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480" windowHeight="9030" activeTab="0"/>
  </bookViews>
  <sheets>
    <sheet name="Pokyny k vyplnění" sheetId="1" r:id="rId1"/>
    <sheet name="Žádost" sheetId="2" r:id="rId2"/>
    <sheet name="Příloha 1 k žádosti" sheetId="3" r:id="rId3"/>
    <sheet name="Příloha 2 k žádosti " sheetId="4" r:id="rId4"/>
    <sheet name="Přidělená dotace" sheetId="5" r:id="rId5"/>
    <sheet name="Smlouva " sheetId="6" r:id="rId6"/>
    <sheet name="Příloha 1 Smlouva" sheetId="7" r:id="rId7"/>
    <sheet name="Předkládací návrh" sheetId="8" r:id="rId8"/>
    <sheet name="Předkontační doklad" sheetId="9" state="hidden" r:id="rId9"/>
    <sheet name="Pracovní 3" sheetId="10" state="hidden" r:id="rId10"/>
    <sheet name="Nový předkontační" sheetId="11" state="hidden" r:id="rId11"/>
    <sheet name="List1" sheetId="12" r:id="rId12"/>
  </sheets>
  <definedNames>
    <definedName name="_xlnm.Print_Titles" localSheetId="3">'Příloha 2 k žádosti '!$6:$9</definedName>
    <definedName name="_xlnm.Print_Area" localSheetId="10">'Nový předkontační'!$A$1:$O$39</definedName>
    <definedName name="_xlnm.Print_Area" localSheetId="0">'Pokyny k vyplnění'!$B$2:$B$19</definedName>
    <definedName name="_xlnm.Print_Area" localSheetId="7">'Předkládací návrh'!$B$1:$G$23</definedName>
    <definedName name="_xlnm.Print_Area" localSheetId="8">'Předkontační doklad'!$A$1:$S$30</definedName>
    <definedName name="_xlnm.Print_Area" localSheetId="4">'Přidělená dotace'!$B$4:$J$28</definedName>
    <definedName name="_xlnm.Print_Area" localSheetId="2">'Příloha 1 k žádosti'!$B$2:$G$37</definedName>
    <definedName name="_xlnm.Print_Area" localSheetId="6">'Příloha 1 Smlouva'!$B$2:$G$37</definedName>
    <definedName name="_xlnm.Print_Area" localSheetId="3">'Příloha 2 k žádosti '!$A$1:$G$29</definedName>
    <definedName name="_xlnm.Print_Area" localSheetId="5">'Smlouva '!$B$2:$J$189</definedName>
    <definedName name="_xlnm.Print_Area" localSheetId="1">'Žádost'!$B$2:$C$39</definedName>
  </definedNames>
  <calcPr fullCalcOnLoad="1"/>
</workbook>
</file>

<file path=xl/comments2.xml><?xml version="1.0" encoding="utf-8"?>
<comments xmlns="http://schemas.openxmlformats.org/spreadsheetml/2006/main">
  <authors>
    <author/>
  </authors>
  <commentList>
    <comment ref="C11" authorId="0">
      <text>
        <r>
          <rPr>
            <sz val="8"/>
            <color indexed="8"/>
            <rFont val="Tahoma"/>
            <family val="2"/>
          </rPr>
          <t xml:space="preserve">Nevpisujte, vyberte ze seznamu, který otevřete kliknutím na symbol otevření seznamu
</t>
        </r>
      </text>
    </comment>
  </commentList>
</comments>
</file>

<file path=xl/sharedStrings.xml><?xml version="1.0" encoding="utf-8"?>
<sst xmlns="http://schemas.openxmlformats.org/spreadsheetml/2006/main" count="1960" uniqueCount="1272">
  <si>
    <t>číslo smlouvy:</t>
  </si>
  <si>
    <t>-</t>
  </si>
  <si>
    <t>VII.</t>
  </si>
  <si>
    <t>Kontaktní adresa</t>
  </si>
  <si>
    <t xml:space="preserve">(1) Veškerá komunikace v souvislosti s touto smlouvou musí mít písemnou formu, každý </t>
  </si>
  <si>
    <t>dokument musí být označen</t>
  </si>
  <si>
    <t xml:space="preserve">a musí být zaslán na níže uvedenou adresu: </t>
  </si>
  <si>
    <t>Datum</t>
  </si>
  <si>
    <t>……………………………………………</t>
  </si>
  <si>
    <t>…………………………………..</t>
  </si>
  <si>
    <t>III.</t>
  </si>
  <si>
    <t>Práva a povinnosti smluvních stran</t>
  </si>
  <si>
    <t xml:space="preserve">telefon: </t>
  </si>
  <si>
    <r>
      <t xml:space="preserve">IČ     </t>
    </r>
    <r>
      <rPr>
        <vertAlign val="superscript"/>
        <sz val="10"/>
        <rFont val="Arial"/>
        <family val="2"/>
      </rPr>
      <t>1)</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</si>
  <si>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</si>
  <si>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</si>
  <si>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</si>
  <si>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</si>
  <si>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</si>
  <si>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</si>
  <si>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</si>
  <si>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</si>
  <si>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</si>
  <si>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</si>
  <si>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</si>
  <si>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</si>
  <si>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</si>
  <si>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celkový podíl požadované dotace na celk. nákladech</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</si>
  <si>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</si>
  <si>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</si>
  <si>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</si>
  <si>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</si>
  <si>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</si>
  <si>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</si>
  <si>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</si>
  <si>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</si>
  <si>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</si>
  <si>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</si>
  <si>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</si>
  <si>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</si>
  <si>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</si>
  <si>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</si>
  <si>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</si>
  <si>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</si>
  <si>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</si>
  <si>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</si>
  <si>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</si>
  <si>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</si>
  <si>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</si>
  <si>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</si>
  <si>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</si>
  <si>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</si>
  <si>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</si>
  <si>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</si>
  <si>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</si>
  <si>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</si>
  <si>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</si>
  <si>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</si>
  <si>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</si>
  <si>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</si>
  <si>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</si>
  <si>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</si>
  <si>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</si>
  <si>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</si>
  <si>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</si>
  <si>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</si>
  <si>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</si>
  <si>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</si>
  <si>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</si>
  <si>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</si>
  <si>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</si>
  <si>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</si>
  <si>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 xml:space="preserve">a </t>
  </si>
  <si>
    <t>se sídlem :</t>
  </si>
  <si>
    <t>zastoupený :</t>
  </si>
  <si>
    <t>IČ :</t>
  </si>
  <si>
    <t>bankovní spojení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</si>
  <si>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</si>
  <si>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</si>
  <si>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</si>
  <si>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</si>
  <si>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</si>
  <si>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</si>
  <si>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</si>
  <si>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</si>
  <si>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</si>
  <si>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</si>
  <si>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</si>
  <si>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</si>
  <si>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</si>
  <si>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</si>
  <si>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</si>
  <si>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t>OD</t>
  </si>
  <si>
    <t>PA</t>
  </si>
  <si>
    <t>POL</t>
  </si>
  <si>
    <t>?????</t>
  </si>
  <si>
    <t>???????</t>
  </si>
  <si>
    <t>Předkládací návrh</t>
  </si>
  <si>
    <t>ke smlouvě uzavírané Královéhradeckým krajem</t>
  </si>
  <si>
    <t>1.</t>
  </si>
  <si>
    <t>Evidenční číslo</t>
  </si>
  <si>
    <t xml:space="preserve">                </t>
  </si>
  <si>
    <t>2.</t>
  </si>
  <si>
    <t>Název smlouvy a označení druhé smluvní strany</t>
  </si>
  <si>
    <t>3.</t>
  </si>
  <si>
    <t>Pracovník odpovědný</t>
  </si>
  <si>
    <t>za vyhotovení</t>
  </si>
  <si>
    <t>4.</t>
  </si>
  <si>
    <t>5.</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</si>
  <si>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</si>
  <si>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</si>
  <si>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</si>
  <si>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</si>
  <si>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</si>
  <si>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</si>
  <si>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</si>
  <si>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</si>
  <si>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</si>
  <si>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</si>
  <si>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</si>
  <si>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</si>
  <si>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</si>
  <si>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</si>
  <si>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</si>
  <si>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</si>
  <si>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</si>
  <si>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</si>
  <si>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</si>
  <si>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</si>
  <si>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</si>
  <si>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</si>
  <si>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V</t>
  </si>
  <si>
    <t>dne</t>
  </si>
  <si>
    <t>Podpis statutárního zástupce</t>
  </si>
  <si>
    <t>Komentář:</t>
  </si>
  <si>
    <t>67    Sociálně terapeutické dílny </t>
  </si>
  <si>
    <t>69    Terénní programy </t>
  </si>
  <si>
    <t>68    Terapeutiké komunity</t>
  </si>
  <si>
    <t>70    Sociální rehabilitace </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</si>
  <si>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</si>
  <si>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</si>
  <si>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</si>
  <si>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</si>
  <si>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Pivovarské náměstí 1245, 500 03 Hradec Králové</t>
  </si>
  <si>
    <t>Pivovarské náměstí 1245, 500 03 Hradec Králové.</t>
  </si>
  <si>
    <t>KK 09</t>
  </si>
  <si>
    <t>Právní kontrolu provedl</t>
  </si>
  <si>
    <t>78-7544530247/0100</t>
  </si>
  <si>
    <t>44    Odlehčovací služby pobytové</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</si>
  <si>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</si>
  <si>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</si>
  <si>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</si>
  <si>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2.2. Sociální a zdravotní pojištění</t>
  </si>
  <si>
    <t>2.1. Mzdové náklady včetně DPČ a DPP</t>
  </si>
  <si>
    <t>D</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</si>
  <si>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</si>
  <si>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</si>
  <si>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</si>
  <si>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</si>
  <si>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</si>
  <si>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</si>
  <si>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 xml:space="preserve">Název činnosti    </t>
    </r>
    <r>
      <rPr>
        <vertAlign val="superscript"/>
        <sz val="10"/>
        <rFont val="Arial"/>
        <family val="2"/>
      </rPr>
      <t xml:space="preserve">1)                                    </t>
    </r>
  </si>
  <si>
    <r>
      <t xml:space="preserve">Osoba zodpovědná za realizaci podporované činnosti     </t>
    </r>
    <r>
      <rPr>
        <vertAlign val="superscript"/>
        <sz val="10"/>
        <rFont val="Arial"/>
        <family val="2"/>
      </rPr>
      <t>1)</t>
    </r>
  </si>
  <si>
    <t>činnost:</t>
  </si>
  <si>
    <t>MPSV</t>
  </si>
  <si>
    <t>MŠMT</t>
  </si>
  <si>
    <t>MZ</t>
  </si>
  <si>
    <t>MV</t>
  </si>
  <si>
    <t>Ostatní resorty státní správy</t>
  </si>
  <si>
    <r>
      <t xml:space="preserve">Mezirezortní rady vlády </t>
    </r>
    <r>
      <rPr>
        <sz val="10"/>
        <rFont val="Arial"/>
        <family val="2"/>
      </rPr>
      <t>(komise a výbory)</t>
    </r>
  </si>
  <si>
    <t>sociální odbor</t>
  </si>
  <si>
    <t xml:space="preserve">ostatní </t>
  </si>
  <si>
    <t>Magistrát, obec</t>
  </si>
  <si>
    <t>Úřady práce</t>
  </si>
  <si>
    <t>Fondy zdrav. pojišťoven</t>
  </si>
  <si>
    <t>Nadace zahraniční i tuzemské</t>
  </si>
  <si>
    <t>Sbírky</t>
  </si>
  <si>
    <t>Sponzorské dary</t>
  </si>
  <si>
    <t>Příjmy od klientů (uživatelů služeb) - strava, pobyt</t>
  </si>
  <si>
    <t>Prostředky ze strukturálních fondů EU</t>
  </si>
  <si>
    <t>Ostatní</t>
  </si>
  <si>
    <t>Celkové zdroje na realizaci projektu</t>
  </si>
  <si>
    <t>podporované činnosti</t>
  </si>
  <si>
    <t>dále jen „činnost“.</t>
  </si>
  <si>
    <t>č.smlouvy dotace</t>
  </si>
  <si>
    <t>(3) Osobou zodpovědnou za realizaci činnosti je příjemcem stanoven:</t>
  </si>
  <si>
    <r>
      <t xml:space="preserve">           </t>
    </r>
    <r>
      <rPr>
        <b/>
        <sz val="12"/>
        <rFont val="Times New Roman"/>
        <family val="1"/>
      </rPr>
      <t xml:space="preserve">                                                             II.
                                         Financováni činnosti a úhrada dotace</t>
    </r>
    <r>
      <rPr>
        <sz val="12"/>
        <rFont val="Times New Roman"/>
        <family val="1"/>
      </rPr>
      <t xml:space="preserve">
(1) Pokud je příjemce plátcem DPH, nakoupí služby nebo zboží od plátce DPH a uplatní si nárok na odpočet DPH na vstupu, může prostředky poskytnuté z rozpočtu Královéhradeckého kraje použít pouze k úhradě ceny ve výši bez DPH.
</t>
    </r>
  </si>
  <si>
    <t>Předkládající odbor</t>
  </si>
  <si>
    <t xml:space="preserve">                  oddělení</t>
  </si>
  <si>
    <t>Souhlas vedoucího odboru</t>
  </si>
  <si>
    <t>9.</t>
  </si>
  <si>
    <t>Rozpočet činnosti</t>
  </si>
  <si>
    <t xml:space="preserve">Příjmy od klientů z příspěvku na péči </t>
  </si>
  <si>
    <t>4x</t>
  </si>
  <si>
    <t>00052</t>
  </si>
  <si>
    <t>kraje příjemce viditelně označí symbolem</t>
  </si>
  <si>
    <r>
      <t xml:space="preserve">3) </t>
    </r>
    <r>
      <rPr>
        <sz val="10"/>
        <rFont val="Arial"/>
        <family val="2"/>
      </rPr>
      <t>Do sloupce A pouze náklady celkem</t>
    </r>
  </si>
  <si>
    <t>Příjemce</t>
  </si>
  <si>
    <r>
      <t xml:space="preserve">Celkové náklady služby </t>
    </r>
    <r>
      <rPr>
        <b/>
        <vertAlign val="superscript"/>
        <sz val="12"/>
        <rFont val="Arial"/>
        <family val="2"/>
      </rPr>
      <t>3)</t>
    </r>
  </si>
  <si>
    <t>27-2031110287/0100</t>
  </si>
  <si>
    <t>o.s.</t>
  </si>
  <si>
    <t>EPO</t>
  </si>
  <si>
    <t>o.p.s.</t>
  </si>
  <si>
    <t>PO KHK</t>
  </si>
  <si>
    <t>POO</t>
  </si>
  <si>
    <t>f.o.</t>
  </si>
  <si>
    <t>obch</t>
  </si>
  <si>
    <t>obec</t>
  </si>
  <si>
    <t>kraj</t>
  </si>
  <si>
    <t>pro poskytovaný  transfer</t>
  </si>
  <si>
    <t>Den</t>
  </si>
  <si>
    <t>Měsíc</t>
  </si>
  <si>
    <t>Číslo dokladu</t>
  </si>
  <si>
    <r>
      <t xml:space="preserve">  </t>
    </r>
    <r>
      <rPr>
        <sz val="12"/>
        <rFont val="Times New Roman"/>
        <family val="1"/>
      </rPr>
      <t xml:space="preserve">předpis závazku (bez uvedení rozpočtové skladby)          </t>
    </r>
  </si>
  <si>
    <t xml:space="preserve">  platba transferu s již předepsaným závazkem ze dne (uvést  rozpočtovou skladbu)</t>
  </si>
  <si>
    <t>ANO</t>
  </si>
  <si>
    <t xml:space="preserve"> </t>
  </si>
  <si>
    <t>Operace je v souladu se zák. č. 320/2001 Sb., v platném znění</t>
  </si>
  <si>
    <t>DPH</t>
  </si>
  <si>
    <t xml:space="preserve">pro </t>
  </si>
  <si>
    <t>Kč:</t>
  </si>
  <si>
    <t>Druh platby::</t>
  </si>
  <si>
    <t>Průtokový transfer</t>
  </si>
  <si>
    <t>Transfer bez vyúčtování</t>
  </si>
  <si>
    <t>Transfer s vyúčtováním</t>
  </si>
  <si>
    <t>Krátkodobý transfer</t>
  </si>
  <si>
    <t>Dlouhodobý transfer</t>
  </si>
  <si>
    <t>Příkazce: operace   .      .  2010</t>
  </si>
  <si>
    <r>
      <t xml:space="preserve">   </t>
    </r>
    <r>
      <rPr>
        <sz val="12"/>
        <rFont val="Times New Roman"/>
        <family val="1"/>
      </rPr>
      <t xml:space="preserve">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</si>
  <si>
    <t>IČ</t>
  </si>
  <si>
    <t>číslo účtu</t>
  </si>
  <si>
    <t>Číslo smlouvy</t>
  </si>
  <si>
    <r>
      <t xml:space="preserve">Termín vyúčtování                               </t>
    </r>
    <r>
      <rPr>
        <b/>
        <i/>
        <sz val="8"/>
        <rFont val="Arial"/>
        <family val="2"/>
      </rPr>
      <t>(vratky)</t>
    </r>
  </si>
  <si>
    <t xml:space="preserve">Vyhotovil:    </t>
  </si>
  <si>
    <t>ČÚ</t>
  </si>
  <si>
    <t>Babice</t>
  </si>
  <si>
    <t>1080794369/0800</t>
  </si>
  <si>
    <t>Barchov</t>
  </si>
  <si>
    <t>107467938/0300</t>
  </si>
  <si>
    <t>00</t>
  </si>
  <si>
    <t>Běleč nad Orlicí</t>
  </si>
  <si>
    <t>1080838309/0800</t>
  </si>
  <si>
    <t>Benátky</t>
  </si>
  <si>
    <t>1080852389/0800</t>
  </si>
  <si>
    <t>Blešno</t>
  </si>
  <si>
    <t>1080855379/0800</t>
  </si>
  <si>
    <t>Boharyně</t>
  </si>
  <si>
    <t>1080780389/0800</t>
  </si>
  <si>
    <t>Černilov</t>
  </si>
  <si>
    <t>1080818359/0800</t>
  </si>
  <si>
    <t>Černožice</t>
  </si>
  <si>
    <t>1080816329/0800</t>
  </si>
  <si>
    <t>Čistěves</t>
  </si>
  <si>
    <t>1080856339/0800</t>
  </si>
  <si>
    <t>Divec</t>
  </si>
  <si>
    <t>34423-511/0100</t>
  </si>
  <si>
    <t>Dobřenice</t>
  </si>
  <si>
    <t>159134975/0300</t>
  </si>
  <si>
    <t>Dohalice</t>
  </si>
  <si>
    <t>1080832329/0800</t>
  </si>
  <si>
    <t>Dolní Přím</t>
  </si>
  <si>
    <t>1080860389/0800</t>
  </si>
  <si>
    <t>Habřina</t>
  </si>
  <si>
    <t>1080823369/0800</t>
  </si>
  <si>
    <t xml:space="preserve">Hlušice                        </t>
  </si>
  <si>
    <t>156353662/0300</t>
  </si>
  <si>
    <t>Hněvčeves</t>
  </si>
  <si>
    <t>1080840329/0800</t>
  </si>
  <si>
    <t>Holohlavy</t>
  </si>
  <si>
    <t>1080800319/0800</t>
  </si>
  <si>
    <t>Hořiněves</t>
  </si>
  <si>
    <t>1080847379/0800</t>
  </si>
  <si>
    <t>Hradec Králové</t>
  </si>
  <si>
    <t>9005-522511/0100</t>
  </si>
  <si>
    <t>Hrádek</t>
  </si>
  <si>
    <t>1080797359/0800</t>
  </si>
  <si>
    <t>Humburky</t>
  </si>
  <si>
    <t>1085159399/0800</t>
  </si>
  <si>
    <t>Hvozdnice</t>
  </si>
  <si>
    <t>1080843319/0800</t>
  </si>
  <si>
    <t>Chlumec nad Cidlinou</t>
  </si>
  <si>
    <t>1080812379/0800</t>
  </si>
  <si>
    <t>Chudeřice</t>
  </si>
  <si>
    <t>1080801389/0800</t>
  </si>
  <si>
    <t>Jeníkovice</t>
  </si>
  <si>
    <t>25121-511/0100</t>
  </si>
  <si>
    <t>Káranice</t>
  </si>
  <si>
    <t>1080866369/0800</t>
  </si>
  <si>
    <t>Klamoš</t>
  </si>
  <si>
    <t>9527-511/0100</t>
  </si>
  <si>
    <t>Kobylice</t>
  </si>
  <si>
    <t>1080834359/0800</t>
  </si>
  <si>
    <t>Kosice</t>
  </si>
  <si>
    <t>1080827319/0800</t>
  </si>
  <si>
    <t>Kosičky</t>
  </si>
  <si>
    <t>1080850359/0800</t>
  </si>
  <si>
    <t>Králíky</t>
  </si>
  <si>
    <t>1080826359/0800</t>
  </si>
  <si>
    <t>Kratonohy</t>
  </si>
  <si>
    <t>3028244/0300</t>
  </si>
  <si>
    <t>Kunčice</t>
  </si>
  <si>
    <t>1080837349/0800</t>
  </si>
  <si>
    <t>Lejšovka</t>
  </si>
  <si>
    <t>1080870309/0800</t>
  </si>
  <si>
    <t>Lhota pod Libčany</t>
  </si>
  <si>
    <t>3627-511/0100</t>
  </si>
  <si>
    <t>Libčany</t>
  </si>
  <si>
    <t>5825-511/0100</t>
  </si>
  <si>
    <t>Libníkovice</t>
  </si>
  <si>
    <t>1080844389/0800</t>
  </si>
  <si>
    <t>Librantice</t>
  </si>
  <si>
    <t>1080810349/0800</t>
  </si>
  <si>
    <t>Libřice</t>
  </si>
  <si>
    <t>28621-511/0100</t>
  </si>
  <si>
    <t>Lišice</t>
  </si>
  <si>
    <t>12523-511/0100</t>
  </si>
  <si>
    <t>Lodín</t>
  </si>
  <si>
    <t>1080845349/0800</t>
  </si>
  <si>
    <t>Lochenice</t>
  </si>
  <si>
    <t>1080841399/0800</t>
  </si>
  <si>
    <t>Lovčice</t>
  </si>
  <si>
    <t>6123-511/0100</t>
  </si>
  <si>
    <t>Lužany</t>
  </si>
  <si>
    <t>1085208349/0800</t>
  </si>
  <si>
    <t>Lužec nad Cidlinou</t>
  </si>
  <si>
    <t>1080815369/0800</t>
  </si>
  <si>
    <t>Máslojedy</t>
  </si>
  <si>
    <t>1080767379/0800</t>
  </si>
  <si>
    <t>Měník</t>
  </si>
  <si>
    <t>1080775379/0800</t>
  </si>
  <si>
    <t>Mlékosrby</t>
  </si>
  <si>
    <t>1080829349/0800</t>
  </si>
  <si>
    <t>Mokrovousy</t>
  </si>
  <si>
    <t>1080813339/0800</t>
  </si>
  <si>
    <t>Myštěves</t>
  </si>
  <si>
    <t>14721-511/0100</t>
  </si>
  <si>
    <t>Mžany</t>
  </si>
  <si>
    <t>1080859329/0800</t>
  </si>
  <si>
    <t>Neděliště</t>
  </si>
  <si>
    <t>1085605379/0800</t>
  </si>
  <si>
    <t>Nechanice</t>
  </si>
  <si>
    <t>1080783379/0800</t>
  </si>
  <si>
    <t>Nepolisy</t>
  </si>
  <si>
    <t>10528-511/0100</t>
  </si>
  <si>
    <t>Nové Město</t>
  </si>
  <si>
    <t>1080791379/0800</t>
  </si>
  <si>
    <t>Nový Bydžov</t>
  </si>
  <si>
    <t>9005-1728511/0100</t>
  </si>
  <si>
    <t>Obědovice</t>
  </si>
  <si>
    <t>1080766309/0800</t>
  </si>
  <si>
    <t>Ohnišťany</t>
  </si>
  <si>
    <t>1080805339/0800</t>
  </si>
  <si>
    <t>Olešnice                                       n.ú.</t>
  </si>
  <si>
    <t>213265344/0300</t>
  </si>
  <si>
    <t>Osice</t>
  </si>
  <si>
    <t>1080811309/0800</t>
  </si>
  <si>
    <t>Osičky</t>
  </si>
  <si>
    <t>1080858369/0800</t>
  </si>
  <si>
    <t>Petrovice</t>
  </si>
  <si>
    <t>1080779329/0800</t>
  </si>
  <si>
    <t>Písek</t>
  </si>
  <si>
    <t>1080833399/0800</t>
  </si>
  <si>
    <t>Prasek</t>
  </si>
  <si>
    <t>1080771319/0800</t>
  </si>
  <si>
    <t>Praskačka</t>
  </si>
  <si>
    <t>1080772389/0800</t>
  </si>
  <si>
    <t>Předměřice nad Labem</t>
  </si>
  <si>
    <t>3125-511/0100</t>
  </si>
  <si>
    <t>Převýšov</t>
  </si>
  <si>
    <t>1080839379/0800</t>
  </si>
  <si>
    <t>Pšánky</t>
  </si>
  <si>
    <t>37026-511/0100</t>
  </si>
  <si>
    <t>Puchlovice</t>
  </si>
  <si>
    <t>1080786369/0800</t>
  </si>
  <si>
    <t>Račice nad Trotinou</t>
  </si>
  <si>
    <t>1080862309/0800</t>
  </si>
  <si>
    <t>Radíkovice</t>
  </si>
  <si>
    <t>1080776339/0800</t>
  </si>
  <si>
    <t>Radostov</t>
  </si>
  <si>
    <t>35426-511/0100</t>
  </si>
  <si>
    <t>Roudnice                             n.ú. od 7.4.2008</t>
  </si>
  <si>
    <t>1080831369/0800</t>
  </si>
  <si>
    <t>Sadová</t>
  </si>
  <si>
    <t>1080808329/0800</t>
  </si>
  <si>
    <t>Skalice</t>
  </si>
  <si>
    <t>1080824329/0800</t>
  </si>
  <si>
    <t>Sendražice</t>
  </si>
  <si>
    <t>27-2032040217/0100</t>
  </si>
  <si>
    <t>Skřivany</t>
  </si>
  <si>
    <t>10026-511/0100</t>
  </si>
  <si>
    <t>Sloupno</t>
  </si>
  <si>
    <t>28322-511/0100</t>
  </si>
  <si>
    <t>0</t>
  </si>
  <si>
    <t>Smidary</t>
  </si>
  <si>
    <t>4021-511/0100</t>
  </si>
  <si>
    <t xml:space="preserve">Smiřice             </t>
  </si>
  <si>
    <t>1080803309/0800</t>
  </si>
  <si>
    <t>Smržov</t>
  </si>
  <si>
    <t>1080804379/0800</t>
  </si>
  <si>
    <t>Sovětice</t>
  </si>
  <si>
    <t>1080842359/0800</t>
  </si>
  <si>
    <t>Stará Voda</t>
  </si>
  <si>
    <t>1080817399/0800</t>
  </si>
  <si>
    <t>Starý Bydžov</t>
  </si>
  <si>
    <t>27426-511/0100</t>
  </si>
  <si>
    <t>Stěžery</t>
  </si>
  <si>
    <t>3328-511/0100</t>
  </si>
  <si>
    <t>Stračov</t>
  </si>
  <si>
    <t>1080853349/0800</t>
  </si>
  <si>
    <t>Střezetice</t>
  </si>
  <si>
    <t>1080798319/0800</t>
  </si>
  <si>
    <t>Světí</t>
  </si>
  <si>
    <t>1080796399/0800</t>
  </si>
  <si>
    <t>Syrovátka</t>
  </si>
  <si>
    <t>1080846309/0800</t>
  </si>
  <si>
    <t>Šaplava</t>
  </si>
  <si>
    <t>1080788399/0800</t>
  </si>
  <si>
    <t>Těchlovice</t>
  </si>
  <si>
    <t>1080820379/0800</t>
  </si>
  <si>
    <t>Třebechovice pod Orebem</t>
  </si>
  <si>
    <t>9005-2528-511/0100</t>
  </si>
  <si>
    <t>Třesovice</t>
  </si>
  <si>
    <t>1080768339/0800</t>
  </si>
  <si>
    <t>Urbanice</t>
  </si>
  <si>
    <t>1080825399/0800</t>
  </si>
  <si>
    <t>Vinary</t>
  </si>
  <si>
    <t>1080792339/0800</t>
  </si>
  <si>
    <t>Vrchovnice          n.ú. od 1.5. 2007</t>
  </si>
  <si>
    <t>212909865/0300</t>
  </si>
  <si>
    <t>Všestary</t>
  </si>
  <si>
    <t>1080773349/0800</t>
  </si>
  <si>
    <t>Výrava</t>
  </si>
  <si>
    <t>1080778369/0800</t>
  </si>
  <si>
    <t>Vysoká nad Labem</t>
  </si>
  <si>
    <t>1080784339/0800</t>
  </si>
  <si>
    <t>Zachrašťany                  od 9.5.2005</t>
  </si>
  <si>
    <t>1087332319/0800</t>
  </si>
  <si>
    <t>Zdechovice</t>
  </si>
  <si>
    <t>1080790309/0800</t>
  </si>
  <si>
    <t>okres Jičín</t>
  </si>
  <si>
    <t>Bačalky</t>
  </si>
  <si>
    <t>1162356389/0800</t>
  </si>
  <si>
    <t>Bašnice</t>
  </si>
  <si>
    <t>3725-541/0100</t>
  </si>
  <si>
    <t>Běchary</t>
  </si>
  <si>
    <t>1161989379/0800</t>
  </si>
  <si>
    <t>Bílsko u Hořic</t>
  </si>
  <si>
    <t>22125-541/0100</t>
  </si>
  <si>
    <t>Boháňka</t>
  </si>
  <si>
    <t>10028-541/0100</t>
  </si>
  <si>
    <t>Borek                                               n.ú.</t>
  </si>
  <si>
    <t>196964935/0300</t>
  </si>
  <si>
    <t>Brada - Rybníček</t>
  </si>
  <si>
    <t>22328-541/0100</t>
  </si>
  <si>
    <t>Březina</t>
  </si>
  <si>
    <t>1161784349/0800</t>
  </si>
  <si>
    <t>Bříšťany</t>
  </si>
  <si>
    <t>166222682/0300</t>
  </si>
  <si>
    <t>Budčeves</t>
  </si>
  <si>
    <t>22627-541/0100</t>
  </si>
  <si>
    <t>Bukvice</t>
  </si>
  <si>
    <t>22723-541/0100</t>
  </si>
  <si>
    <t>Butoves</t>
  </si>
  <si>
    <t>22926-541/0100</t>
  </si>
  <si>
    <t>Bystřice</t>
  </si>
  <si>
    <t>1162348389/0800</t>
  </si>
  <si>
    <t>Cerekvice nad Bystřicí</t>
  </si>
  <si>
    <t>103281132/0300</t>
  </si>
  <si>
    <t>Červená Třemešná</t>
  </si>
  <si>
    <t>23021-541/0100</t>
  </si>
  <si>
    <t>Češov</t>
  </si>
  <si>
    <t>10925-541/0100</t>
  </si>
  <si>
    <t>Dětenice</t>
  </si>
  <si>
    <t>1163237349/0800</t>
  </si>
  <si>
    <t>Dílce</t>
  </si>
  <si>
    <t>23128-541/0100</t>
  </si>
  <si>
    <t>Dobrá Voda u Hořic            n.ú.</t>
  </si>
  <si>
    <t>1161305379/0800</t>
  </si>
  <si>
    <t>Dolní Lochov</t>
  </si>
  <si>
    <t>23224-541/0100</t>
  </si>
  <si>
    <t>Dřevěnice</t>
  </si>
  <si>
    <t>23320-541/0100</t>
  </si>
  <si>
    <t>Holín</t>
  </si>
  <si>
    <t>6926-541/0100</t>
  </si>
  <si>
    <t>Holovousy</t>
  </si>
  <si>
    <t>1161199369/0800</t>
  </si>
  <si>
    <t xml:space="preserve">Hořice v Podkr.                  n.ú.  </t>
  </si>
  <si>
    <t>387560247/0100</t>
  </si>
  <si>
    <t>Cholenice</t>
  </si>
  <si>
    <t>161270714/0300</t>
  </si>
  <si>
    <t>Chomutice</t>
  </si>
  <si>
    <t>4621-541/0100</t>
  </si>
  <si>
    <t>Choteč</t>
  </si>
  <si>
    <t>23523-541/0100</t>
  </si>
  <si>
    <t>Chyjice</t>
  </si>
  <si>
    <t>23726-541/0100</t>
  </si>
  <si>
    <t>Jeřice</t>
  </si>
  <si>
    <t>102570-485/0300</t>
  </si>
  <si>
    <t>Jičín</t>
  </si>
  <si>
    <t>9005-524-541/0100</t>
  </si>
  <si>
    <t xml:space="preserve">Jičíněves                           n.ú. </t>
  </si>
  <si>
    <t>788520140257/0100</t>
  </si>
  <si>
    <t>Jinolice</t>
  </si>
  <si>
    <t>23822-541/0100</t>
  </si>
  <si>
    <t>Kacákova Lhota</t>
  </si>
  <si>
    <t>23929-541/0100</t>
  </si>
  <si>
    <t>Kbelnice</t>
  </si>
  <si>
    <t>24024-541/0100</t>
  </si>
  <si>
    <t>Kněžnice</t>
  </si>
  <si>
    <t>9828-541/0100</t>
  </si>
  <si>
    <t>Konecchlumí</t>
  </si>
  <si>
    <t>6627-541/0100</t>
  </si>
  <si>
    <t>Kopidlno</t>
  </si>
  <si>
    <t>1161975399/0800</t>
  </si>
  <si>
    <t>Kostelec</t>
  </si>
  <si>
    <t>24120-541/0100</t>
  </si>
  <si>
    <t>Kovač</t>
  </si>
  <si>
    <t>24227-541/0100</t>
  </si>
  <si>
    <t>Kozojedy</t>
  </si>
  <si>
    <t>24323-541/0100</t>
  </si>
  <si>
    <t>Kyje</t>
  </si>
  <si>
    <t>24526-541/0100</t>
  </si>
  <si>
    <t>Lázně Bělohrad</t>
  </si>
  <si>
    <t>9005-2220-541/0100</t>
  </si>
  <si>
    <t>Libáň</t>
  </si>
  <si>
    <t>1162354359/0800</t>
  </si>
  <si>
    <t>Libošovice</t>
  </si>
  <si>
    <t>5421-541/0100</t>
  </si>
  <si>
    <t>Libuň</t>
  </si>
  <si>
    <t>3127-541/0100</t>
  </si>
  <si>
    <t>Lískovice</t>
  </si>
  <si>
    <t>24622-541/0100</t>
  </si>
  <si>
    <t>Lukavec u Hořic</t>
  </si>
  <si>
    <t>10626-541/0100</t>
  </si>
  <si>
    <t>1161639379/0800</t>
  </si>
  <si>
    <t>Markvartice</t>
  </si>
  <si>
    <t>4824-541/0100</t>
  </si>
  <si>
    <t>Miletín</t>
  </si>
  <si>
    <t>1162538369/0800</t>
  </si>
  <si>
    <t>Milovice</t>
  </si>
  <si>
    <t>24729-541/0100</t>
  </si>
  <si>
    <t>Mladějov</t>
  </si>
  <si>
    <t>4525-541/0100</t>
  </si>
  <si>
    <t>Mlázovice</t>
  </si>
  <si>
    <t>1161822309/0800</t>
  </si>
  <si>
    <t>Nemyčeves</t>
  </si>
  <si>
    <t>9721-541/0100</t>
  </si>
  <si>
    <t>Nevratice</t>
  </si>
  <si>
    <t>1162885379/0800</t>
  </si>
  <si>
    <t>Nová Paka</t>
  </si>
  <si>
    <t>1160158389/0800</t>
  </si>
  <si>
    <t>Ohařice</t>
  </si>
  <si>
    <t>24921-541/0100</t>
  </si>
  <si>
    <t>Ohaveč</t>
  </si>
  <si>
    <t>25027-541/0100</t>
  </si>
  <si>
    <t>Osek</t>
  </si>
  <si>
    <t>25123-541/0100</t>
  </si>
  <si>
    <t>Ostroměř</t>
  </si>
  <si>
    <t>1162669369/0800</t>
  </si>
  <si>
    <t>Ostružno</t>
  </si>
  <si>
    <t>25326-541/0100</t>
  </si>
  <si>
    <t>Podhorní Újezd a Vojice</t>
  </si>
  <si>
    <t>1162638319/0800</t>
  </si>
  <si>
    <t>Pecka</t>
  </si>
  <si>
    <t>1163005329/0800</t>
  </si>
  <si>
    <t>Petrovičky</t>
  </si>
  <si>
    <t>25422-541/0100</t>
  </si>
  <si>
    <t>Podhradí</t>
  </si>
  <si>
    <t>8323-541/0100</t>
  </si>
  <si>
    <t>Podůlší</t>
  </si>
  <si>
    <t>5624-541/0100</t>
  </si>
  <si>
    <t>Radim</t>
  </si>
  <si>
    <t>128625982/0300</t>
  </si>
  <si>
    <t>Rašín</t>
  </si>
  <si>
    <t>25529-541/0100</t>
  </si>
  <si>
    <t>Rohoznice</t>
  </si>
  <si>
    <t>1162549359/0800</t>
  </si>
  <si>
    <t>Rokytňany</t>
  </si>
  <si>
    <t>25721-541/0100</t>
  </si>
  <si>
    <t>Samšina</t>
  </si>
  <si>
    <t>8227-541/0100</t>
  </si>
  <si>
    <t>Sběř</t>
  </si>
  <si>
    <t>10722-541/0100</t>
  </si>
  <si>
    <t>Sedliště</t>
  </si>
  <si>
    <t>1162375379/0800</t>
  </si>
  <si>
    <t>Sekeřice</t>
  </si>
  <si>
    <t>25924-541/0100</t>
  </si>
  <si>
    <t>Slatiny</t>
  </si>
  <si>
    <t>7427-541/0100</t>
  </si>
  <si>
    <t>Slavhostice</t>
  </si>
  <si>
    <t>1161650359/0800</t>
  </si>
  <si>
    <t xml:space="preserve">Sobčice                          n.ú.    </t>
  </si>
  <si>
    <t>1165194389/0800</t>
  </si>
  <si>
    <t>Soběraz</t>
  </si>
  <si>
    <t>26222-541/0100</t>
  </si>
  <si>
    <t>Sobotka</t>
  </si>
  <si>
    <t>9005-3821-541/0100</t>
  </si>
  <si>
    <t>Stará Paka</t>
  </si>
  <si>
    <t>1160437329/0800</t>
  </si>
  <si>
    <t>Staré Hrady                      n.ú.</t>
  </si>
  <si>
    <t>1165189379/0800</t>
  </si>
  <si>
    <t>Staré Místo</t>
  </si>
  <si>
    <t>1163529309/0800</t>
  </si>
  <si>
    <t>Staré Smrkovice</t>
  </si>
  <si>
    <t>11127-541/0100</t>
  </si>
  <si>
    <t>000</t>
  </si>
  <si>
    <t>Střevač</t>
  </si>
  <si>
    <t>161937590/0300</t>
  </si>
  <si>
    <t>Sukorady</t>
  </si>
  <si>
    <t>26425-541/0100</t>
  </si>
  <si>
    <t>Svatojánský Újezd</t>
  </si>
  <si>
    <t>26521-541/0100</t>
  </si>
  <si>
    <t>Šárovcova Lhota</t>
  </si>
  <si>
    <t>26628-541/0100</t>
  </si>
  <si>
    <t>Tetín</t>
  </si>
  <si>
    <t>26724-541/0100</t>
  </si>
  <si>
    <t>Třebnouševes</t>
  </si>
  <si>
    <t>10220-541/0100</t>
  </si>
  <si>
    <t>Třtěnice</t>
  </si>
  <si>
    <t>1161714359/0800</t>
  </si>
  <si>
    <t>Tuř</t>
  </si>
  <si>
    <t>1161662309/0800</t>
  </si>
  <si>
    <t>Úbislavice</t>
  </si>
  <si>
    <t>1160439359/0800</t>
  </si>
  <si>
    <t>Údrnice</t>
  </si>
  <si>
    <t>2124-541/0100</t>
  </si>
  <si>
    <t>Úhlejov</t>
  </si>
  <si>
    <t>12023-541/0100</t>
  </si>
  <si>
    <t>Újezd p.Troskami</t>
  </si>
  <si>
    <t>9123-541/0100</t>
  </si>
  <si>
    <t>Úlibice</t>
  </si>
  <si>
    <t>26820-541/0100</t>
  </si>
  <si>
    <t>Valdice</t>
  </si>
  <si>
    <t>5827-541/0100</t>
  </si>
  <si>
    <t>Veliš</t>
  </si>
  <si>
    <t>165709165/0300</t>
  </si>
  <si>
    <t>Vidochov</t>
  </si>
  <si>
    <t>1160642349/0800</t>
  </si>
  <si>
    <t>Vitiněves</t>
  </si>
  <si>
    <t>10423-541/0100</t>
  </si>
  <si>
    <t>Volanice</t>
  </si>
  <si>
    <t>11928-541/0100</t>
  </si>
  <si>
    <t>Vrbice</t>
  </si>
  <si>
    <t>26927-541/0100</t>
  </si>
  <si>
    <t>Vršce</t>
  </si>
  <si>
    <t>1163248339/0800</t>
  </si>
  <si>
    <t>Vřesník</t>
  </si>
  <si>
    <t>27022-541/0100</t>
  </si>
  <si>
    <t>Vysoké Veselí</t>
  </si>
  <si>
    <t>1162869379/0800</t>
  </si>
  <si>
    <t>Zámostí-Blata</t>
  </si>
  <si>
    <t>27129-541/0100</t>
  </si>
  <si>
    <t>Zelenecká Lhota</t>
  </si>
  <si>
    <t>11725-541/0100</t>
  </si>
  <si>
    <t>Železnice</t>
  </si>
  <si>
    <t>3629-541/0100</t>
  </si>
  <si>
    <t>Žeretice</t>
  </si>
  <si>
    <t>8825-541/0100</t>
  </si>
  <si>
    <t>Židovice</t>
  </si>
  <si>
    <t>27225-541/0100</t>
  </si>
  <si>
    <t>Žlunice</t>
  </si>
  <si>
    <t>5923-541/0100</t>
  </si>
  <si>
    <t>okres Náchod</t>
  </si>
  <si>
    <t xml:space="preserve">Adršpach                           o.ú. </t>
  </si>
  <si>
    <t>29228-551/0100</t>
  </si>
  <si>
    <t>Bezděkov nad Metují</t>
  </si>
  <si>
    <t>10527-551/0100</t>
  </si>
  <si>
    <t>Bohuslavice</t>
  </si>
  <si>
    <t>154100143/0300</t>
  </si>
  <si>
    <t>Borová</t>
  </si>
  <si>
    <t>12223-551/0100</t>
  </si>
  <si>
    <t>Božanov</t>
  </si>
  <si>
    <t>11925-551/0100</t>
  </si>
  <si>
    <t>Broumov</t>
  </si>
  <si>
    <t>9005-1823551/0100</t>
  </si>
  <si>
    <t>Brzice</t>
  </si>
  <si>
    <t>12928-551/0100</t>
  </si>
  <si>
    <t>Bukovice</t>
  </si>
  <si>
    <t>3220-551/0100</t>
  </si>
  <si>
    <t>Černčice</t>
  </si>
  <si>
    <t>9526-551/0100</t>
  </si>
  <si>
    <t>Červená Hora</t>
  </si>
  <si>
    <t>28727-551/0100</t>
  </si>
  <si>
    <t>Červený Kostelec</t>
  </si>
  <si>
    <t>9005-1428-551/0100</t>
  </si>
  <si>
    <t>Česká Čermná</t>
  </si>
  <si>
    <t>10623-551/0100</t>
  </si>
  <si>
    <t>Česká Metuje</t>
  </si>
  <si>
    <t>6122-551/0100</t>
  </si>
  <si>
    <t>Česká Skalice</t>
  </si>
  <si>
    <t>9005-2420-551/0100</t>
  </si>
  <si>
    <t>Dolany</t>
  </si>
  <si>
    <t>5621-551/0100</t>
  </si>
  <si>
    <t>Dolní Radechová</t>
  </si>
  <si>
    <t>7424-551/0100</t>
  </si>
  <si>
    <t>Hejtmánkovice</t>
  </si>
  <si>
    <t>8726-551/0100</t>
  </si>
  <si>
    <t>Heřmanice</t>
  </si>
  <si>
    <t>6923-551/0100</t>
  </si>
  <si>
    <t>Heřmánkovice</t>
  </si>
  <si>
    <t>5728-551/0100</t>
  </si>
  <si>
    <t>Horní Radechová</t>
  </si>
  <si>
    <t>1183007399/0800</t>
  </si>
  <si>
    <t>Hořenice</t>
  </si>
  <si>
    <t>30229-551/0100</t>
  </si>
  <si>
    <t>Hořičky</t>
  </si>
  <si>
    <t>1183029379/0800</t>
  </si>
  <si>
    <t>Hronov</t>
  </si>
  <si>
    <t>1524-551/0100</t>
  </si>
  <si>
    <t>Hynčice</t>
  </si>
  <si>
    <t>32523-551/0100</t>
  </si>
  <si>
    <t>Chvalkovice</t>
  </si>
  <si>
    <t>5824-551/0100</t>
  </si>
  <si>
    <t>Jaroměř</t>
  </si>
  <si>
    <t>9005-820-551/0100</t>
  </si>
  <si>
    <t>Jasenná</t>
  </si>
  <si>
    <t>6827-551/0100</t>
  </si>
  <si>
    <t>Jestřebí                             7/2004 n.ú.</t>
  </si>
  <si>
    <t>1183031399/0800</t>
  </si>
  <si>
    <t>Jetřichov</t>
  </si>
  <si>
    <t>8427-551/0100</t>
  </si>
  <si>
    <t>Kramolna</t>
  </si>
  <si>
    <t>5920-551/0100</t>
  </si>
  <si>
    <t>Křinice</t>
  </si>
  <si>
    <t>5525-551/0100</t>
  </si>
  <si>
    <t>Lhota pod Hořičkami</t>
  </si>
  <si>
    <t>1183027349/0800</t>
  </si>
  <si>
    <t>Libchyně</t>
  </si>
  <si>
    <t>29324-551/0100</t>
  </si>
  <si>
    <t>Litoboř</t>
  </si>
  <si>
    <t>29826-551/0100</t>
  </si>
  <si>
    <t>Machov</t>
  </si>
  <si>
    <t>1183009319/0800</t>
  </si>
  <si>
    <t>Martínkovice</t>
  </si>
  <si>
    <t>6229-551/0100</t>
  </si>
  <si>
    <t>Mezilečí</t>
  </si>
  <si>
    <t>13525-551/0100</t>
  </si>
  <si>
    <t>Mezilesí</t>
  </si>
  <si>
    <t>13322-551/0100</t>
  </si>
  <si>
    <t>Meziměstí</t>
  </si>
  <si>
    <t>19-4020-551/0100</t>
  </si>
  <si>
    <t>Nahořany</t>
  </si>
  <si>
    <t>10121-551/0100</t>
  </si>
  <si>
    <t>Náchod                             od 1.1.2007</t>
  </si>
  <si>
    <t>8233250277/0100</t>
  </si>
  <si>
    <t xml:space="preserve">Nové Město nad Metují </t>
  </si>
  <si>
    <t>19-927-551/0100</t>
  </si>
  <si>
    <t>Nový Hrádek</t>
  </si>
  <si>
    <t>4223-551/0100</t>
  </si>
  <si>
    <t>Nový Ples</t>
  </si>
  <si>
    <t>13226-551/0100</t>
  </si>
  <si>
    <t>Otovice</t>
  </si>
  <si>
    <t>9227-551/0100</t>
  </si>
  <si>
    <t>Police nad Metují</t>
  </si>
  <si>
    <t>9005-4629-551/0100</t>
  </si>
  <si>
    <t>Provodov - Śonov</t>
  </si>
  <si>
    <t>25825-551/0100</t>
  </si>
  <si>
    <t>Přibyslav</t>
  </si>
  <si>
    <t>13621-551/0100</t>
  </si>
  <si>
    <t>Rasošky</t>
  </si>
  <si>
    <t>6624-551/0100</t>
  </si>
  <si>
    <t>Rožnov</t>
  </si>
  <si>
    <t>11220-551/0100</t>
  </si>
  <si>
    <t>Rychnovek</t>
  </si>
  <si>
    <t>8128-551/0100</t>
  </si>
  <si>
    <t>Říkov</t>
  </si>
  <si>
    <t>1183028309/0800</t>
  </si>
  <si>
    <t>Sendraž</t>
  </si>
  <si>
    <t>29420-551/0100</t>
  </si>
  <si>
    <t>Slatina nad Úpou</t>
  </si>
  <si>
    <t>9825-551/0100</t>
  </si>
  <si>
    <t>Slavětín nad Metují</t>
  </si>
  <si>
    <t>13429-551/0100</t>
  </si>
  <si>
    <t>Slavoňov</t>
  </si>
  <si>
    <t>12426-551/0100</t>
  </si>
  <si>
    <t>Stárkov</t>
  </si>
  <si>
    <t>3722-551/0100</t>
  </si>
  <si>
    <t>Studnice</t>
  </si>
  <si>
    <t>1183006329/0800</t>
  </si>
  <si>
    <t>Suchý Důl              od1.1.04 n.ú.</t>
  </si>
  <si>
    <t>1184064379/0800</t>
  </si>
  <si>
    <t>Šestajovice</t>
  </si>
  <si>
    <t>29922-551/0100</t>
  </si>
  <si>
    <t>Šonov u Broumova</t>
  </si>
  <si>
    <t>11028-551/0100</t>
  </si>
  <si>
    <t>Teplice nad Metují</t>
  </si>
  <si>
    <t>9005-2922-551/0100</t>
  </si>
  <si>
    <t>Velichovky</t>
  </si>
  <si>
    <t>4426-551/0100</t>
  </si>
  <si>
    <t>Velká Jesenice</t>
  </si>
  <si>
    <t>6026-551/0100</t>
  </si>
  <si>
    <t>Velké Petrovice</t>
  </si>
  <si>
    <t>10025-551/0100</t>
  </si>
  <si>
    <t>Velké Poříčí</t>
  </si>
  <si>
    <t>29527-551/0100</t>
  </si>
  <si>
    <t>Velký Třebešov</t>
  </si>
  <si>
    <t>10826-551/0100</t>
  </si>
  <si>
    <t>Vernéřovice</t>
  </si>
  <si>
    <t>29025-551/0100</t>
  </si>
  <si>
    <t>Vestec</t>
  </si>
  <si>
    <t>1183030329/0800</t>
  </si>
  <si>
    <t>Vlkov</t>
  </si>
  <si>
    <t>12629-551/0100</t>
  </si>
  <si>
    <t>Vršovka                            n.ú.</t>
  </si>
  <si>
    <t>182331125/0300</t>
  </si>
  <si>
    <t>Vysoká Srbská                 n.ú.</t>
  </si>
  <si>
    <t>1185698349/0800</t>
  </si>
  <si>
    <t>Vysokov</t>
  </si>
  <si>
    <t>9622-551/0100</t>
  </si>
  <si>
    <t>Zábrodí</t>
  </si>
  <si>
    <t>8320-551/0100</t>
  </si>
  <si>
    <t>Zaloňov</t>
  </si>
  <si>
    <t>10922-551/0100</t>
  </si>
  <si>
    <t>Žďár nad Metují</t>
  </si>
  <si>
    <t>9024-551/0100</t>
  </si>
  <si>
    <t>Žďárky            n.ú.od 1.1.2005</t>
  </si>
  <si>
    <t>1185693329/0800</t>
  </si>
  <si>
    <t>Žernov</t>
  </si>
  <si>
    <t>11722-551/0100</t>
  </si>
  <si>
    <t>okres Rychnov n/K.</t>
  </si>
  <si>
    <t>Albrechtice</t>
  </si>
  <si>
    <t>21220571/0100</t>
  </si>
  <si>
    <t>Bačetín</t>
  </si>
  <si>
    <t>1240132349/0800</t>
  </si>
  <si>
    <t>Bartošovice v Orl.h.</t>
  </si>
  <si>
    <t>1240088309/0800</t>
  </si>
  <si>
    <t>Bílý Újezd</t>
  </si>
  <si>
    <t>1240095349/0800</t>
  </si>
  <si>
    <t>Bohdašín</t>
  </si>
  <si>
    <t>10222571/0100</t>
  </si>
  <si>
    <t>Bolehošť</t>
  </si>
  <si>
    <t>1240133309/0800</t>
  </si>
  <si>
    <t>Borohrádek</t>
  </si>
  <si>
    <t>850322524/0600</t>
  </si>
  <si>
    <t>Borovnice</t>
  </si>
  <si>
    <t>1240071339/0800</t>
  </si>
  <si>
    <t>Bystré</t>
  </si>
  <si>
    <t>8827571/0100</t>
  </si>
  <si>
    <t>Byzhradec</t>
  </si>
  <si>
    <t>10329571/0100</t>
  </si>
  <si>
    <t>Častolovice</t>
  </si>
  <si>
    <t>2628571/0100</t>
  </si>
  <si>
    <t>Čermná n/O.</t>
  </si>
  <si>
    <t>4025571/0100</t>
  </si>
  <si>
    <t>Černíkovice</t>
  </si>
  <si>
    <t>3844612/0300</t>
  </si>
  <si>
    <t>České Meziříčí</t>
  </si>
  <si>
    <t>160352419/0300</t>
  </si>
  <si>
    <t>Čestice</t>
  </si>
  <si>
    <t>1240134379/0800</t>
  </si>
  <si>
    <t>Deštné v Orl.h.</t>
  </si>
  <si>
    <t>1240067399/0800</t>
  </si>
  <si>
    <t>Dobré</t>
  </si>
  <si>
    <t>5220571/0100</t>
  </si>
  <si>
    <t>Dobruška</t>
  </si>
  <si>
    <t>9005-1828571/0100</t>
  </si>
  <si>
    <t>Dobřany</t>
  </si>
  <si>
    <t>8720571/0100</t>
  </si>
  <si>
    <t>Doudleby n/Orl.</t>
  </si>
  <si>
    <t>1240069319/0800</t>
  </si>
  <si>
    <t>Hřibiny-Ledská</t>
  </si>
  <si>
    <t>20922571/0100</t>
  </si>
  <si>
    <t>Chleny</t>
  </si>
  <si>
    <t>1240516369/0800</t>
  </si>
  <si>
    <t>Chlístov</t>
  </si>
  <si>
    <t>21829571/0100</t>
  </si>
  <si>
    <t>Jahodov</t>
  </si>
  <si>
    <t>23226571/0100</t>
  </si>
  <si>
    <t>Janov</t>
  </si>
  <si>
    <t>9723571/0100</t>
  </si>
  <si>
    <t>Javornice</t>
  </si>
  <si>
    <t>1240138329/0800</t>
  </si>
  <si>
    <t>Jílovice</t>
  </si>
  <si>
    <t>1240137369/0800</t>
  </si>
  <si>
    <t>Kostelec n/O.</t>
  </si>
  <si>
    <t>1240074329/0800</t>
  </si>
  <si>
    <t>Kostelecké Horky</t>
  </si>
  <si>
    <t>1240017359/0800</t>
  </si>
  <si>
    <t>Kounov</t>
  </si>
  <si>
    <t>1244025399/0800</t>
  </si>
  <si>
    <t>Králova Lhota</t>
  </si>
  <si>
    <t>1183662369/0800</t>
  </si>
  <si>
    <t>Krchleby</t>
  </si>
  <si>
    <t>24325571/0100</t>
  </si>
  <si>
    <t>Kvasiny</t>
  </si>
  <si>
    <t>3428571/0100</t>
  </si>
  <si>
    <t>Ledce</t>
  </si>
  <si>
    <t>1242069339/0800</t>
  </si>
  <si>
    <t>Lhoty u Potštejna              n.ú.</t>
  </si>
  <si>
    <t>1240018319/0800</t>
  </si>
  <si>
    <t>Libel</t>
  </si>
  <si>
    <t>1240014369/0800</t>
  </si>
  <si>
    <t>Liberk</t>
  </si>
  <si>
    <t>1240011379/0800</t>
  </si>
  <si>
    <t>Lično</t>
  </si>
  <si>
    <t>1240139399/0800</t>
  </si>
  <si>
    <t>Lípa n.O.</t>
  </si>
  <si>
    <t>1242882389/0800</t>
  </si>
  <si>
    <t>Lukavice</t>
  </si>
  <si>
    <t>1240276369/0800</t>
  </si>
  <si>
    <t>Lupenice</t>
  </si>
  <si>
    <t>24026571/0100</t>
  </si>
  <si>
    <t>Mokré                               o.ú.</t>
  </si>
  <si>
    <t>23525571/0100</t>
  </si>
  <si>
    <t>Nová Ves</t>
  </si>
  <si>
    <t>21722571/0100</t>
  </si>
  <si>
    <t>Očelice</t>
  </si>
  <si>
    <t>9627571/0100</t>
  </si>
  <si>
    <t>Ohnišov</t>
  </si>
  <si>
    <t>1240140349/0800</t>
  </si>
  <si>
    <t>Olešnice</t>
  </si>
  <si>
    <t>8528571/0100</t>
  </si>
  <si>
    <t>Olešnice v O.h.</t>
  </si>
  <si>
    <t>1243298379/0800</t>
  </si>
  <si>
    <t>Opočno</t>
  </si>
  <si>
    <t>1242059309/0800</t>
  </si>
  <si>
    <t>Orlické Záhoří</t>
  </si>
  <si>
    <t>1240015329/0800</t>
  </si>
  <si>
    <t>Osečnice</t>
  </si>
  <si>
    <t>9125571/0100</t>
  </si>
  <si>
    <t>Pěčín</t>
  </si>
  <si>
    <t>1240092359/0800</t>
  </si>
  <si>
    <t>Podbřezí                            n.ú.</t>
  </si>
  <si>
    <t>1183780349/0800</t>
  </si>
  <si>
    <t>Pohoří</t>
  </si>
  <si>
    <t>124102594/0600</t>
  </si>
  <si>
    <t>Polom</t>
  </si>
  <si>
    <t>24229571/0100</t>
  </si>
  <si>
    <t>Potštejn</t>
  </si>
  <si>
    <t>1240081369/0800</t>
  </si>
  <si>
    <t>Proruby</t>
  </si>
  <si>
    <t>1240019389/0800</t>
  </si>
  <si>
    <t>Přepychy</t>
  </si>
  <si>
    <t>1240141309/0800</t>
  </si>
  <si>
    <t>Rohenice</t>
  </si>
  <si>
    <t>21925571/0100</t>
  </si>
  <si>
    <t>Rokytnice v Orl.h.</t>
  </si>
  <si>
    <t>1240089379/0800</t>
  </si>
  <si>
    <t>Rybná n.Zd.</t>
  </si>
  <si>
    <t>5829571/0100</t>
  </si>
  <si>
    <t>Rychnov n/K.</t>
  </si>
  <si>
    <t>1240286399/0800</t>
  </si>
  <si>
    <t>Říčky v Orl.h.</t>
  </si>
  <si>
    <t>1240087349/0800</t>
  </si>
  <si>
    <t>Sedloňov              n.ú.1.4.2004</t>
  </si>
  <si>
    <t>103638680/0300</t>
  </si>
  <si>
    <t>Semechnice</t>
  </si>
  <si>
    <t>1242152319/0800</t>
  </si>
  <si>
    <t>Skuhrov n.B.</t>
  </si>
  <si>
    <t>1243434369/0800</t>
  </si>
  <si>
    <t>Slatina n.Zd.</t>
  </si>
  <si>
    <t>5925571/0100</t>
  </si>
  <si>
    <t>Sněžné</t>
  </si>
  <si>
    <t>24122571/0100</t>
  </si>
  <si>
    <t>Solnice</t>
  </si>
  <si>
    <t>1242542309/0800</t>
  </si>
  <si>
    <t>Svídnice</t>
  </si>
  <si>
    <t>1241797369/0800</t>
  </si>
  <si>
    <t>Synkov-Slemeno</t>
  </si>
  <si>
    <t>23429571/0100</t>
  </si>
  <si>
    <t>Trnov</t>
  </si>
  <si>
    <t>1240145369/0800</t>
  </si>
  <si>
    <t>Třebešov</t>
  </si>
  <si>
    <t>23920571/0100</t>
  </si>
  <si>
    <t>Tutleky</t>
  </si>
  <si>
    <t>23322571/0100</t>
  </si>
  <si>
    <t>Týniště n/O.</t>
  </si>
  <si>
    <t>1240103329/0800</t>
  </si>
  <si>
    <t>Val</t>
  </si>
  <si>
    <t>5322594/0600</t>
  </si>
  <si>
    <t>Vamberk</t>
  </si>
  <si>
    <t>9005-3129571/0100</t>
  </si>
  <si>
    <t>Voděrady</t>
  </si>
  <si>
    <t>1240143339/0800</t>
  </si>
  <si>
    <t>1240070379/0800</t>
  </si>
  <si>
    <t>Vysoký Újezd</t>
  </si>
  <si>
    <t>22127571/0100</t>
  </si>
  <si>
    <t>Záměl</t>
  </si>
  <si>
    <t>1240109309/0800</t>
  </si>
  <si>
    <t>Źďár n.O.</t>
  </si>
  <si>
    <t>8229571/0100</t>
  </si>
  <si>
    <t>Zdelov</t>
  </si>
  <si>
    <t>1240058329/0800</t>
  </si>
  <si>
    <t>Zdobnice</t>
  </si>
  <si>
    <t>1240012339/0800</t>
  </si>
  <si>
    <t>okres Trutnov</t>
  </si>
  <si>
    <t>Batňovice</t>
  </si>
  <si>
    <t>7328-594/0600</t>
  </si>
  <si>
    <t>Bernartice</t>
  </si>
  <si>
    <t>1303689399/0800</t>
  </si>
  <si>
    <t>Bílá Třemešná</t>
  </si>
  <si>
    <t>2429601/0100</t>
  </si>
  <si>
    <t>Bílé Poličany</t>
  </si>
  <si>
    <t>1303693339/0800</t>
  </si>
  <si>
    <t>25727601/0100</t>
  </si>
  <si>
    <t>Borovnička</t>
  </si>
  <si>
    <t>1303688329/0800</t>
  </si>
  <si>
    <t>Čermná</t>
  </si>
  <si>
    <t>6120601/0100</t>
  </si>
  <si>
    <t>Černý Důl</t>
  </si>
  <si>
    <t>3624601/0100</t>
  </si>
  <si>
    <t>Dolní Branná</t>
  </si>
  <si>
    <t>5021601/0100</t>
  </si>
  <si>
    <t>Dolní Brusnice</t>
  </si>
  <si>
    <t>7934010247/0100</t>
  </si>
  <si>
    <t>Dolní Dvůr</t>
  </si>
  <si>
    <t>8927601/0100</t>
  </si>
  <si>
    <t>Dolní Kalná</t>
  </si>
  <si>
    <t>125163954/0300</t>
  </si>
  <si>
    <t>Dolní Lánov</t>
  </si>
  <si>
    <t>5929601/0100</t>
  </si>
  <si>
    <t>Dolní Olešnice</t>
  </si>
  <si>
    <t>1303698359/0800</t>
  </si>
  <si>
    <t>Doubravice</t>
  </si>
  <si>
    <t>273907273/0300</t>
  </si>
  <si>
    <t>Dubenec</t>
  </si>
  <si>
    <t>2920601/0100</t>
  </si>
  <si>
    <t>Dvůr Králové n/L.                n.ú.</t>
  </si>
  <si>
    <t>273090363/0300</t>
  </si>
  <si>
    <t>Hajnice</t>
  </si>
  <si>
    <t>1303679369/0800</t>
  </si>
  <si>
    <t>Havlovice</t>
  </si>
  <si>
    <t>1303696329/0800</t>
  </si>
  <si>
    <t>Horní Brusnice</t>
  </si>
  <si>
    <t>28223601/0100</t>
  </si>
  <si>
    <t>Horní Kalná</t>
  </si>
  <si>
    <t>125162054/0300</t>
  </si>
  <si>
    <t>Horní Maršov</t>
  </si>
  <si>
    <t>2322601/0100</t>
  </si>
  <si>
    <t>Horní Olešnice</t>
  </si>
  <si>
    <t>7903040267/0100</t>
  </si>
  <si>
    <t>Hostinné</t>
  </si>
  <si>
    <t>1303699319/0800</t>
  </si>
  <si>
    <t>Hřibojedy</t>
  </si>
  <si>
    <t>24927601/0100</t>
  </si>
  <si>
    <t>Chotěvice</t>
  </si>
  <si>
    <t>5224601/0100</t>
  </si>
  <si>
    <t>Choustníkovo Hradiště</t>
  </si>
  <si>
    <t>7529601/0100</t>
  </si>
  <si>
    <t>Chvaleč</t>
  </si>
  <si>
    <t>5128601/0100</t>
  </si>
  <si>
    <t>Janské Lázně</t>
  </si>
  <si>
    <t>1303709329/0800</t>
  </si>
  <si>
    <t>Jívka</t>
  </si>
  <si>
    <t>1303684379/0800</t>
  </si>
  <si>
    <t>Klášterská Lhota</t>
  </si>
  <si>
    <t>1303701319/0800</t>
  </si>
  <si>
    <t>Kocbeře</t>
  </si>
  <si>
    <t>164889272/0300</t>
  </si>
  <si>
    <t>Kohoutov</t>
  </si>
  <si>
    <t>10322601/0100</t>
  </si>
  <si>
    <t>Královec</t>
  </si>
  <si>
    <t>1303712309/0800</t>
  </si>
  <si>
    <t>Kuks</t>
  </si>
  <si>
    <t>1303705379/0800</t>
  </si>
  <si>
    <t>Kunčice nad Labem</t>
  </si>
  <si>
    <t>9225601/0100</t>
  </si>
  <si>
    <t>Lampertice</t>
  </si>
  <si>
    <t>1303690349/0800</t>
  </si>
  <si>
    <t>Lánov</t>
  </si>
  <si>
    <t>1303714339/0800</t>
  </si>
  <si>
    <t>Lanžov</t>
  </si>
  <si>
    <t>24820601/0100</t>
  </si>
  <si>
    <t>Libňatov</t>
  </si>
  <si>
    <t>10621601/0100</t>
  </si>
  <si>
    <t>Libotov</t>
  </si>
  <si>
    <t>28629601/0100</t>
  </si>
  <si>
    <t>Litič</t>
  </si>
  <si>
    <t>28426601/0100</t>
  </si>
  <si>
    <t>Malá Úpa</t>
  </si>
  <si>
    <t>1303685339/0800</t>
  </si>
  <si>
    <t>Malé Svatoňovice</t>
  </si>
  <si>
    <t>4029601/0100</t>
  </si>
  <si>
    <t>Maršov u Úpice</t>
  </si>
  <si>
    <t>11421601/0100</t>
  </si>
  <si>
    <t>Mladé Buky</t>
  </si>
  <si>
    <t>4723601/0100</t>
  </si>
  <si>
    <t>Mostek</t>
  </si>
  <si>
    <t>125429089/0300</t>
  </si>
  <si>
    <t>Nemojov</t>
  </si>
  <si>
    <t>9620601/0100</t>
  </si>
  <si>
    <t>Pec pod Sněžkou</t>
  </si>
  <si>
    <t>133950122/0300</t>
  </si>
  <si>
    <t>Pilníkov</t>
  </si>
  <si>
    <t>1303708369/0800</t>
  </si>
  <si>
    <t>Prosečné</t>
  </si>
  <si>
    <t>6323601/0100</t>
  </si>
  <si>
    <t>Radvanice</t>
  </si>
  <si>
    <t>1303692379/0800</t>
  </si>
  <si>
    <t>Rtyně v Podkrkonoší</t>
  </si>
  <si>
    <t>1303683309/0800</t>
  </si>
  <si>
    <t>Rudník</t>
  </si>
  <si>
    <t>1303691309/0800</t>
  </si>
  <si>
    <t>Stanovice</t>
  </si>
  <si>
    <t>29226601/0100</t>
  </si>
  <si>
    <t>Staré Buky</t>
  </si>
  <si>
    <t>8126601/0100</t>
  </si>
  <si>
    <t>Strážné                   n.ú. od 14.5.2007</t>
  </si>
  <si>
    <t>107155010/0300</t>
  </si>
  <si>
    <t>Suchovršice</t>
  </si>
  <si>
    <t>25321601/0100</t>
  </si>
  <si>
    <t>Svoboda nad Úpou</t>
  </si>
  <si>
    <t>1303700359/0800</t>
  </si>
  <si>
    <t>Špindlerův Mlýn</t>
  </si>
  <si>
    <t>9005-1928601/0100</t>
  </si>
  <si>
    <t>Trotina</t>
  </si>
  <si>
    <t>10023601/0100</t>
  </si>
  <si>
    <t>Trutnov</t>
  </si>
  <si>
    <t>9005-124601/0100</t>
  </si>
  <si>
    <t>Třebihošť</t>
  </si>
  <si>
    <t>9823601/0100</t>
  </si>
  <si>
    <t>Úpice</t>
  </si>
  <si>
    <t>1303687369/0800</t>
  </si>
  <si>
    <t>Velké Svatoňovice</t>
  </si>
  <si>
    <t>1303682349/0800</t>
  </si>
  <si>
    <t>Velký Vřešťov                    n.ú.</t>
  </si>
  <si>
    <t>273836903/0300</t>
  </si>
  <si>
    <t>Vilantice</t>
  </si>
  <si>
    <t>25225601/0100</t>
  </si>
  <si>
    <t>Vítězná</t>
  </si>
  <si>
    <t>1303703349/0800</t>
  </si>
  <si>
    <t>Vlčice</t>
  </si>
  <si>
    <t>1303704309/0800</t>
  </si>
  <si>
    <t>Vlčkovice v Podkrkonoší</t>
  </si>
  <si>
    <t>8222601/0100</t>
  </si>
  <si>
    <t>Vrchlabí</t>
  </si>
  <si>
    <t>1303702389/0800</t>
  </si>
  <si>
    <t>Zábřezí - Řečice                 n.ú.</t>
  </si>
  <si>
    <t>181860412/0300</t>
  </si>
  <si>
    <t>Zdobín</t>
  </si>
  <si>
    <t>24724601/0100</t>
  </si>
  <si>
    <t>Zlatá Olešnice</t>
  </si>
  <si>
    <t>10920601/0100</t>
  </si>
  <si>
    <t>Žacléř</t>
  </si>
  <si>
    <t>1303713379/0800</t>
  </si>
  <si>
    <t>Pokyny k vyplnění žádosti</t>
  </si>
  <si>
    <t xml:space="preserve">              Krajský úřad Královéhradeckého kraje</t>
  </si>
  <si>
    <t>Vyplněnou žádost v elektronické podobě zašlete  na  emailovou adresu:</t>
  </si>
  <si>
    <t>iguman@kr-kralovehradecky.cz</t>
  </si>
  <si>
    <r>
      <t>3.</t>
    </r>
    <r>
      <rPr>
        <sz val="7"/>
        <rFont val="Times New Roman"/>
        <family val="1"/>
      </rPr>
      <t xml:space="preserve">      </t>
    </r>
    <r>
      <rPr>
        <sz val="12"/>
        <rFont val="Calibri"/>
        <family val="2"/>
      </rPr>
      <t>Veškeré číselné peněžní  hodnoty vepisujte ve tvaru xxxxxxxx ( příklad: v případě částky 100 tisíc Kč vepište hodnotu 100000 (bez mezer a teček). Tabulky jsou naformátovány oddělovací mezery se vytvoří automaticky (Př. Hodnota se zobrazí ve tvaru 100 000).</t>
    </r>
  </si>
  <si>
    <r>
      <t>4.</t>
    </r>
    <r>
      <rPr>
        <sz val="7"/>
        <rFont val="Times New Roman"/>
        <family val="1"/>
      </rPr>
      <t xml:space="preserve">      </t>
    </r>
    <r>
      <rPr>
        <sz val="12"/>
        <rFont val="Calibri"/>
        <family val="2"/>
      </rPr>
      <t>Věnujte velkou pozornost vkládaným údajům. Vámi vložená data jsou přímo přenášena do  smlouvy a ostatních podkladů a chybné údaje mohou zbytečně oddálit proces zasílání peněz.</t>
    </r>
  </si>
  <si>
    <r>
      <t>5.</t>
    </r>
    <r>
      <rPr>
        <sz val="7"/>
        <rFont val="Times New Roman"/>
        <family val="1"/>
      </rPr>
      <t xml:space="preserve">      </t>
    </r>
    <r>
      <rPr>
        <sz val="12"/>
        <rFont val="Calibri"/>
        <family val="2"/>
      </rPr>
      <t>IČO vyplňte 8-místné. Vypište i nuly na začátku (Př. 00123456)</t>
    </r>
  </si>
  <si>
    <t xml:space="preserve">              Pivovarské náměstí   1245</t>
  </si>
  <si>
    <t xml:space="preserve">              500 03     Hradec Králové</t>
  </si>
  <si>
    <r>
      <t>6.</t>
    </r>
    <r>
      <rPr>
        <sz val="7"/>
        <rFont val="Times New Roman"/>
        <family val="1"/>
      </rPr>
      <t xml:space="preserve">      </t>
    </r>
    <r>
      <rPr>
        <sz val="12"/>
        <rFont val="Calibri"/>
        <family val="2"/>
      </rPr>
      <t>Do kolonky</t>
    </r>
    <r>
      <rPr>
        <b/>
        <sz val="12"/>
        <rFont val="Calibri"/>
        <family val="2"/>
      </rPr>
      <t xml:space="preserve"> „Právní forma organizace“</t>
    </r>
    <r>
      <rPr>
        <sz val="12"/>
        <rFont val="Calibri"/>
        <family val="2"/>
      </rPr>
      <t xml:space="preserve"> vložte data z nabízeného výběru.</t>
    </r>
  </si>
  <si>
    <t>Organizace</t>
  </si>
  <si>
    <t>Činnost</t>
  </si>
  <si>
    <t>Mgr. Jiří Altmann</t>
  </si>
  <si>
    <t>Ing. Ivan Guman</t>
  </si>
  <si>
    <t>Specifikace čerpání dotace aktuální</t>
  </si>
  <si>
    <r>
      <t>1.</t>
    </r>
    <r>
      <rPr>
        <sz val="7"/>
        <rFont val="Times New Roman"/>
        <family val="1"/>
      </rPr>
      <t xml:space="preserve">      </t>
    </r>
    <r>
      <rPr>
        <sz val="12"/>
        <rFont val="Calibri"/>
        <family val="2"/>
      </rPr>
      <t xml:space="preserve"> Žádost vyplňte elektronicky, vytiskněte a pošlete (doručte) vytištěnou </t>
    </r>
    <r>
      <rPr>
        <b/>
        <sz val="12"/>
        <rFont val="Calibri"/>
        <family val="2"/>
      </rPr>
      <t xml:space="preserve">Žádost </t>
    </r>
    <r>
      <rPr>
        <sz val="12"/>
        <rFont val="Calibri"/>
        <family val="2"/>
      </rPr>
      <t xml:space="preserve"> </t>
    </r>
  </si>
  <si>
    <r>
      <t xml:space="preserve">       </t>
    </r>
    <r>
      <rPr>
        <b/>
        <sz val="12"/>
        <rFont val="Calibri"/>
        <family val="2"/>
      </rPr>
      <t>(formulář Žádosti, Přílohy 1,2 k žádosti a Přílohu 3 - obsahovou část)</t>
    </r>
    <r>
      <rPr>
        <sz val="12"/>
        <rFont val="Calibri"/>
        <family val="2"/>
      </rPr>
      <t xml:space="preserve">  na adresu :</t>
    </r>
  </si>
  <si>
    <t xml:space="preserve">              Odbor sociálních věcí  </t>
  </si>
  <si>
    <r>
      <t xml:space="preserve">Původní požadavek z žádosti </t>
    </r>
    <r>
      <rPr>
        <b/>
        <i/>
        <sz val="8"/>
        <color indexed="8"/>
        <rFont val="Arial"/>
        <family val="2"/>
      </rPr>
      <t>( nebo původní specifikace čerpání dotace)</t>
    </r>
  </si>
  <si>
    <t xml:space="preserve">Krajský úřad Královéhradeckého kraje, odbor sociálních věcí, </t>
  </si>
  <si>
    <t xml:space="preserve">Dotazy :  Ing.Ivan Guman    tel. 495 817 246       iguman@kr-kralovehradecky.cz   </t>
  </si>
  <si>
    <r>
      <t>Ostatní příjmy projektu</t>
    </r>
    <r>
      <rPr>
        <b/>
        <vertAlign val="superscript"/>
        <sz val="10"/>
        <rFont val="Arial"/>
        <family val="2"/>
      </rPr>
      <t xml:space="preserve">1) </t>
    </r>
    <r>
      <rPr>
        <b/>
        <sz val="10"/>
        <rFont val="Arial"/>
        <family val="2"/>
      </rPr>
      <t>- specifikujte</t>
    </r>
  </si>
  <si>
    <r>
      <rPr>
        <vertAlign val="superscript"/>
        <sz val="10"/>
        <rFont val="Arial"/>
        <family val="2"/>
      </rPr>
      <t>1)</t>
    </r>
    <r>
      <rPr>
        <sz val="10"/>
        <rFont val="Arial"/>
        <family val="2"/>
      </rPr>
      <t>Pozn.: příjmy za praxe, stáže, semináře, pronájmy, prodej výrobků, další poskytnuté služby apod.</t>
    </r>
  </si>
  <si>
    <t>Ing. Mgr. Jiří Vitvar</t>
  </si>
  <si>
    <t>Ing.  Vladimír Soběslav</t>
  </si>
  <si>
    <t>Neinvestiční dotace na rok 2012</t>
  </si>
  <si>
    <t xml:space="preserve">  platba transferu  včetně předpisu (uvést  rozpočtovou skladbu)     </t>
  </si>
  <si>
    <t>Sběrný předkontační doklad pro poskytovaný transfer</t>
  </si>
  <si>
    <t>MD</t>
  </si>
  <si>
    <t>DAL</t>
  </si>
  <si>
    <t>AuPAP</t>
  </si>
  <si>
    <t>TZ</t>
  </si>
  <si>
    <t>IcoAP</t>
  </si>
  <si>
    <t>IcoTr</t>
  </si>
  <si>
    <t>Bankovní účet</t>
  </si>
  <si>
    <t>IČ příjemce</t>
  </si>
  <si>
    <t>Pro</t>
  </si>
  <si>
    <t>Příkazce: operace</t>
  </si>
  <si>
    <t xml:space="preserve">Termín vyúčtování    </t>
  </si>
  <si>
    <t xml:space="preserve">  předpis závazku (bez uvedení rozpočtové skladby)          </t>
  </si>
  <si>
    <t>v.s. :</t>
  </si>
  <si>
    <t>Příloha 1 ke smlouvě - Specifikace rozpočtu činnosti a čerpání přidělené dotace</t>
  </si>
  <si>
    <t>Příloha 1 ke smlouvě - Specifikace rozpočtu podporované činnosti  a čerpání přidělené dotace</t>
  </si>
  <si>
    <r>
      <rPr>
        <vertAlign val="superscript"/>
        <sz val="10"/>
        <rFont val="Arial"/>
        <family val="2"/>
      </rPr>
      <t>2)</t>
    </r>
    <r>
      <rPr>
        <sz val="10"/>
        <rFont val="Arial"/>
        <family val="2"/>
      </rPr>
      <t>včetně náhrad za nemocenskou</t>
    </r>
  </si>
  <si>
    <t>Celkové náklady služby</t>
  </si>
  <si>
    <t>Poznámky</t>
  </si>
  <si>
    <t>Projednáno v radě /číslo usnesení/</t>
  </si>
  <si>
    <t>Projednáno v zastupitelstvu /číslo usnesení/</t>
  </si>
  <si>
    <t>Komentář k žádosti</t>
  </si>
  <si>
    <t>Zdroj financování činnosti</t>
  </si>
  <si>
    <t>Královéhradecký kraj - sociální odbor</t>
  </si>
  <si>
    <t xml:space="preserve">                                   -ostatní</t>
  </si>
  <si>
    <t>Mezirezortní rady vlády (komise a výbory)</t>
  </si>
  <si>
    <t>(velice stručně)</t>
  </si>
  <si>
    <t>Přidělené pořadové číslo smlouvy</t>
  </si>
  <si>
    <t>Pořadové číslo smlouvy bude přiděleno při vyhlášení výsledků</t>
  </si>
  <si>
    <t>Vepište přidělené poř.číslo smlouvy před vytištěním smlouvy</t>
  </si>
  <si>
    <t xml:space="preserve"> Odbor sociálních věcí</t>
  </si>
  <si>
    <t xml:space="preserve"> Oddělení analýz, koncepcí a financování</t>
  </si>
  <si>
    <t>Určeno k podpisu:       radnímu                   PaedDr. Josef Lukášek</t>
  </si>
  <si>
    <t xml:space="preserve">Stanovisko gestora /pouze u smluv s účastí finančních prostředků EU/ </t>
  </si>
  <si>
    <t>Neinvestiční dotace na rok 2013</t>
  </si>
  <si>
    <t>Kč</t>
  </si>
  <si>
    <t>spol.</t>
  </si>
  <si>
    <t>úst.</t>
  </si>
  <si>
    <t>PaedDr. Josefem Lukáškem</t>
  </si>
  <si>
    <t>PaedDr. Josef Lukášek</t>
  </si>
  <si>
    <r>
      <t>1.</t>
    </r>
    <r>
      <rPr>
        <sz val="8"/>
        <rFont val="Times New Roman"/>
        <family val="1"/>
      </rPr>
      <t xml:space="preserve">     </t>
    </r>
    <r>
      <rPr>
        <sz val="8"/>
        <rFont val="Arial"/>
        <family val="2"/>
      </rPr>
      <t>osoby zastupujících právnickou osobu s uvedením právního důvodu zastoupení</t>
    </r>
    <r>
      <rPr>
        <vertAlign val="superscript"/>
        <sz val="8"/>
        <rFont val="Arial"/>
        <family val="2"/>
      </rPr>
      <t>2</t>
    </r>
    <r>
      <rPr>
        <b/>
        <vertAlign val="superscript"/>
        <sz val="8"/>
        <rFont val="Arial"/>
        <family val="2"/>
      </rPr>
      <t>)</t>
    </r>
  </si>
  <si>
    <r>
      <t>2.</t>
    </r>
    <r>
      <rPr>
        <sz val="8"/>
        <rFont val="Times New Roman"/>
        <family val="1"/>
      </rPr>
      <t xml:space="preserve">     </t>
    </r>
    <r>
      <rPr>
        <sz val="8"/>
        <rFont val="Arial"/>
        <family val="2"/>
      </rPr>
      <t>osoby, v nichž má žadatel o dotaci podíl a výše tohoto podílu</t>
    </r>
  </si>
  <si>
    <r>
      <t>3.</t>
    </r>
    <r>
      <rPr>
        <sz val="8"/>
        <rFont val="Times New Roman"/>
        <family val="1"/>
      </rPr>
      <t xml:space="preserve">     </t>
    </r>
    <r>
      <rPr>
        <sz val="8"/>
        <rFont val="Arial"/>
        <family val="2"/>
      </rPr>
      <t>osob, v nichž má přímý podíl, a o výši tohoto podílu</t>
    </r>
  </si>
  <si>
    <t>Informace o identifikaci osob (podle § 14 ods. 3 písm. e) zákona č. 218/2000 Sb., o rozpočtových pravidlech)</t>
  </si>
  <si>
    <t>Získáno na činnost celkem 2014</t>
  </si>
  <si>
    <t>Poskytovatel poskytuje Příjemci na základě této Smlouvy dotaci ve výši</t>
  </si>
  <si>
    <t xml:space="preserve"> a Příjemce tuto dotaci přijímá.</t>
  </si>
  <si>
    <t xml:space="preserve">(1) Příjemce dotace je povinen využít dotaci v souladu s pravidly hospodárnosti, účelnosti a efektivnosti při vynakládání veřejných prostředků v souladu se Zásadami a s ustanoveními zákona o finanční kontrole, rozpočtových pravidel územních rozpočtů a ZVZ, a to výhradně k účelu a za podmínek uvedených v této Smlouvě. 
Při čerpání prostředků dotace je Příjemce povinen dodržovat charakter a cíle podporované činnosti. Čerpání prostředků poskytnuté dotace bude řádně vedeno 
a odděleně sledováno v účetnictví Příjemce v souladu se zákonem o účetnictví. 
</t>
  </si>
  <si>
    <t>(6) Příjemce je povinen na žádost Poskytovatele písemně poskytnout doplňující informace, případně doložit další dokumenty, související s plněním účelu poskytnuté dotace.</t>
  </si>
  <si>
    <t xml:space="preserve">(7) Originály účetních dokladů využitých pro vyúčtování dotace z rozpočtu Královéhradeckého </t>
  </si>
  <si>
    <t>10) Obsahují-li podklady poskytované ke kontrole osobní údaje osob, v jejichž prospěch je činnost realizována, nebrání to jejich zpřístupnění či vydání kontrolní skupině či osobě pověřené ke kontrole.</t>
  </si>
  <si>
    <t>(4) Do 1.února 2016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(5)  Do 15. ledna 2016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(6) Pokud budou celkové výdaje v předepsaném členění nižší než rozpočtované (článek II. odst. 2 této smlouvy), nesmí použitá částka dotace přesáhnout maximální procentní podíl dotace z celkového neinvestičního rozpočtu sociální služby (tj. 50%). V případě vykázaného vyššího podílu musí příjemce prostředky, připadající na překročený podíl v rámci účtování dotace, vrátit na účet Královéhradeckého kraje číslo 78-7544530247/0100 vedený u Komerční banky Hradec Králové nejpozději do do1.února 2016.
(7) V případě, že bude realizace sociální služby ukončena dříve než 31. prosince 2015,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t>
  </si>
  <si>
    <t>Za příjemce</t>
  </si>
  <si>
    <t>Za poskytovatele</t>
  </si>
  <si>
    <t>zapsaný spolek</t>
  </si>
  <si>
    <t>přidělí odbor vnitra a krajský živnostenský úřad, oddělení legislativní a právní/</t>
  </si>
  <si>
    <t>Štěpánka  Konečná</t>
  </si>
  <si>
    <t>Právní forma:</t>
  </si>
  <si>
    <r>
      <t xml:space="preserve">1) </t>
    </r>
    <r>
      <rPr>
        <sz val="10"/>
        <rFont val="Times New Roman"/>
        <family val="1"/>
      </rPr>
      <t>V případě schválení dotace bude  údaj použit ve  Smlouvě</t>
    </r>
  </si>
  <si>
    <r>
      <rPr>
        <vertAlign val="superscript"/>
        <sz val="9"/>
        <color indexed="62"/>
        <rFont val="Arial"/>
        <family val="2"/>
      </rPr>
      <t>2)</t>
    </r>
    <r>
      <rPr>
        <sz val="9"/>
        <color indexed="62"/>
        <rFont val="Arial"/>
        <family val="2"/>
      </rPr>
      <t xml:space="preserve"> V případě zastoupení na základě plné moci se dokládá úředně ověřená plná moc. Popř. řádek proškrtnout.</t>
    </r>
  </si>
  <si>
    <t xml:space="preserve">
(12) Příjemce bere na vědomí, že porušení podmínek dohodnutých pro čerpání poskytnuté dotace je ve smyslu § 22 rozpočtových pravidel územních rozpočtů, porušením rozpočtové kázně a Poskytovatel je povinen v takovém případě nařídit Příjemci odvod poskytnutých finančních prostředků včetně zákonného penále.
(13) Sankční ujednání jsou podrobně upravena v části V. této Smlouvy.
</t>
  </si>
  <si>
    <r>
      <t xml:space="preserve">(4) Do 1.února 2016 musí být vráceny (připsány na účet Královéhradeckého kraje) nevyčerpané peněžní prostředky, které byly poskytnuty formou dotace z rozpočtu Královéhradeckého kraje na stanovenou sociální službu, na účet Královéhradeckého kraje číslo </t>
    </r>
    <r>
      <rPr>
        <b/>
        <sz val="12"/>
        <rFont val="Times New Roman"/>
        <family val="1"/>
      </rPr>
      <t>27-2031110287/0100</t>
    </r>
    <r>
      <rPr>
        <sz val="12"/>
        <rFont val="Times New Roman"/>
        <family val="1"/>
      </rPr>
      <t xml:space="preserve"> vedený u Komerční banky Hradec Králové.       
(5) Do 15. ledna 2016 (rozhodující je okamžik připsání prostředků na bankovní účet Královéhradeckého kraje). 
(6) Pokud budou celkové výdaje v předepsaném členění nižší než rozpočtované (článek II. odst. 2 této smlouvy), nesmí použitá částka dotace přesáhnout maximální procentní podíl dotace z celkového neinvestičního rozpočtu podporované činnosti (tj. 50%). V případě vykázaného vyššího podílu musí příjemce prostředky, připadající na překročený podíl v rámci účtování dotace, vrátit na účet Královéhradeckého kraje číslo </t>
    </r>
    <r>
      <rPr>
        <b/>
        <sz val="12"/>
        <rFont val="Times New Roman"/>
        <family val="1"/>
      </rPr>
      <t>27-2031110287/0100</t>
    </r>
    <r>
      <rPr>
        <sz val="12"/>
        <rFont val="Times New Roman"/>
        <family val="1"/>
      </rPr>
      <t xml:space="preserve"> vedený u Komerční banky Hradec Králové nejpozději do do 1.února 2016 
(7) V případě, že bude realizace sociální služby ukončena dříve než 31. prosince 2015, je příjemce povinen předložit  vyúčtování a navrátit nevyčerpané finanční prostředky z rozpočtu Královéhradeckého kraje do 30 dnů po ukončení  realizace sociální služby. V takovém případě se prostředky vracejí na účet č. </t>
    </r>
    <r>
      <rPr>
        <b/>
        <sz val="12"/>
        <rFont val="Times New Roman"/>
        <family val="1"/>
      </rPr>
      <t>27-2031110287/0100</t>
    </r>
    <r>
      <rPr>
        <sz val="12"/>
        <rFont val="Times New Roman"/>
        <family val="1"/>
      </rPr>
      <t xml:space="preserve"> vedený u Komerční banky Hradec Králové.</t>
    </r>
  </si>
  <si>
    <t xml:space="preserve">(11)Příjemce bude Poskytovatele informovat nejpozději do 8 dnů ode dne, ve kterém nastala rozhodná skutečnost, o všech změnách týkajících se identifikace Příjemce a o všech změnách týkajících se realizace podpořené činnosti.
</t>
  </si>
  <si>
    <t xml:space="preserve">(2)  Celkový  rozpočet nákladů  činnosti v roce 2016: </t>
  </si>
  <si>
    <t>Smlouva o poskytnutí neinvestiční dotace na rok 2016</t>
  </si>
  <si>
    <t>KK16-</t>
  </si>
  <si>
    <t>(3) Nedílnou součástí vyúčtování je čestné prohlášení o bezdlužnosti vůči finančnímu úřadu, okresní správě sociálního zabezpečení a zdravotním pojišťovnám, u kterých byli v průběhu roku 2016 evidováni zaměstnanci Příjemce</t>
  </si>
  <si>
    <r>
      <rPr>
        <b/>
        <sz val="10"/>
        <rFont val="Arial"/>
        <family val="2"/>
      </rPr>
      <t xml:space="preserve">Příloha 1 </t>
    </r>
    <r>
      <rPr>
        <sz val="10"/>
        <rFont val="Arial"/>
        <family val="2"/>
      </rPr>
      <t xml:space="preserve"> k žádosti o dotaci z rozpočtu Královéhradeckého kraje pro rok 2016</t>
    </r>
  </si>
  <si>
    <t>Tabulka - Rozpočet nákladů činnosti  a požadavek dotace od Královéhradeckého kraje na rok 2016</t>
  </si>
  <si>
    <t>Celkové náklady na realizaci činnosti v roce 2015</t>
  </si>
  <si>
    <t>Předpokládaný rozpočet na rok 2016</t>
  </si>
  <si>
    <t>Požadavek na Královéhradecký kraj pro rok 2016</t>
  </si>
  <si>
    <t xml:space="preserve"> Rozpočet činnosti  na rok 2016 podle zdrojů a přehled získaných finančních prostředků na činnost v roce 2014 a 2015 </t>
  </si>
  <si>
    <r>
      <rPr>
        <b/>
        <sz val="10"/>
        <rFont val="Arial"/>
        <family val="2"/>
      </rPr>
      <t xml:space="preserve">Příloha 2 </t>
    </r>
    <r>
      <rPr>
        <sz val="10"/>
        <rFont val="Arial"/>
        <family val="2"/>
      </rPr>
      <t xml:space="preserve"> k žádosti o dotaci  z rozpočtu Královéhradeckého  kraje pro rok 2016</t>
    </r>
  </si>
  <si>
    <t>Získáno na činnost celkem 2015</t>
  </si>
  <si>
    <t>Požadavky 2016</t>
  </si>
  <si>
    <t>Smlouva o poskytnutí neinvestiční dotace pro rok 2016</t>
  </si>
  <si>
    <t>Stručné vymezení účelu použití dotace (podporovaná činnost) a prokázání souladu se strategickými dokumenty Královéhradeckého kraje:</t>
  </si>
  <si>
    <t>Období realizace (termín od - do)</t>
  </si>
  <si>
    <t>Potvrzuji, že všechny údaje uvedené v Žádosti a v přílohách Žádosti jsou pravdivé a jsem si vědom(a), že nepravdivé a nepřesné  údaje jsou důvodem k neposkytnutí  dotace.</t>
  </si>
  <si>
    <t>Název</t>
  </si>
  <si>
    <t>název</t>
  </si>
  <si>
    <r>
      <t>Celková dotace z tohoto dotačního programu nesmí přesáhnout 5</t>
    </r>
    <r>
      <rPr>
        <b/>
        <sz val="12"/>
        <rFont val="Times New Roman"/>
        <family val="1"/>
      </rPr>
      <t>0 %</t>
    </r>
    <r>
      <rPr>
        <sz val="12"/>
        <rFont val="Times New Roman"/>
        <family val="1"/>
      </rPr>
      <t xml:space="preserve"> celkových nákladů podporované činnosti  v roce 2016.
(3) Čerpáním prostředků dotace se rozumí úhrada nákladů souvisejících s realizací podporované činnosti v souladu se strukturou čerpání dotace, která je uvedena v příloze 1 ke smlouvě „Specifikace rozpočtu služby a čerpání přidělené dotace“.  V případě zvýšení potřeby čerpání dotace u příslušné nákladové položky o více než 10 % z částky uvedené v příloze 1  Příjemce  zašle na odbor sociálních věcí žádost o změnu struktury čerpání dotace s nově vyplněnou přílohou 1. Čerpání musí být ukončeno ke dni ukončení realizace podporované činnosti , nejpozději však 31. 12. 2016. Žádost o změnu struktury čerpání dotace schvaluje vedoucí Odboru sociálních věcí, nebo vedoucí oddělení koncepcí analýz a financování. 
(4) Poskytovatel poukáže schválenou dotaci na realizaci činnosti na účet Příjemce  do 30 dnů od podpisu této Smlouvy oběma Smluvními stranami.
</t>
    </r>
  </si>
  <si>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
(1) Příjemce je povinen zpracovat vyúčtování dotace podle článku VIII. Zásad a předložit ho v tištěné podobě do 1. února 2017 Odboru sociálních věcí Krajského úřadu Královéhradeckého kraje. Formulář vyúčtování bude zveřejněn na internetových stránkách Královéhradeckého kraje (www.kr-kralovehradecky.cz /Krajské dotační programy /Krajské dotační programy 2016/Sociální oblast). (dále jen formulář vyúčtování).
</t>
    </r>
  </si>
  <si>
    <t>(4) Do 1.února 2016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(5) Do 15. ledna 2016(rozhodující je okamžik připsání prostředků na bankovní účet Královéhradeckého kraje). 
(6) Pokud budou celkové výdaje v předepsaném členění nižší než rozpočtované (článek II. odst. 2 této smlouvy), nesmí použitá částka dotace přesáhnout maximální procentní podíl dotace z celkového neinvestičního rozpočtu podporované činnosti (tj. 50 %). V případě vykázaného vyššího podílu musí příjemce prostředky, připadající na překročený podíl v rámci účtování dotace, vrátit na účet Královéhradeckého kraje číslo 78-7544530247/0100 vedený u Komerční banky Hradec Králové nejpozději do1.února 2016 z účtu zřizovatele.
(7) V případě, že bude realizace sociální služby ukončena dříve než 31. prosince 2015,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 z účtu zřizovatele.</t>
  </si>
  <si>
    <r>
      <t xml:space="preserve">                                                                       </t>
    </r>
    <r>
      <rPr>
        <b/>
        <sz val="12"/>
        <rFont val="Times New Roman"/>
        <family val="1"/>
      </rPr>
      <t xml:space="preserve"> V.</t>
    </r>
    <r>
      <rPr>
        <sz val="12"/>
        <rFont val="Times New Roman"/>
        <family val="1"/>
      </rPr>
      <t xml:space="preserve">
                                                     </t>
    </r>
    <r>
      <rPr>
        <b/>
        <sz val="12"/>
        <rFont val="Times New Roman"/>
        <family val="1"/>
      </rPr>
      <t xml:space="preserve">              Sankce</t>
    </r>
    <r>
      <rPr>
        <sz val="12"/>
        <rFont val="Times New Roman"/>
        <family val="1"/>
      </rPr>
      <t xml:space="preserve">
(1) Neoprávněné použití dotace na jiný než stanovený účel nebo její použití způsobem odporujícím této Smlouvě nebo zadržení prostředků patřících Poskytovateli bude považováno za porušení rozpočtové kázně dle ustanovení § 22 rozpočtových pravidel územních rozpočtů.
(2) V případě porušení rozpočtové kázně je Příjemce povinen do 30 dnů od písemného uplatnění tohoto požadavku Poskytovatelem odvést celou výši neoprávněně použitých nebo zadržených prostředků včetně zákonného penále na účet Poskytovatele uvedený shora.   
(3) V případě méně závažného porušení rozpočtové kázně, za které je považováno prodlení v podání závěrečné zprávy včetně příslušných vyúčtování a příloh Příjemcem, nedodržení termínu ukončení realizace činnosti stanoveného ve Smlouvě a rovněž v případě porušení každé jiné povinnosti nepeněžní povahy, stanovené touto Smlouvou, ze strany Příjemce, je Poskytovatelem stanoven odvod v rozmezí 0 až 30 % poskytnuté dotace.
(4) V případě, že údaje, na jejichž základě byla dotace poskytnuta, se ukázaly nepravdivými nebo neúplnými, nebo v případě, že údaje uvedené v závěrečné zprávě a ve vyúčtování se ukázaly nepravdivými nebo neúplnými a v dalších závažných případech porušení rozpočtové kázně je Poskytovatelem stanoven odvod v rozmezí až do výše 100 % části neoprávněně použité dotace. 
(5) Při stanovení výše odvodu Poskytovatel dotace přihlédne k závažnosti porušení a jeho vlivu na dodržení účelu dotace. Příjemce je povinen stanovenou výši odvodu vrátit na účet Poskytovatele do 30 dnů od písemného uplatnění tohoto požadavku Poskytovatelem.
(6) Příjemce je povinen vrátit Poskytovateli celou dotaci do 30 dnů od písemného uplatnění tohoto požadavku Poskytovatelem, pokud se činnost, na kterou je dotace určena, neuskuteční nebo pokud Příjemce neumožní provedení kontroly orgánům a osobám pověřeným Poskytovatelem.
</t>
    </r>
  </si>
  <si>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89/2012 Sb., občanský zákoník, ve znění pozdějších předpisů, a dalších předpisů, zejména zákona č. 255/2012 Sb., o kontrole (kontrolní řád), ve znění pozdějších předpisů, vyhláškou č. 416/2004 Sb., k provedení zákona o finanční kontrole ve veřejné správě, ve znění pozdějších předpisů, rozpočtových pravidel územních rozpočtů, ZVZ a Zásadami.
(2) Tato Smlouva může být změněna pouze na základě dohody obou Smluvních stran, písemně na základě vzájemně odsouhlaseného dodatku k této Smlouvě po projednání Zastupitelstvem Královéhradeckého kraje.
</t>
    </r>
  </si>
  <si>
    <r>
      <t>Celková dotace z tohoto dotačního programu nesmí přesáhnout 5</t>
    </r>
    <r>
      <rPr>
        <b/>
        <sz val="12"/>
        <color indexed="10"/>
        <rFont val="Times New Roman"/>
        <family val="1"/>
      </rPr>
      <t>0 %</t>
    </r>
    <r>
      <rPr>
        <sz val="12"/>
        <color indexed="10"/>
        <rFont val="Times New Roman"/>
        <family val="1"/>
      </rPr>
      <t xml:space="preserve"> celkových nákladů podporované činnosti  v roce 2016.
(3) Čerpáním prostředků dotace se rozumí úhrada nákladů souvisejících s realizací podporované činnosti v souladu se strukturou čerpání dotace, která je uvedena v příloze 1 ke smlouvě „Specifikace rozpočtu služby a čerpání přidělené dotace“.  V případě zvýšení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podporované činnosti, nejpozději však 31. 12. 2016.Žádost o změnu struktury čerpání dotace schvaluje vedoucí Odboru sociálních věcí, nebo vedoucí oddělení koncepcí analýz a financování. 
(4) Poskytovatel poukáže schválenou dotaci na realizaci činnosti na účet  Zřizovatele do 30 dnů od podpisu této Smlouvy oběma Smluvními stranami.
</t>
    </r>
  </si>
  <si>
    <r>
      <t>2.</t>
    </r>
    <r>
      <rPr>
        <sz val="7"/>
        <rFont val="Times New Roman"/>
        <family val="1"/>
      </rPr>
      <t xml:space="preserve">      </t>
    </r>
    <r>
      <rPr>
        <sz val="12"/>
        <rFont val="Calibri"/>
        <family val="2"/>
      </rPr>
      <t xml:space="preserve">Nesnažte se  vyplňovat dokumenty na listech </t>
    </r>
    <r>
      <rPr>
        <b/>
        <u val="single"/>
        <sz val="12"/>
        <rFont val="Calibri"/>
        <family val="2"/>
      </rPr>
      <t xml:space="preserve">Přidělená dotace,  Smlouva, Předkládací návrh. </t>
    </r>
    <r>
      <rPr>
        <sz val="12"/>
        <rFont val="Calibri"/>
        <family val="2"/>
      </rPr>
      <t xml:space="preserve"> Na těchto listech jsou připraveny  Smlouva a  podklady pro zúřadování  procesu  odeslání dotačních prostředků.   ( Až v případě přidělení dotace doplníte dle pokynu výši dotace a číslo smlouvy na listu </t>
    </r>
    <r>
      <rPr>
        <u val="single"/>
        <sz val="12"/>
        <rFont val="Calibri"/>
        <family val="2"/>
      </rPr>
      <t>Přidělená dotace</t>
    </r>
    <r>
      <rPr>
        <sz val="12"/>
        <rFont val="Calibri"/>
        <family val="2"/>
      </rPr>
      <t>, a pak bude možný tisk smlouvy, její podpis a odeslání k podpisu hejtmana. Toto ještě bude upřesněno dalšími pokyny po ukončení schvalovacího procesu)</t>
    </r>
  </si>
  <si>
    <r>
      <t xml:space="preserve">Program na podporu </t>
    </r>
    <r>
      <rPr>
        <sz val="12"/>
        <rFont val="Times New Roman"/>
        <family val="1"/>
      </rPr>
      <t>činností, které navazují, kooperují nebo rozšiřují sociální služby a pro podporu prorodinných aktivit v Královéhradeckém kraji pro rok 2016.</t>
    </r>
  </si>
  <si>
    <r>
      <t xml:space="preserve">Sídlo žadatele   </t>
    </r>
    <r>
      <rPr>
        <vertAlign val="superscript"/>
        <sz val="10"/>
        <rFont val="Arial"/>
        <family val="2"/>
      </rPr>
      <t xml:space="preserve">1)                               </t>
    </r>
    <r>
      <rPr>
        <sz val="10"/>
        <rFont val="Arial"/>
        <family val="2"/>
      </rPr>
      <t xml:space="preserve">                                   </t>
    </r>
    <r>
      <rPr>
        <i/>
        <sz val="10"/>
        <rFont val="Arial"/>
        <family val="2"/>
      </rPr>
      <t>(Obec, ulice, č.p., PSČ)</t>
    </r>
  </si>
  <si>
    <t>Adresa WWW stránek nositele podporované činnosti:</t>
  </si>
  <si>
    <t>Číslo účtu/kód banky  nositele podporované činnosti</t>
  </si>
  <si>
    <r>
      <t>Název banky nositele podporované činnosti</t>
    </r>
    <r>
      <rPr>
        <vertAlign val="superscript"/>
        <sz val="10"/>
        <rFont val="Arial"/>
        <family val="2"/>
      </rPr>
      <t>1)</t>
    </r>
  </si>
  <si>
    <t xml:space="preserve">Požadovaná neinvestiční dotace od Královéhradeckého kraje </t>
  </si>
  <si>
    <r>
      <t xml:space="preserve">Celkové neinvestiční náklady činnosti:     </t>
    </r>
    <r>
      <rPr>
        <vertAlign val="superscript"/>
        <sz val="10"/>
        <rFont val="Arial"/>
        <family val="2"/>
      </rPr>
      <t>1)</t>
    </r>
  </si>
  <si>
    <r>
      <t xml:space="preserve"> Statutární zástupce organizace       </t>
    </r>
    <r>
      <rPr>
        <vertAlign val="superscript"/>
        <sz val="10"/>
        <rFont val="Arial"/>
        <family val="2"/>
      </rPr>
      <t>1)</t>
    </r>
  </si>
  <si>
    <t>Osoba zodpovědná za vyúčtování dotace:</t>
  </si>
  <si>
    <t>Podpis osoby zastupující žadatele</t>
  </si>
  <si>
    <r>
      <t>(2) Příjemci bude poskytnuta dotace ve schválené výši na základě splnění podmínek, stanovených touto Smlouvou, formulářem Žádosti o poskytnutí dotace z rozpočtu Královéhradeckého kraje na rok 2016 (dále jen „Žádost“), Zásad pro poskytování dotací z dotačního programu na podporu  činností, které navazují, kooperují nebo rozšiřují sociální služby, a pro podporu prorodinných aktivit v Královéhradeckém kraji v roce 2016 (dále jen „</t>
    </r>
    <r>
      <rPr>
        <b/>
        <sz val="12"/>
        <rFont val="Times New Roman"/>
        <family val="1"/>
      </rPr>
      <t>Zásady</t>
    </r>
    <r>
      <rPr>
        <sz val="12"/>
        <rFont val="Times New Roman"/>
        <family val="1"/>
      </rPr>
      <t>“) a v souladu se zákonem č. 250/2000 Sb., o rozpočtových pravidlech územních rozpočtů, ve znění pozdějších předpisů (dále jen „</t>
    </r>
    <r>
      <rPr>
        <b/>
        <sz val="12"/>
        <rFont val="Times New Roman"/>
        <family val="1"/>
      </rPr>
      <t>rozpočtová pravidla územních rozpočtů</t>
    </r>
    <r>
      <rPr>
        <sz val="12"/>
        <rFont val="Times New Roman"/>
        <family val="1"/>
      </rPr>
      <t>“), zákonem č. 320/2001 Sb., o finanční kontrole ve veřejné správě, ve znění pozdějších předpisů (dále jen „</t>
    </r>
    <r>
      <rPr>
        <b/>
        <sz val="12"/>
        <rFont val="Times New Roman"/>
        <family val="1"/>
      </rPr>
      <t>zákon o finanční kontrole</t>
    </r>
    <r>
      <rPr>
        <sz val="12"/>
        <rFont val="Times New Roman"/>
        <family val="1"/>
      </rPr>
      <t xml:space="preserve">“, zákonem č. 563/1991 Sb., o účetnictví, ve znění pozdějších předpisů (dále jen „zákon o účetnictví“), a zákonem č. 137/2006 Sb., o veřejných zakázkách, ve znění pozdějších předpisů (dále jen „ZVZ“). </t>
    </r>
  </si>
  <si>
    <t>(2) Příjemce je povinen k vyplněnému formuláři vyúčtování přiložit i účetní výkaz všech nákladů a výnosů celé podporované činnosti za rok 2016 a soupis všech prvotních účetních dokladů, které se vážou k čerpání dotace, ve kterém bude uvedeno minimálně číslo dokladu, účet zaúčtování, popis nákladu, a finanční částka. Všechny dokumenty vyúčtování budou podepsány statutárním zástupcem Příjemce.</t>
  </si>
  <si>
    <t>(4)Do 1. února 2017 musí být vráceny (připsány na účet Královéhradeckého kraje) nevyčerpané peněžní prostředky, které byly poskytnuty formou dotace z rozpočtu Královéhradeckého kraje na stanovenou činnost, na bankovní účet Královéhradeckého kraje číslo 27-2031110287/0100, vedený u Komerční banky Hradec Králové (rozhodující je okamžik připsání prostředků na bankovní účet Královéhradeckého kraje). 
(5) Do 16. ledna 2017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Příjemce. Formulář bude zveřejněn na webových stránkách Královéhradeckého kraje (www.kr-kralovehradecky.cz / Krajský úřad / Sociální oblast / Dotace v sociální oblasti 2017). 
(6) Pokud budou celkové výdaje v předepsaném členění nižší než rozpočtované (článek II. odst. 2 této smlouvy), nesmí použitá částka dotace přesáhnout maximální procentní podíl dotace z celkového neinvestičního rozpočtu podporované činnosti (tj. 50%). V případě vykázaného vyššího podílu musí Příjemce prostředky, připadající na překročený podíl v rámci účtování dotace, vrátit na účet Královéhradeckého kraje číslo 27-2031110287/0100 vedený u Komerční banky Hradec Králové nejpozději do do 1.února 2017 
(7) V případě, že bude realizace činnosti ukončena dříve než 31. prosince 2016, je příjemce povinen předložit  vyúčtování a navrátit nevyčerpané finanční prostředky z rozpočtu Královéhradeckého kraje do 30 dnů po ukončení  realizace činnosti. V takovém případě se prostředky vracejí na účet č. 27-2031110287/0100 vedený u Komerční banky Hradec Králové.</t>
  </si>
  <si>
    <t xml:space="preserve">8) Příjemce je povinen na vyžádání člena Rady Královéhradeckého kraje odpovědného za sociální oblast, zaměstnanců Odboru sociálních věcí, ekonomického odboru Krajského úřadu Královéhradeckého kraje a dalších pověřených zaměstnanců Krajského úřadu Královéhradeckého kraje předložit nebo zaslat položkovou rozvahu a položkový výkaz zisků a ztrát za rok 2016 (analytické účty dle účtového rozvrhu Příjemce).
(9) Příjemce je povinen předložit na vyžádání veškeré dokumenty týkající se podporované činnosti monitorovacímu orgánu Zastupitelstva Královéhradeckého kraje a orgánům oprávněným k veřejnoprávní kontrole po dobu tří let od data vyúčtování dotace. 
(10) Příjemce je povinen uchovávat veškeré dokumenty související s realizací podporované činnosti a prokazující čerpání všech finančních prostředků na realizaci této činnosti po dobu 10 let od ukončení financování této činnosti způsobem, který je v souladu s platnými právními předpisy ČR.
(11) Příjemce je při realizaci podporované činnosti povinen prosazovat princip rovných příležitostí, rovnost mužů a žen a princip nediskrimance, zejména s ohledem na osoby se zdravotním postižením
</t>
  </si>
  <si>
    <r>
      <t xml:space="preserve">                                                                    </t>
    </r>
    <r>
      <rPr>
        <b/>
        <sz val="12"/>
        <rFont val="Times New Roman"/>
        <family val="1"/>
      </rPr>
      <t>VIII.
                                                         Závěrečná ustanovení</t>
    </r>
    <r>
      <rPr>
        <sz val="12"/>
        <rFont val="Times New Roman"/>
        <family val="1"/>
      </rPr>
      <t xml:space="preserve">
1) tato Smlouva je vyhotovena ve čtyřech vyhotoveních s platností originálu; 
z toho tři vyhotovení jsou určena Královéhradeckému kraji a jedno Příjemci dotace.
(2) Přidělení dotace bylo schváleno Zastupitelstvem Královéhradeckého kraje dne 20. 6.2016.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</si>
  <si>
    <r>
      <t xml:space="preserve">Název organizace  </t>
    </r>
    <r>
      <rPr>
        <vertAlign val="superscript"/>
        <sz val="10"/>
        <rFont val="Arial"/>
        <family val="2"/>
      </rPr>
      <t xml:space="preserve">1)                                    </t>
    </r>
  </si>
  <si>
    <t>Program  pro podporu činností, které navazují, kooperují nebo rozšiřují sociální služby, a pro podporu prorodinných aktivit v Královéhradeckém kraji pro rok 2016.</t>
  </si>
  <si>
    <t xml:space="preserve">(2) Příjemce nesmí použít prostředky z této dotace pro činnost jiných subjektů, právnických, fyzických osob, nebo jiným způsobem, než je stanoveno touto Smlouvou, pokud se nejedná o úhradu nákladů spojených s realizací činnosti, na kterou byly finanční prostředky uvolněny.
(3) Prostředky dotace nesmí být použity k úhradě výdajů na pořízení dlouhodobého hmotného a nehmotného majetku s dobou použitelnosti delší než jeden rok a vstupní cenou vyšší než 40.000,- Kč v případě dlouhodobého hmotného majetku a 60.000,- Kč v případě dlouhodobého nehmotného majetku.
(4) Příjemce se zavazuje hradit výdaje na podporovanou činnost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</si>
  <si>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5) Příjemce se zavazuje připravit a předložit členu Rady Královéhradeckého kraje odpovědnému za sociální oblast, zaměstnancům Odboru sociálních věcí,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podporované činnosti, na kterou byla dotace poskytnuta.</t>
  </si>
  <si>
    <t xml:space="preserve">(8) Příjemce je povinen prokázat stav majetku pořízeného z dotací a darů poskytnutých na realizaci činnosti, jeho evidenci v účetnictví a využívání pro činnost Příjemce po dobu pěti let od jejího poskytnutí.
(9) Příjemce dotace uvede na všech písemnostech a při pořádání akcí, které souvisejí s realizací  činnosti, že byl podpořen z dotace poskytnuté Královéhradeckým krajem.
  </t>
  </si>
  <si>
    <t>zapsaný ústav</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</si>
</sst>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 numFmtId="166" formatCode="00######"/>
    <numFmt numFmtId="167" formatCode="_-* #,##0.00\ _K_č_-;\-* #,##0.00\ _K_č_-;_-* \-??\ _K_č_-;_-@_-"/>
    <numFmt numFmtId="168" formatCode="_-* #,##0\ _K_č_-;\-* #,##0\ _K_č_-;_-* \-??\ _K_č_-;_-@_-"/>
  </numFmts>
  <fonts count="103">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sz val="10"/>
      <color indexed="12"/>
      <name val="Arial"/>
      <family val="2"/>
    </font>
    <font>
      <b/>
      <sz val="10"/>
      <color indexed="12"/>
      <name val="Arial"/>
      <family val="2"/>
    </font>
    <font>
      <i/>
      <sz val="8"/>
      <name val="Arial"/>
      <family val="2"/>
    </font>
    <font>
      <b/>
      <sz val="12"/>
      <name val="Times New Roman"/>
      <family val="1"/>
    </font>
    <font>
      <sz val="11"/>
      <name val="Times New Roman"/>
      <family val="1"/>
    </font>
    <font>
      <sz val="11"/>
      <name val="Arial"/>
      <family val="2"/>
    </font>
    <font>
      <b/>
      <sz val="14"/>
      <name val="Times New Roman"/>
      <family val="1"/>
    </font>
    <font>
      <sz val="10"/>
      <name val="Times New Roman"/>
      <family val="1"/>
    </font>
    <font>
      <b/>
      <vertAlign val="superscript"/>
      <sz val="10"/>
      <name val="Arial"/>
      <family val="2"/>
    </font>
    <font>
      <sz val="12"/>
      <name val="Arial"/>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u val="single"/>
      <sz val="10"/>
      <name val="Arial"/>
      <family val="2"/>
    </font>
    <font>
      <sz val="11"/>
      <color indexed="8"/>
      <name val="Arial"/>
      <family val="2"/>
    </font>
    <font>
      <i/>
      <sz val="12"/>
      <name val="Times New Roman"/>
      <family val="1"/>
    </font>
    <font>
      <b/>
      <vertAlign val="superscript"/>
      <sz val="12"/>
      <name val="Arial"/>
      <family val="2"/>
    </font>
    <font>
      <b/>
      <sz val="11"/>
      <name val="Times New Roman"/>
      <family val="1"/>
    </font>
    <font>
      <b/>
      <i/>
      <sz val="12"/>
      <name val="Times New Roman"/>
      <family val="1"/>
    </font>
    <font>
      <b/>
      <sz val="14"/>
      <color indexed="10"/>
      <name val="Arial"/>
      <family val="2"/>
    </font>
    <font>
      <b/>
      <i/>
      <sz val="8"/>
      <name val="Arial"/>
      <family val="2"/>
    </font>
    <font>
      <sz val="9"/>
      <name val="Arial"/>
      <family val="2"/>
    </font>
    <font>
      <sz val="12"/>
      <name val="Calibri"/>
      <family val="2"/>
    </font>
    <font>
      <sz val="7"/>
      <name val="Times New Roman"/>
      <family val="1"/>
    </font>
    <font>
      <u val="single"/>
      <sz val="12"/>
      <name val="Calibri"/>
      <family val="2"/>
    </font>
    <font>
      <b/>
      <u val="single"/>
      <sz val="16"/>
      <name val="Calibri"/>
      <family val="2"/>
    </font>
    <font>
      <b/>
      <sz val="12"/>
      <name val="Calibri"/>
      <family val="2"/>
    </font>
    <font>
      <b/>
      <u val="single"/>
      <sz val="12"/>
      <name val="Calibri"/>
      <family val="2"/>
    </font>
    <font>
      <b/>
      <sz val="11"/>
      <color indexed="10"/>
      <name val="Arial"/>
      <family val="2"/>
    </font>
    <font>
      <b/>
      <i/>
      <sz val="8"/>
      <color indexed="8"/>
      <name val="Arial"/>
      <family val="2"/>
    </font>
    <font>
      <b/>
      <sz val="11"/>
      <color indexed="8"/>
      <name val="Calibri"/>
      <family val="2"/>
    </font>
    <font>
      <b/>
      <sz val="10"/>
      <name val="Times New Roman"/>
      <family val="1"/>
    </font>
    <font>
      <sz val="9"/>
      <name val="Times New Roman"/>
      <family val="1"/>
    </font>
    <font>
      <sz val="9"/>
      <color indexed="62"/>
      <name val="Arial"/>
      <family val="2"/>
    </font>
    <font>
      <vertAlign val="superscript"/>
      <sz val="9"/>
      <color indexed="62"/>
      <name val="Arial"/>
      <family val="2"/>
    </font>
    <font>
      <b/>
      <sz val="14"/>
      <name val="Arial"/>
      <family val="2"/>
    </font>
    <font>
      <sz val="12"/>
      <color indexed="8"/>
      <name val="Arial"/>
      <family val="2"/>
    </font>
    <font>
      <b/>
      <sz val="9"/>
      <name val="Arial"/>
      <family val="2"/>
    </font>
    <font>
      <sz val="10"/>
      <color indexed="10"/>
      <name val="Arial"/>
      <family val="2"/>
    </font>
    <font>
      <b/>
      <sz val="12"/>
      <color indexed="30"/>
      <name val="Times New Roman"/>
      <family val="1"/>
    </font>
    <font>
      <sz val="12"/>
      <color indexed="10"/>
      <name val="Times New Roman"/>
      <family val="1"/>
    </font>
    <font>
      <b/>
      <sz val="10"/>
      <color indexed="30"/>
      <name val="Arial"/>
      <family val="2"/>
    </font>
    <font>
      <vertAlign val="superscript"/>
      <sz val="8"/>
      <name val="Arial"/>
      <family val="2"/>
    </font>
    <font>
      <b/>
      <vertAlign val="superscript"/>
      <sz val="8"/>
      <name val="Arial"/>
      <family val="2"/>
    </font>
    <font>
      <b/>
      <sz val="8"/>
      <name val="Arial"/>
      <family val="2"/>
    </font>
    <font>
      <b/>
      <sz val="12"/>
      <color indexed="10"/>
      <name val="Times New Roman"/>
      <family val="1"/>
    </font>
    <font>
      <sz val="8"/>
      <color indexed="8"/>
      <name val="Tahoma"/>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10"/>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rgb="FFFF0000"/>
      <name val="Arial"/>
      <family val="2"/>
    </font>
    <font>
      <sz val="12"/>
      <color rgb="FFFF0000"/>
      <name val="Times New Roman"/>
      <family val="1"/>
    </font>
    <font>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s>
  <borders count="8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style="thin"/>
    </border>
    <border>
      <left style="medium"/>
      <right/>
      <top style="thin"/>
      <bottom style="thin"/>
    </border>
    <border>
      <left/>
      <right/>
      <top style="thin"/>
      <bottom style="thin"/>
    </border>
    <border>
      <left/>
      <right style="medium"/>
      <top style="thin"/>
      <bottom style="thin"/>
    </border>
    <border>
      <left/>
      <right/>
      <top/>
      <bottom style="medium"/>
    </border>
    <border>
      <left style="medium"/>
      <right/>
      <top style="medium"/>
      <bottom/>
    </border>
    <border>
      <left/>
      <right style="medium"/>
      <top style="medium"/>
      <bottom/>
    </border>
    <border>
      <left/>
      <right/>
      <top style="medium"/>
      <bottom/>
    </border>
    <border>
      <left style="medium"/>
      <right style="thin"/>
      <top style="medium"/>
      <bottom/>
    </border>
    <border>
      <left style="thin"/>
      <right/>
      <top style="medium"/>
      <bottom/>
    </border>
    <border>
      <left style="medium"/>
      <right style="medium"/>
      <top style="medium"/>
      <bottom style="medium"/>
    </border>
    <border>
      <left style="medium"/>
      <right style="thin"/>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style="medium"/>
      <top style="medium"/>
      <bottom style="medium"/>
    </border>
    <border>
      <left/>
      <right style="medium"/>
      <top/>
      <bottom style="medium"/>
    </border>
    <border>
      <left style="medium"/>
      <right/>
      <top/>
      <bottom style="medium"/>
    </border>
    <border>
      <left style="medium"/>
      <right style="medium"/>
      <top/>
      <bottom style="medium"/>
    </border>
    <border>
      <left style="thin"/>
      <right style="thin"/>
      <top style="medium"/>
      <bottom style="thin"/>
    </border>
    <border>
      <left style="thin"/>
      <right style="thin"/>
      <top style="thin"/>
      <bottom style="thin"/>
    </border>
    <border>
      <left/>
      <right style="thin"/>
      <top style="medium"/>
      <bottom style="thin"/>
    </border>
    <border>
      <left/>
      <right style="thin"/>
      <top style="thin"/>
      <bottom style="thin"/>
    </border>
    <border>
      <left style="thin"/>
      <right/>
      <top style="thin"/>
      <bottom style="thin"/>
    </border>
    <border>
      <left style="thin"/>
      <right style="thin"/>
      <top style="thin"/>
      <bottom style="medium"/>
    </border>
    <border>
      <left/>
      <right style="thin"/>
      <top style="thin"/>
      <bottom style="medium"/>
    </border>
    <border>
      <left style="thin"/>
      <right/>
      <top style="thin"/>
      <bottom style="medium"/>
    </border>
    <border>
      <left style="medium"/>
      <right style="medium"/>
      <top style="medium"/>
      <bottom/>
    </border>
    <border>
      <left style="medium"/>
      <right style="medium"/>
      <top/>
      <bottom/>
    </border>
    <border>
      <left/>
      <right/>
      <top/>
      <bottom style="thin"/>
    </border>
    <border>
      <left/>
      <right/>
      <top style="thin"/>
      <bottom/>
    </border>
    <border>
      <left style="thin"/>
      <right style="thin"/>
      <top style="medium"/>
      <bottom/>
    </border>
    <border>
      <left style="thin"/>
      <right style="medium"/>
      <top style="medium"/>
      <bottom/>
    </border>
    <border>
      <left style="thin"/>
      <right style="medium"/>
      <top/>
      <bottom style="thin"/>
    </border>
    <border>
      <left style="thin"/>
      <right style="medium"/>
      <top style="thin"/>
      <bottom/>
    </border>
    <border>
      <left style="medium"/>
      <right/>
      <top/>
      <bottom/>
    </border>
    <border>
      <left/>
      <right style="thin"/>
      <top style="thin"/>
      <bottom/>
    </border>
    <border>
      <left style="thin"/>
      <right/>
      <top style="thin"/>
      <bottom/>
    </border>
    <border>
      <left/>
      <right style="thin"/>
      <top/>
      <bottom style="thin"/>
    </border>
    <border>
      <left style="medium"/>
      <right/>
      <top/>
      <bottom style="thin"/>
    </border>
    <border>
      <left/>
      <right style="medium"/>
      <top/>
      <bottom style="thin"/>
    </border>
    <border>
      <left style="thin"/>
      <right/>
      <top/>
      <bottom style="thin"/>
    </border>
    <border>
      <left style="medium"/>
      <right/>
      <top style="medium"/>
      <bottom style="thin"/>
    </border>
    <border>
      <left style="medium"/>
      <right/>
      <top style="thin"/>
      <bottom/>
    </border>
    <border>
      <left style="medium"/>
      <right style="medium"/>
      <top style="thin">
        <color indexed="8"/>
      </top>
      <bottom style="medium"/>
    </border>
    <border>
      <left style="medium"/>
      <right style="medium"/>
      <top/>
      <bottom style="thin">
        <color indexed="8"/>
      </bottom>
    </border>
    <border>
      <left style="thin"/>
      <right style="thin"/>
      <top style="thin"/>
      <bottom/>
    </border>
    <border>
      <left style="thin"/>
      <right style="thin"/>
      <top/>
      <bottom style="thin"/>
    </border>
    <border>
      <left style="thin"/>
      <right style="thin"/>
      <top/>
      <bottom/>
    </border>
    <border>
      <left style="thin"/>
      <right/>
      <top/>
      <bottom/>
    </border>
    <border>
      <left/>
      <right style="medium"/>
      <top/>
      <bottom/>
    </border>
    <border>
      <left/>
      <right/>
      <top style="medium"/>
      <bottom style="thin"/>
    </border>
    <border>
      <left style="medium"/>
      <right/>
      <top style="thin"/>
      <bottom style="medium"/>
    </border>
    <border>
      <left/>
      <right/>
      <top style="thin"/>
      <bottom style="medium"/>
    </border>
    <border>
      <left/>
      <right style="medium"/>
      <top style="thin"/>
      <bottom style="medium"/>
    </border>
    <border>
      <left style="thin">
        <color indexed="8"/>
      </left>
      <right style="medium"/>
      <top style="thin">
        <color indexed="8"/>
      </top>
      <bottom style="thin">
        <color indexed="8"/>
      </bottom>
    </border>
    <border>
      <left style="thin">
        <color indexed="8"/>
      </left>
      <right style="medium"/>
      <top style="thin">
        <color indexed="8"/>
      </top>
      <bottom>
        <color indexed="63"/>
      </bottom>
    </border>
    <border>
      <left style="thin">
        <color indexed="8"/>
      </left>
      <right style="medium"/>
      <top style="thin">
        <color indexed="8"/>
      </top>
      <bottom style="medium"/>
    </border>
    <border>
      <left/>
      <right style="medium"/>
      <top style="medium"/>
      <bottom style="thin"/>
    </border>
    <border>
      <left style="thin">
        <color indexed="8"/>
      </left>
      <right style="medium"/>
      <top style="medium"/>
      <bottom style="thin">
        <color indexed="8"/>
      </bottom>
    </border>
    <border>
      <left/>
      <right/>
      <top/>
      <bottom style="dotted"/>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85" fillId="20" borderId="0" applyNumberFormat="0" applyBorder="0" applyAlignment="0" applyProtection="0"/>
    <xf numFmtId="0" fontId="8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22" borderId="0" applyNumberFormat="0" applyBorder="0" applyAlignment="0" applyProtection="0"/>
    <xf numFmtId="0" fontId="9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93" fillId="0" borderId="7" applyNumberFormat="0" applyFill="0" applyAlignment="0" applyProtection="0"/>
    <xf numFmtId="0" fontId="94" fillId="24" borderId="0" applyNumberFormat="0" applyBorder="0" applyAlignment="0" applyProtection="0"/>
    <xf numFmtId="0" fontId="95" fillId="0" borderId="0" applyNumberFormat="0" applyFill="0" applyBorder="0" applyAlignment="0" applyProtection="0"/>
    <xf numFmtId="0" fontId="96" fillId="25" borderId="8" applyNumberFormat="0" applyAlignment="0" applyProtection="0"/>
    <xf numFmtId="0" fontId="97" fillId="26" borderId="8" applyNumberFormat="0" applyAlignment="0" applyProtection="0"/>
    <xf numFmtId="0" fontId="98" fillId="26" borderId="9" applyNumberFormat="0" applyAlignment="0" applyProtection="0"/>
    <xf numFmtId="0" fontId="99" fillId="0" borderId="0" applyNumberFormat="0" applyFill="0" applyBorder="0" applyAlignment="0" applyProtection="0"/>
    <xf numFmtId="0" fontId="83" fillId="27"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83" fillId="31" borderId="0" applyNumberFormat="0" applyBorder="0" applyAlignment="0" applyProtection="0"/>
    <xf numFmtId="0" fontId="83" fillId="32" borderId="0" applyNumberFormat="0" applyBorder="0" applyAlignment="0" applyProtection="0"/>
  </cellStyleXfs>
  <cellXfs count="707">
    <xf numFmtId="0" fontId="0" fillId="0" borderId="0" xfId="0" applyAlignment="1">
      <alignment/>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24" fillId="0" borderId="0" xfId="0" applyFont="1" applyBorder="1" applyAlignment="1" applyProtection="1">
      <alignment/>
      <protection/>
    </xf>
    <xf numFmtId="0" fontId="0" fillId="0" borderId="0" xfId="0" applyBorder="1" applyAlignment="1" applyProtection="1">
      <alignment/>
      <protection/>
    </xf>
    <xf numFmtId="0" fontId="24" fillId="0" borderId="0" xfId="0" applyFont="1" applyBorder="1" applyAlignment="1" applyProtection="1">
      <alignment vertical="top" wrapText="1"/>
      <protection/>
    </xf>
    <xf numFmtId="0" fontId="24" fillId="0" borderId="10" xfId="0" applyFont="1" applyBorder="1" applyAlignment="1" applyProtection="1">
      <alignment horizontal="center" vertical="top" wrapText="1"/>
      <protection/>
    </xf>
    <xf numFmtId="0" fontId="24" fillId="0" borderId="11" xfId="0" applyFont="1" applyBorder="1" applyAlignment="1" applyProtection="1">
      <alignment horizontal="center" vertical="top" wrapText="1"/>
      <protection/>
    </xf>
    <xf numFmtId="0" fontId="24" fillId="0" borderId="12" xfId="0" applyFont="1" applyBorder="1" applyAlignment="1" applyProtection="1">
      <alignment horizontal="center" vertical="top" wrapText="1"/>
      <protection/>
    </xf>
    <xf numFmtId="0" fontId="24" fillId="0" borderId="13" xfId="0" applyFont="1" applyBorder="1" applyAlignment="1" applyProtection="1">
      <alignment horizontal="center" vertical="top" wrapText="1"/>
      <protection/>
    </xf>
    <xf numFmtId="3" fontId="4" fillId="0" borderId="14" xfId="0" applyNumberFormat="1" applyFont="1" applyBorder="1" applyAlignment="1" applyProtection="1">
      <alignment horizontal="center"/>
      <protection/>
    </xf>
    <xf numFmtId="0" fontId="21" fillId="0" borderId="15" xfId="0" applyFont="1" applyBorder="1" applyAlignment="1" applyProtection="1">
      <alignment horizontal="center" vertical="top" wrapText="1"/>
      <protection/>
    </xf>
    <xf numFmtId="0" fontId="21" fillId="0" borderId="16" xfId="0" applyFont="1" applyBorder="1" applyAlignment="1" applyProtection="1">
      <alignment horizontal="center" vertical="top" wrapText="1"/>
      <protection/>
    </xf>
    <xf numFmtId="0" fontId="21" fillId="0" borderId="17" xfId="0" applyFont="1" applyBorder="1" applyAlignment="1" applyProtection="1">
      <alignment horizontal="center" vertical="top" wrapText="1"/>
      <protection/>
    </xf>
    <xf numFmtId="0" fontId="0" fillId="33" borderId="0" xfId="0" applyFill="1" applyBorder="1" applyAlignment="1" applyProtection="1">
      <alignment/>
      <protection/>
    </xf>
    <xf numFmtId="0" fontId="0" fillId="33" borderId="0" xfId="0" applyFill="1" applyAlignment="1" applyProtection="1">
      <alignment/>
      <protection/>
    </xf>
    <xf numFmtId="0" fontId="17" fillId="33" borderId="0" xfId="0" applyFont="1" applyFill="1" applyBorder="1" applyAlignment="1" applyProtection="1">
      <alignment/>
      <protection/>
    </xf>
    <xf numFmtId="0" fontId="11" fillId="33" borderId="0" xfId="0" applyFont="1" applyFill="1" applyAlignment="1" applyProtection="1">
      <alignment/>
      <protection/>
    </xf>
    <xf numFmtId="0" fontId="0" fillId="33" borderId="0" xfId="0" applyFill="1" applyAlignment="1" applyProtection="1">
      <alignment/>
      <protection/>
    </xf>
    <xf numFmtId="0" fontId="0" fillId="33" borderId="18" xfId="0" applyFill="1" applyBorder="1" applyAlignment="1" applyProtection="1">
      <alignment/>
      <protection/>
    </xf>
    <xf numFmtId="0" fontId="12" fillId="33" borderId="19" xfId="0" applyFont="1" applyFill="1" applyBorder="1" applyAlignment="1" applyProtection="1">
      <alignment vertical="top" wrapText="1"/>
      <protection/>
    </xf>
    <xf numFmtId="0" fontId="0" fillId="33" borderId="20" xfId="0" applyFill="1" applyBorder="1" applyAlignment="1" applyProtection="1">
      <alignment/>
      <protection/>
    </xf>
    <xf numFmtId="0" fontId="0" fillId="33" borderId="21" xfId="0" applyFill="1" applyBorder="1" applyAlignment="1" applyProtection="1">
      <alignment horizontal="center"/>
      <protection/>
    </xf>
    <xf numFmtId="0" fontId="13" fillId="33" borderId="22" xfId="0" applyFont="1" applyFill="1" applyBorder="1" applyAlignment="1" applyProtection="1">
      <alignment horizontal="center" vertical="top" wrapText="1"/>
      <protection/>
    </xf>
    <xf numFmtId="0" fontId="13" fillId="33" borderId="23" xfId="0" applyFont="1" applyFill="1" applyBorder="1" applyAlignment="1" applyProtection="1">
      <alignment horizontal="center" vertical="top" wrapText="1"/>
      <protection/>
    </xf>
    <xf numFmtId="0" fontId="13" fillId="33" borderId="24" xfId="0" applyFont="1" applyFill="1" applyBorder="1" applyAlignment="1" applyProtection="1">
      <alignment horizontal="center" vertical="top" wrapText="1"/>
      <protection/>
    </xf>
    <xf numFmtId="0" fontId="12" fillId="33" borderId="10"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wrapText="1"/>
      <protection/>
    </xf>
    <xf numFmtId="0" fontId="12" fillId="33" borderId="24" xfId="0" applyFont="1" applyFill="1" applyBorder="1" applyAlignment="1" applyProtection="1">
      <alignment horizontal="center" vertical="center" wrapText="1"/>
      <protection/>
    </xf>
    <xf numFmtId="3" fontId="15" fillId="33" borderId="10" xfId="0" applyNumberFormat="1" applyFont="1" applyFill="1" applyBorder="1" applyAlignment="1" applyProtection="1">
      <alignment horizontal="center" wrapText="1"/>
      <protection/>
    </xf>
    <xf numFmtId="3" fontId="13" fillId="33" borderId="25" xfId="0" applyNumberFormat="1" applyFont="1" applyFill="1" applyBorder="1" applyAlignment="1" applyProtection="1">
      <alignment horizontal="center" vertical="top" wrapText="1"/>
      <protection locked="0"/>
    </xf>
    <xf numFmtId="0" fontId="13" fillId="33" borderId="26" xfId="0" applyFont="1" applyFill="1" applyBorder="1" applyAlignment="1" applyProtection="1">
      <alignment horizontal="center" vertical="top" wrapText="1"/>
      <protection locked="0"/>
    </xf>
    <xf numFmtId="0" fontId="13" fillId="33" borderId="27" xfId="0" applyFont="1" applyFill="1" applyBorder="1" applyAlignment="1" applyProtection="1">
      <alignment horizontal="center" vertical="top" wrapText="1"/>
      <protection locked="0"/>
    </xf>
    <xf numFmtId="3" fontId="13" fillId="33" borderId="28" xfId="0" applyNumberFormat="1" applyFont="1" applyFill="1" applyBorder="1" applyAlignment="1" applyProtection="1">
      <alignment horizontal="center" vertical="top" wrapText="1"/>
      <protection locked="0"/>
    </xf>
    <xf numFmtId="0" fontId="13" fillId="33" borderId="29" xfId="0" applyFont="1" applyFill="1" applyBorder="1" applyAlignment="1" applyProtection="1">
      <alignment horizontal="center" vertical="top" wrapText="1"/>
      <protection locked="0"/>
    </xf>
    <xf numFmtId="0" fontId="13" fillId="33" borderId="30" xfId="0" applyFont="1" applyFill="1" applyBorder="1" applyAlignment="1" applyProtection="1">
      <alignment horizontal="center" wrapText="1"/>
      <protection locked="0"/>
    </xf>
    <xf numFmtId="0" fontId="13" fillId="33" borderId="27" xfId="0" applyFont="1" applyFill="1" applyBorder="1" applyAlignment="1" applyProtection="1">
      <alignment horizontal="center" wrapText="1"/>
      <protection locked="0"/>
    </xf>
    <xf numFmtId="0" fontId="13" fillId="33" borderId="31" xfId="0" applyFont="1" applyFill="1" applyBorder="1" applyAlignment="1" applyProtection="1">
      <alignment horizontal="center" wrapText="1"/>
      <protection locked="0"/>
    </xf>
    <xf numFmtId="3" fontId="14" fillId="33" borderId="10" xfId="0" applyNumberFormat="1" applyFont="1" applyFill="1" applyBorder="1" applyAlignment="1" applyProtection="1">
      <alignment horizontal="center" wrapText="1"/>
      <protection/>
    </xf>
    <xf numFmtId="0" fontId="6" fillId="33" borderId="32" xfId="0" applyFont="1" applyFill="1" applyBorder="1" applyAlignment="1" applyProtection="1">
      <alignment horizontal="left"/>
      <protection/>
    </xf>
    <xf numFmtId="0" fontId="6" fillId="33" borderId="33" xfId="0" applyFont="1" applyFill="1" applyBorder="1" applyAlignment="1" applyProtection="1">
      <alignment horizontal="left"/>
      <protection/>
    </xf>
    <xf numFmtId="0" fontId="14" fillId="33" borderId="34" xfId="0" applyFont="1" applyFill="1" applyBorder="1" applyAlignment="1" applyProtection="1">
      <alignment horizontal="center" wrapText="1"/>
      <protection/>
    </xf>
    <xf numFmtId="0" fontId="7"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6" fillId="33" borderId="0" xfId="0" applyFont="1" applyFill="1" applyAlignment="1" applyProtection="1">
      <alignment/>
      <protection/>
    </xf>
    <xf numFmtId="0" fontId="0" fillId="34" borderId="0" xfId="0" applyFill="1" applyBorder="1" applyAlignment="1" applyProtection="1">
      <alignment/>
      <protection/>
    </xf>
    <xf numFmtId="0" fontId="0" fillId="34" borderId="0" xfId="0" applyFill="1" applyAlignment="1" applyProtection="1">
      <alignment/>
      <protection/>
    </xf>
    <xf numFmtId="3" fontId="15" fillId="33" borderId="13" xfId="0" applyNumberFormat="1" applyFont="1" applyFill="1" applyBorder="1" applyAlignment="1" applyProtection="1">
      <alignment horizontal="center" wrapText="1"/>
      <protection/>
    </xf>
    <xf numFmtId="3" fontId="32" fillId="33" borderId="35" xfId="0" applyNumberFormat="1" applyFont="1" applyFill="1" applyBorder="1" applyAlignment="1" applyProtection="1">
      <alignment horizontal="center" wrapText="1"/>
      <protection locked="0"/>
    </xf>
    <xf numFmtId="3" fontId="32" fillId="33" borderId="36" xfId="0" applyNumberFormat="1" applyFont="1" applyFill="1" applyBorder="1" applyAlignment="1" applyProtection="1">
      <alignment horizontal="center" wrapText="1"/>
      <protection locked="0"/>
    </xf>
    <xf numFmtId="3" fontId="32" fillId="33" borderId="37" xfId="0" applyNumberFormat="1" applyFont="1" applyFill="1" applyBorder="1" applyAlignment="1" applyProtection="1">
      <alignment horizontal="center" wrapText="1"/>
      <protection locked="0"/>
    </xf>
    <xf numFmtId="3" fontId="32" fillId="33" borderId="38" xfId="0" applyNumberFormat="1" applyFont="1" applyFill="1" applyBorder="1" applyAlignment="1" applyProtection="1">
      <alignment horizontal="center" wrapText="1"/>
      <protection locked="0"/>
    </xf>
    <xf numFmtId="3" fontId="32" fillId="33" borderId="39" xfId="0" applyNumberFormat="1" applyFont="1" applyFill="1" applyBorder="1" applyAlignment="1" applyProtection="1">
      <alignment horizontal="center" wrapText="1"/>
      <protection locked="0"/>
    </xf>
    <xf numFmtId="3" fontId="32" fillId="33" borderId="40" xfId="0" applyNumberFormat="1" applyFont="1" applyFill="1" applyBorder="1" applyAlignment="1" applyProtection="1">
      <alignment horizontal="center" wrapText="1"/>
      <protection locked="0"/>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Border="1" applyAlignment="1">
      <alignment/>
    </xf>
    <xf numFmtId="3" fontId="0" fillId="0" borderId="26" xfId="0" applyNumberFormat="1" applyFont="1" applyBorder="1" applyAlignment="1" applyProtection="1">
      <alignment horizontal="center" wrapText="1"/>
      <protection locked="0"/>
    </xf>
    <xf numFmtId="3" fontId="0" fillId="0" borderId="27" xfId="0" applyNumberFormat="1" applyFont="1" applyBorder="1" applyAlignment="1" applyProtection="1">
      <alignment horizontal="center" wrapText="1"/>
      <protection locked="0"/>
    </xf>
    <xf numFmtId="0" fontId="7" fillId="33" borderId="0" xfId="0" applyFont="1" applyFill="1" applyBorder="1" applyAlignment="1" applyProtection="1">
      <alignment horizontal="left"/>
      <protection/>
    </xf>
    <xf numFmtId="0" fontId="0" fillId="0" borderId="0" xfId="0" applyBorder="1" applyAlignment="1" applyProtection="1">
      <alignment vertical="center"/>
      <protection/>
    </xf>
    <xf numFmtId="0" fontId="23" fillId="0" borderId="0" xfId="0" applyFont="1" applyAlignment="1" applyProtection="1">
      <alignment/>
      <protection/>
    </xf>
    <xf numFmtId="0" fontId="23" fillId="0" borderId="0" xfId="0" applyFont="1" applyAlignment="1">
      <alignment/>
    </xf>
    <xf numFmtId="0" fontId="4" fillId="0" borderId="41" xfId="0" applyFont="1" applyBorder="1" applyAlignment="1">
      <alignment vertical="top" wrapText="1"/>
    </xf>
    <xf numFmtId="0" fontId="23" fillId="0" borderId="32" xfId="0" applyFont="1" applyBorder="1" applyAlignment="1">
      <alignment vertical="top" wrapText="1"/>
    </xf>
    <xf numFmtId="0" fontId="0" fillId="0" borderId="41" xfId="0" applyBorder="1" applyAlignment="1" applyProtection="1">
      <alignment/>
      <protection/>
    </xf>
    <xf numFmtId="0" fontId="23" fillId="0" borderId="42" xfId="0" applyFont="1" applyBorder="1" applyAlignment="1">
      <alignment vertical="top" wrapText="1"/>
    </xf>
    <xf numFmtId="0" fontId="23" fillId="0" borderId="43" xfId="0" applyFont="1" applyBorder="1" applyAlignment="1">
      <alignment vertical="top" wrapText="1"/>
    </xf>
    <xf numFmtId="0" fontId="24" fillId="0" borderId="18" xfId="0" applyFont="1" applyBorder="1" applyAlignment="1" applyProtection="1">
      <alignment/>
      <protection/>
    </xf>
    <xf numFmtId="0" fontId="0" fillId="0" borderId="42" xfId="0" applyBorder="1" applyAlignment="1" applyProtection="1">
      <alignment/>
      <protection/>
    </xf>
    <xf numFmtId="0" fontId="23" fillId="0" borderId="24" xfId="0" applyFont="1" applyBorder="1" applyAlignment="1">
      <alignment vertical="top" wrapText="1"/>
    </xf>
    <xf numFmtId="0" fontId="24" fillId="0" borderId="0" xfId="0" applyFont="1" applyAlignment="1">
      <alignment/>
    </xf>
    <xf numFmtId="0" fontId="24" fillId="0" borderId="0" xfId="0" applyFont="1" applyBorder="1" applyAlignment="1" applyProtection="1">
      <alignment vertical="top"/>
      <protection/>
    </xf>
    <xf numFmtId="0" fontId="23" fillId="0" borderId="44" xfId="0" applyFont="1" applyBorder="1" applyAlignment="1">
      <alignment vertical="top" wrapText="1"/>
    </xf>
    <xf numFmtId="0" fontId="4" fillId="0" borderId="0" xfId="0" applyFont="1" applyAlignment="1">
      <alignment/>
    </xf>
    <xf numFmtId="0" fontId="35" fillId="0" borderId="44" xfId="0" applyFont="1" applyBorder="1" applyAlignment="1">
      <alignment vertical="top" wrapText="1"/>
    </xf>
    <xf numFmtId="0" fontId="24" fillId="0" borderId="0" xfId="0" applyFont="1" applyBorder="1" applyAlignment="1" applyProtection="1">
      <alignment/>
      <protection/>
    </xf>
    <xf numFmtId="0" fontId="24" fillId="0" borderId="18" xfId="0" applyFont="1" applyBorder="1" applyAlignment="1" applyProtection="1">
      <alignment horizontal="center" vertical="top" wrapText="1"/>
      <protection/>
    </xf>
    <xf numFmtId="1" fontId="24" fillId="0" borderId="35" xfId="0" applyNumberFormat="1" applyFont="1" applyBorder="1" applyAlignment="1" applyProtection="1">
      <alignment vertical="top" wrapText="1"/>
      <protection/>
    </xf>
    <xf numFmtId="1" fontId="24" fillId="0" borderId="45" xfId="0" applyNumberFormat="1" applyFont="1" applyBorder="1" applyAlignment="1" applyProtection="1">
      <alignment vertical="top" wrapText="1"/>
      <protection/>
    </xf>
    <xf numFmtId="1" fontId="4" fillId="0" borderId="46" xfId="0" applyNumberFormat="1" applyFont="1" applyBorder="1" applyAlignment="1" applyProtection="1">
      <alignment horizontal="center" wrapText="1"/>
      <protection/>
    </xf>
    <xf numFmtId="1" fontId="24" fillId="0" borderId="45" xfId="0" applyNumberFormat="1" applyFont="1" applyBorder="1" applyAlignment="1" applyProtection="1">
      <alignment horizontal="center" wrapText="1"/>
      <protection/>
    </xf>
    <xf numFmtId="1" fontId="24" fillId="0" borderId="36" xfId="0" applyNumberFormat="1" applyFont="1" applyBorder="1" applyAlignment="1" applyProtection="1">
      <alignment horizontal="center" wrapText="1"/>
      <protection/>
    </xf>
    <xf numFmtId="1" fontId="24" fillId="0" borderId="47" xfId="0" applyNumberFormat="1" applyFont="1" applyBorder="1" applyAlignment="1" applyProtection="1">
      <alignment vertical="top" wrapText="1"/>
      <protection/>
    </xf>
    <xf numFmtId="1" fontId="4" fillId="0" borderId="36" xfId="0" applyNumberFormat="1" applyFont="1" applyBorder="1" applyAlignment="1" applyProtection="1">
      <alignment horizontal="center"/>
      <protection/>
    </xf>
    <xf numFmtId="1" fontId="24" fillId="0" borderId="37" xfId="0" applyNumberFormat="1" applyFont="1" applyBorder="1" applyAlignment="1" applyProtection="1">
      <alignment vertical="top" wrapText="1"/>
      <protection/>
    </xf>
    <xf numFmtId="1" fontId="24" fillId="0" borderId="46" xfId="0" applyNumberFormat="1" applyFont="1" applyBorder="1" applyAlignment="1" applyProtection="1">
      <alignment vertical="top" wrapText="1"/>
      <protection/>
    </xf>
    <xf numFmtId="1" fontId="24" fillId="0" borderId="46" xfId="0" applyNumberFormat="1" applyFont="1" applyBorder="1" applyAlignment="1" applyProtection="1">
      <alignment horizontal="center" wrapText="1"/>
      <protection/>
    </xf>
    <xf numFmtId="1" fontId="24" fillId="0" borderId="38" xfId="0" applyNumberFormat="1" applyFont="1" applyBorder="1" applyAlignment="1" applyProtection="1">
      <alignment horizontal="center" wrapText="1"/>
      <protection/>
    </xf>
    <xf numFmtId="1" fontId="24" fillId="0" borderId="48" xfId="0" applyNumberFormat="1" applyFont="1" applyBorder="1" applyAlignment="1" applyProtection="1">
      <alignment vertical="top" wrapText="1"/>
      <protection/>
    </xf>
    <xf numFmtId="1" fontId="4" fillId="0" borderId="49" xfId="0" applyNumberFormat="1" applyFont="1" applyBorder="1" applyAlignment="1" applyProtection="1">
      <alignment horizontal="center"/>
      <protection/>
    </xf>
    <xf numFmtId="1" fontId="4" fillId="0" borderId="38" xfId="0" applyNumberFormat="1" applyFont="1" applyBorder="1" applyAlignment="1" applyProtection="1">
      <alignment horizontal="center"/>
      <protection/>
    </xf>
    <xf numFmtId="1" fontId="24" fillId="0" borderId="39" xfId="0" applyNumberFormat="1" applyFont="1" applyBorder="1" applyAlignment="1" applyProtection="1">
      <alignment vertical="top" wrapText="1"/>
      <protection/>
    </xf>
    <xf numFmtId="1" fontId="24" fillId="0" borderId="50" xfId="0" applyNumberFormat="1" applyFont="1" applyBorder="1" applyAlignment="1" applyProtection="1">
      <alignment vertical="top" wrapText="1"/>
      <protection/>
    </xf>
    <xf numFmtId="1" fontId="4" fillId="0" borderId="50" xfId="0" applyNumberFormat="1" applyFont="1" applyBorder="1" applyAlignment="1" applyProtection="1">
      <alignment horizontal="center" wrapText="1"/>
      <protection/>
    </xf>
    <xf numFmtId="1" fontId="24" fillId="0" borderId="50" xfId="0" applyNumberFormat="1" applyFont="1" applyBorder="1" applyAlignment="1" applyProtection="1">
      <alignment horizontal="center" wrapText="1"/>
      <protection/>
    </xf>
    <xf numFmtId="1" fontId="24" fillId="0" borderId="40" xfId="0" applyNumberFormat="1" applyFont="1" applyBorder="1" applyAlignment="1" applyProtection="1">
      <alignment horizontal="center" wrapText="1"/>
      <protection/>
    </xf>
    <xf numFmtId="1" fontId="24" fillId="0" borderId="51" xfId="0" applyNumberFormat="1" applyFont="1" applyBorder="1" applyAlignment="1" applyProtection="1">
      <alignment vertical="top" wrapText="1"/>
      <protection/>
    </xf>
    <xf numFmtId="1" fontId="4" fillId="0" borderId="52" xfId="0" applyNumberFormat="1" applyFont="1" applyBorder="1" applyAlignment="1" applyProtection="1">
      <alignment horizontal="center"/>
      <protection/>
    </xf>
    <xf numFmtId="1" fontId="4" fillId="0" borderId="40" xfId="0" applyNumberFormat="1" applyFont="1" applyBorder="1" applyAlignment="1" applyProtection="1">
      <alignment horizontal="center"/>
      <protection/>
    </xf>
    <xf numFmtId="0" fontId="0" fillId="0" borderId="32" xfId="0" applyFont="1" applyBorder="1" applyAlignment="1" applyProtection="1">
      <alignment/>
      <protection/>
    </xf>
    <xf numFmtId="0" fontId="0" fillId="0" borderId="33" xfId="0" applyBorder="1" applyAlignment="1" applyProtection="1">
      <alignment/>
      <protection/>
    </xf>
    <xf numFmtId="0" fontId="0" fillId="0" borderId="41" xfId="0" applyFont="1" applyBorder="1" applyAlignment="1" applyProtection="1">
      <alignment/>
      <protection/>
    </xf>
    <xf numFmtId="0" fontId="0" fillId="0" borderId="33" xfId="0" applyFont="1" applyBorder="1" applyAlignment="1" applyProtection="1">
      <alignment/>
      <protection locked="0"/>
    </xf>
    <xf numFmtId="0" fontId="6" fillId="0" borderId="41" xfId="0" applyFont="1" applyBorder="1" applyAlignment="1" applyProtection="1">
      <alignment/>
      <protection locked="0"/>
    </xf>
    <xf numFmtId="0" fontId="4" fillId="0" borderId="32" xfId="0" applyFont="1" applyBorder="1" applyAlignment="1" applyProtection="1">
      <alignment/>
      <protection locked="0"/>
    </xf>
    <xf numFmtId="0" fontId="0" fillId="0" borderId="41" xfId="0" applyBorder="1" applyAlignment="1" applyProtection="1">
      <alignment/>
      <protection locked="0"/>
    </xf>
    <xf numFmtId="0" fontId="4" fillId="0" borderId="32" xfId="0" applyFont="1" applyBorder="1" applyAlignment="1" applyProtection="1">
      <alignment vertical="center"/>
      <protection/>
    </xf>
    <xf numFmtId="0" fontId="0" fillId="0" borderId="33" xfId="0" applyBorder="1" applyAlignment="1" applyProtection="1">
      <alignment vertical="center"/>
      <protection/>
    </xf>
    <xf numFmtId="0" fontId="0" fillId="0" borderId="33" xfId="0" applyFont="1" applyBorder="1" applyAlignment="1" applyProtection="1">
      <alignment vertical="center"/>
      <protection/>
    </xf>
    <xf numFmtId="0" fontId="0" fillId="0" borderId="33" xfId="0" applyBorder="1" applyAlignment="1" applyProtection="1">
      <alignment/>
      <protection/>
    </xf>
    <xf numFmtId="0" fontId="6" fillId="0" borderId="33" xfId="0" applyFont="1" applyBorder="1" applyAlignment="1" applyProtection="1">
      <alignment vertical="center"/>
      <protection/>
    </xf>
    <xf numFmtId="0" fontId="4" fillId="0" borderId="19" xfId="0" applyFont="1" applyBorder="1" applyAlignment="1" applyProtection="1">
      <alignment vertical="center"/>
      <protection/>
    </xf>
    <xf numFmtId="0" fontId="0" fillId="0" borderId="21" xfId="0" applyBorder="1" applyAlignment="1" applyProtection="1">
      <alignment vertical="center"/>
      <protection/>
    </xf>
    <xf numFmtId="0" fontId="16" fillId="0" borderId="21" xfId="0" applyFont="1" applyBorder="1" applyAlignment="1" applyProtection="1">
      <alignment/>
      <protection/>
    </xf>
    <xf numFmtId="0" fontId="0" fillId="0" borderId="20" xfId="0" applyBorder="1" applyAlignment="1" applyProtection="1">
      <alignment vertical="center"/>
      <protection/>
    </xf>
    <xf numFmtId="0" fontId="0" fillId="0" borderId="32" xfId="0" applyFont="1" applyBorder="1" applyAlignment="1" applyProtection="1">
      <alignment vertical="center"/>
      <protection/>
    </xf>
    <xf numFmtId="0" fontId="11" fillId="0" borderId="41" xfId="0" applyFont="1" applyBorder="1" applyAlignment="1" applyProtection="1">
      <alignment vertical="center"/>
      <protection/>
    </xf>
    <xf numFmtId="0" fontId="4" fillId="0" borderId="43" xfId="0" applyFont="1" applyBorder="1" applyAlignment="1" applyProtection="1">
      <alignment vertical="center"/>
      <protection/>
    </xf>
    <xf numFmtId="0" fontId="0" fillId="0" borderId="18" xfId="0" applyBorder="1" applyAlignment="1" applyProtection="1">
      <alignment vertical="center"/>
      <protection/>
    </xf>
    <xf numFmtId="0" fontId="0" fillId="0" borderId="18" xfId="0" applyBorder="1" applyAlignment="1" applyProtection="1">
      <alignment/>
      <protection/>
    </xf>
    <xf numFmtId="0" fontId="0" fillId="0" borderId="42" xfId="0" applyBorder="1" applyAlignment="1" applyProtection="1">
      <alignment vertical="center"/>
      <protection/>
    </xf>
    <xf numFmtId="0" fontId="0"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0" fillId="0" borderId="43" xfId="0" applyFont="1" applyBorder="1" applyAlignment="1" applyProtection="1">
      <alignment vertical="center" wrapText="1"/>
      <protection/>
    </xf>
    <xf numFmtId="0" fontId="0" fillId="0" borderId="42" xfId="0" applyBorder="1" applyAlignment="1">
      <alignment vertical="center" wrapText="1"/>
    </xf>
    <xf numFmtId="0" fontId="0" fillId="33" borderId="40" xfId="0" applyFont="1" applyFill="1" applyBorder="1" applyAlignment="1" applyProtection="1">
      <alignment horizontal="center" wrapText="1"/>
      <protection locked="0"/>
    </xf>
    <xf numFmtId="0" fontId="15" fillId="35" borderId="53" xfId="0" applyFont="1" applyFill="1" applyBorder="1" applyAlignment="1" applyProtection="1">
      <alignment wrapText="1"/>
      <protection/>
    </xf>
    <xf numFmtId="0" fontId="13" fillId="35" borderId="54" xfId="0" applyFont="1" applyFill="1" applyBorder="1" applyAlignment="1" applyProtection="1">
      <alignment vertical="top" wrapText="1"/>
      <protection/>
    </xf>
    <xf numFmtId="0" fontId="15" fillId="35" borderId="54" xfId="0" applyFont="1" applyFill="1" applyBorder="1" applyAlignment="1" applyProtection="1">
      <alignment wrapText="1"/>
      <protection/>
    </xf>
    <xf numFmtId="3" fontId="14" fillId="33" borderId="24" xfId="0" applyNumberFormat="1" applyFont="1" applyFill="1" applyBorder="1" applyAlignment="1" applyProtection="1">
      <alignment horizontal="center" wrapText="1"/>
      <protection locked="0"/>
    </xf>
    <xf numFmtId="0" fontId="0" fillId="0" borderId="18" xfId="0" applyFont="1" applyBorder="1" applyAlignment="1" applyProtection="1">
      <alignment horizontal="left" wrapText="1"/>
      <protection/>
    </xf>
    <xf numFmtId="0" fontId="0" fillId="0" borderId="18" xfId="0" applyBorder="1" applyAlignment="1">
      <alignment horizontal="left" wrapText="1"/>
    </xf>
    <xf numFmtId="0" fontId="0" fillId="0" borderId="42" xfId="0" applyBorder="1" applyAlignment="1">
      <alignment horizontal="left" wrapText="1"/>
    </xf>
    <xf numFmtId="9" fontId="37" fillId="33" borderId="12" xfId="49" applyFont="1" applyFill="1" applyBorder="1" applyAlignment="1" applyProtection="1">
      <alignment horizontal="left"/>
      <protection/>
    </xf>
    <xf numFmtId="9" fontId="37" fillId="33" borderId="24" xfId="49" applyFont="1" applyFill="1" applyBorder="1" applyAlignment="1" applyProtection="1">
      <alignment horizontal="left"/>
      <protection/>
    </xf>
    <xf numFmtId="0" fontId="0" fillId="34" borderId="0" xfId="0" applyFill="1" applyBorder="1" applyAlignment="1" applyProtection="1">
      <alignment horizontal="right" vertical="top"/>
      <protection/>
    </xf>
    <xf numFmtId="49" fontId="4" fillId="0" borderId="46" xfId="0" applyNumberFormat="1" applyFont="1" applyBorder="1" applyAlignment="1" applyProtection="1">
      <alignment horizontal="center" wrapText="1"/>
      <protection/>
    </xf>
    <xf numFmtId="1" fontId="21" fillId="0" borderId="46" xfId="0" applyNumberFormat="1" applyFont="1" applyBorder="1" applyAlignment="1" applyProtection="1">
      <alignment horizontal="center" wrapText="1"/>
      <protection/>
    </xf>
    <xf numFmtId="0" fontId="0" fillId="0" borderId="0" xfId="0" applyAlignment="1" applyProtection="1">
      <alignment horizontal="right"/>
      <protection/>
    </xf>
    <xf numFmtId="0" fontId="0" fillId="0" borderId="0" xfId="0" applyFont="1" applyAlignment="1" applyProtection="1">
      <alignment horizontal="center"/>
      <protection/>
    </xf>
    <xf numFmtId="0" fontId="0" fillId="0" borderId="0" xfId="0" applyBorder="1" applyAlignment="1">
      <alignment horizontal="left"/>
    </xf>
    <xf numFmtId="0" fontId="0" fillId="0" borderId="0" xfId="0" applyFont="1" applyAlignment="1" applyProtection="1">
      <alignment horizontal="center" vertical="top"/>
      <protection/>
    </xf>
    <xf numFmtId="0" fontId="4" fillId="0" borderId="43" xfId="0" applyFont="1" applyBorder="1" applyAlignment="1" applyProtection="1">
      <alignment horizontal="left"/>
      <protection/>
    </xf>
    <xf numFmtId="0" fontId="0" fillId="0" borderId="18" xfId="0" applyBorder="1" applyAlignment="1">
      <alignment horizontal="right"/>
    </xf>
    <xf numFmtId="0" fontId="22" fillId="0" borderId="18" xfId="0" applyFont="1" applyBorder="1" applyAlignment="1" applyProtection="1">
      <alignment horizontal="left"/>
      <protection/>
    </xf>
    <xf numFmtId="0" fontId="0" fillId="0" borderId="18" xfId="0" applyBorder="1" applyAlignment="1">
      <alignment horizontal="left"/>
    </xf>
    <xf numFmtId="0" fontId="0" fillId="0" borderId="0" xfId="0" applyFont="1" applyAlignment="1" applyProtection="1">
      <alignment/>
      <protection/>
    </xf>
    <xf numFmtId="0" fontId="0" fillId="33" borderId="38" xfId="0" applyFont="1" applyFill="1" applyBorder="1" applyAlignment="1" applyProtection="1">
      <alignment horizontal="center" wrapText="1"/>
      <protection locked="0"/>
    </xf>
    <xf numFmtId="0" fontId="6" fillId="33" borderId="55" xfId="0" applyFont="1" applyFill="1" applyBorder="1" applyAlignment="1" applyProtection="1">
      <alignment horizontal="center"/>
      <protection/>
    </xf>
    <xf numFmtId="0" fontId="0" fillId="0" borderId="0" xfId="0" applyBorder="1" applyAlignment="1">
      <alignment/>
    </xf>
    <xf numFmtId="3" fontId="0" fillId="33" borderId="38" xfId="0" applyNumberFormat="1" applyFont="1" applyFill="1" applyBorder="1" applyAlignment="1" applyProtection="1">
      <alignment horizontal="center" wrapText="1"/>
      <protection locked="0"/>
    </xf>
    <xf numFmtId="0" fontId="40" fillId="0" borderId="0" xfId="0" applyFont="1" applyAlignment="1">
      <alignment vertical="top"/>
    </xf>
    <xf numFmtId="0" fontId="40" fillId="0" borderId="0" xfId="0" applyFont="1" applyAlignment="1">
      <alignment horizontal="left" vertical="top"/>
    </xf>
    <xf numFmtId="0" fontId="2" fillId="0" borderId="0" xfId="36" applyAlignment="1" applyProtection="1">
      <alignment horizontal="left" vertical="top"/>
      <protection/>
    </xf>
    <xf numFmtId="0" fontId="40" fillId="0" borderId="0" xfId="0" applyFont="1" applyAlignment="1">
      <alignment horizontal="justify" vertical="top"/>
    </xf>
    <xf numFmtId="0" fontId="43" fillId="0" borderId="0" xfId="0" applyFont="1" applyAlignment="1">
      <alignment vertical="top"/>
    </xf>
    <xf numFmtId="0" fontId="0" fillId="33" borderId="21" xfId="0" applyFill="1" applyBorder="1" applyAlignment="1" applyProtection="1">
      <alignment/>
      <protection/>
    </xf>
    <xf numFmtId="0" fontId="0" fillId="33" borderId="55" xfId="0" applyFill="1" applyBorder="1" applyAlignment="1" applyProtection="1">
      <alignment horizontal="center"/>
      <protection/>
    </xf>
    <xf numFmtId="0" fontId="0" fillId="0" borderId="56" xfId="0" applyFill="1" applyBorder="1" applyAlignment="1" applyProtection="1">
      <alignment/>
      <protection/>
    </xf>
    <xf numFmtId="0" fontId="0" fillId="36" borderId="56" xfId="0" applyFill="1" applyBorder="1" applyAlignment="1" applyProtection="1">
      <alignment/>
      <protection/>
    </xf>
    <xf numFmtId="0" fontId="13" fillId="33" borderId="57" xfId="0" applyFont="1" applyFill="1" applyBorder="1" applyAlignment="1" applyProtection="1">
      <alignment horizontal="center" vertical="top" wrapText="1"/>
      <protection/>
    </xf>
    <xf numFmtId="0" fontId="13" fillId="33" borderId="58" xfId="0" applyFont="1" applyFill="1" applyBorder="1" applyAlignment="1" applyProtection="1">
      <alignment horizontal="center" vertical="top" wrapText="1"/>
      <protection/>
    </xf>
    <xf numFmtId="3" fontId="13" fillId="33" borderId="59" xfId="0" applyNumberFormat="1" applyFont="1" applyFill="1" applyBorder="1" applyAlignment="1" applyProtection="1">
      <alignment horizontal="center" vertical="top" wrapText="1"/>
      <protection locked="0"/>
    </xf>
    <xf numFmtId="3" fontId="13" fillId="33" borderId="60" xfId="0" applyNumberFormat="1" applyFont="1" applyFill="1" applyBorder="1" applyAlignment="1" applyProtection="1">
      <alignment horizontal="center" vertical="top" wrapText="1"/>
      <protection locked="0"/>
    </xf>
    <xf numFmtId="3" fontId="14" fillId="33" borderId="13" xfId="0" applyNumberFormat="1" applyFont="1" applyFill="1" applyBorder="1" applyAlignment="1" applyProtection="1">
      <alignment horizontal="center" wrapText="1"/>
      <protection/>
    </xf>
    <xf numFmtId="9" fontId="46" fillId="33" borderId="12" xfId="49" applyFont="1" applyFill="1" applyBorder="1" applyAlignment="1" applyProtection="1">
      <alignment horizontal="center" vertical="center" wrapText="1"/>
      <protection/>
    </xf>
    <xf numFmtId="0" fontId="44" fillId="0" borderId="0" xfId="0" applyFont="1" applyAlignment="1">
      <alignment horizontal="justify"/>
    </xf>
    <xf numFmtId="0" fontId="16" fillId="0" borderId="24" xfId="0" applyFont="1" applyFill="1" applyBorder="1" applyAlignment="1" applyProtection="1">
      <alignment horizontal="center"/>
      <protection locked="0"/>
    </xf>
    <xf numFmtId="166" fontId="0" fillId="0" borderId="0" xfId="0" applyNumberFormat="1" applyAlignment="1" applyProtection="1">
      <alignment/>
      <protection/>
    </xf>
    <xf numFmtId="49" fontId="0" fillId="0" borderId="0" xfId="0" applyNumberFormat="1" applyAlignment="1" applyProtection="1">
      <alignment/>
      <protection/>
    </xf>
    <xf numFmtId="49" fontId="0" fillId="0" borderId="0" xfId="0" applyNumberFormat="1" applyFont="1" applyAlignment="1" applyProtection="1">
      <alignment/>
      <protection/>
    </xf>
    <xf numFmtId="0" fontId="0" fillId="0" borderId="0" xfId="0" applyFont="1" applyBorder="1" applyAlignment="1" applyProtection="1">
      <alignment/>
      <protection/>
    </xf>
    <xf numFmtId="0" fontId="0" fillId="0" borderId="16" xfId="0" applyBorder="1" applyAlignment="1" applyProtection="1">
      <alignment/>
      <protection/>
    </xf>
    <xf numFmtId="0" fontId="0" fillId="0" borderId="16" xfId="0" applyBorder="1" applyAlignment="1" applyProtection="1">
      <alignment/>
      <protection/>
    </xf>
    <xf numFmtId="0" fontId="0" fillId="0" borderId="56" xfId="0" applyBorder="1" applyAlignment="1" applyProtection="1">
      <alignment/>
      <protection/>
    </xf>
    <xf numFmtId="0" fontId="0" fillId="0" borderId="55" xfId="0" applyBorder="1" applyAlignment="1" applyProtection="1">
      <alignment/>
      <protection/>
    </xf>
    <xf numFmtId="0" fontId="4" fillId="0" borderId="0" xfId="0" applyFont="1" applyBorder="1" applyAlignment="1">
      <alignment vertical="top"/>
    </xf>
    <xf numFmtId="0" fontId="23" fillId="0" borderId="0" xfId="0" applyFont="1" applyBorder="1" applyAlignment="1">
      <alignment vertical="top"/>
    </xf>
    <xf numFmtId="0" fontId="24" fillId="0" borderId="0" xfId="0" applyFont="1" applyBorder="1" applyAlignment="1">
      <alignment/>
    </xf>
    <xf numFmtId="0" fontId="4" fillId="0" borderId="0" xfId="0" applyFont="1" applyBorder="1" applyAlignment="1">
      <alignment/>
    </xf>
    <xf numFmtId="0" fontId="23" fillId="0" borderId="0" xfId="0" applyFont="1" applyBorder="1" applyAlignment="1">
      <alignment vertical="top" wrapText="1"/>
    </xf>
    <xf numFmtId="1" fontId="4" fillId="0" borderId="46" xfId="0" applyNumberFormat="1" applyFont="1" applyBorder="1" applyAlignment="1" applyProtection="1">
      <alignment horizontal="center"/>
      <protection/>
    </xf>
    <xf numFmtId="1" fontId="4" fillId="0" borderId="50" xfId="0" applyNumberFormat="1" applyFont="1" applyBorder="1" applyAlignment="1" applyProtection="1">
      <alignment horizontal="center"/>
      <protection/>
    </xf>
    <xf numFmtId="0" fontId="24" fillId="0" borderId="35" xfId="0" applyFont="1" applyBorder="1" applyAlignment="1" applyProtection="1">
      <alignment horizontal="center" vertical="top" wrapText="1"/>
      <protection/>
    </xf>
    <xf numFmtId="0" fontId="24" fillId="0" borderId="45" xfId="0" applyFont="1" applyBorder="1" applyAlignment="1" applyProtection="1">
      <alignment horizontal="center" vertical="top" wrapText="1"/>
      <protection/>
    </xf>
    <xf numFmtId="0" fontId="27" fillId="0" borderId="45" xfId="0" applyFont="1" applyBorder="1" applyAlignment="1">
      <alignment horizontal="center"/>
    </xf>
    <xf numFmtId="0" fontId="24" fillId="0" borderId="36" xfId="0" applyFont="1" applyBorder="1" applyAlignment="1" applyProtection="1">
      <alignment horizontal="center" vertical="top" wrapText="1"/>
      <protection/>
    </xf>
    <xf numFmtId="3" fontId="4" fillId="0" borderId="46" xfId="0" applyNumberFormat="1" applyFont="1" applyBorder="1" applyAlignment="1" applyProtection="1">
      <alignment horizontal="center"/>
      <protection/>
    </xf>
    <xf numFmtId="0" fontId="0" fillId="0" borderId="46" xfId="0" applyBorder="1" applyAlignment="1" applyProtection="1">
      <alignment/>
      <protection/>
    </xf>
    <xf numFmtId="0" fontId="0" fillId="0" borderId="48" xfId="0" applyBorder="1" applyAlignment="1" applyProtection="1">
      <alignment/>
      <protection/>
    </xf>
    <xf numFmtId="0" fontId="4" fillId="0" borderId="19" xfId="0" applyFont="1" applyBorder="1" applyAlignment="1" applyProtection="1">
      <alignment vertical="top"/>
      <protection/>
    </xf>
    <xf numFmtId="0" fontId="0" fillId="0" borderId="21" xfId="0" applyFont="1" applyBorder="1" applyAlignment="1" applyProtection="1">
      <alignment vertical="top"/>
      <protection/>
    </xf>
    <xf numFmtId="0" fontId="0" fillId="0" borderId="32" xfId="0" applyFont="1" applyBorder="1" applyAlignment="1" applyProtection="1">
      <alignment/>
      <protection/>
    </xf>
    <xf numFmtId="0" fontId="0" fillId="0" borderId="49" xfId="0" applyFont="1" applyBorder="1" applyAlignment="1" applyProtection="1">
      <alignment/>
      <protection/>
    </xf>
    <xf numFmtId="0" fontId="0" fillId="0" borderId="16" xfId="0" applyFont="1" applyBorder="1" applyAlignment="1" applyProtection="1">
      <alignment/>
      <protection locked="0"/>
    </xf>
    <xf numFmtId="0" fontId="0" fillId="0" borderId="48" xfId="0" applyBorder="1" applyAlignment="1" applyProtection="1">
      <alignment/>
      <protection/>
    </xf>
    <xf numFmtId="0" fontId="0" fillId="0" borderId="61" xfId="0" applyFont="1" applyBorder="1" applyAlignment="1" applyProtection="1">
      <alignment/>
      <protection/>
    </xf>
    <xf numFmtId="0" fontId="0" fillId="0" borderId="62" xfId="0" applyBorder="1" applyAlignment="1" applyProtection="1">
      <alignment/>
      <protection/>
    </xf>
    <xf numFmtId="0" fontId="0" fillId="0" borderId="16" xfId="0" applyBorder="1" applyAlignment="1">
      <alignment horizontal="left" wrapText="1"/>
    </xf>
    <xf numFmtId="0" fontId="0" fillId="0" borderId="63" xfId="0" applyFont="1" applyBorder="1" applyAlignment="1" applyProtection="1">
      <alignment/>
      <protection/>
    </xf>
    <xf numFmtId="0" fontId="4" fillId="0" borderId="49" xfId="0" applyFont="1" applyBorder="1" applyAlignment="1" applyProtection="1">
      <alignment/>
      <protection locked="0"/>
    </xf>
    <xf numFmtId="0" fontId="0" fillId="0" borderId="56" xfId="0" applyBorder="1" applyAlignment="1">
      <alignment horizontal="left" wrapText="1"/>
    </xf>
    <xf numFmtId="0" fontId="4" fillId="0" borderId="63" xfId="0" applyFont="1" applyBorder="1" applyAlignment="1" applyProtection="1">
      <alignment vertical="center"/>
      <protection/>
    </xf>
    <xf numFmtId="0" fontId="0" fillId="0" borderId="56" xfId="0" applyBorder="1" applyAlignment="1">
      <alignment horizontal="left"/>
    </xf>
    <xf numFmtId="0" fontId="0" fillId="0" borderId="55" xfId="0" applyBorder="1" applyAlignment="1" applyProtection="1">
      <alignment vertical="center"/>
      <protection/>
    </xf>
    <xf numFmtId="0" fontId="0" fillId="0" borderId="56" xfId="0" applyBorder="1" applyAlignment="1" applyProtection="1">
      <alignment vertical="center"/>
      <protection/>
    </xf>
    <xf numFmtId="0" fontId="16" fillId="0" borderId="56" xfId="0" applyFont="1" applyBorder="1" applyAlignment="1" applyProtection="1">
      <alignment/>
      <protection/>
    </xf>
    <xf numFmtId="0" fontId="0" fillId="0" borderId="62" xfId="0" applyBorder="1" applyAlignment="1" applyProtection="1">
      <alignment vertical="center"/>
      <protection/>
    </xf>
    <xf numFmtId="0" fontId="0" fillId="0" borderId="64" xfId="0" applyBorder="1" applyAlignment="1" applyProtection="1">
      <alignment vertical="center"/>
      <protection/>
    </xf>
    <xf numFmtId="0" fontId="21" fillId="0" borderId="49" xfId="0" applyFont="1" applyBorder="1" applyAlignment="1" applyProtection="1">
      <alignment horizontal="left" vertical="top"/>
      <protection/>
    </xf>
    <xf numFmtId="0" fontId="21" fillId="0" borderId="16" xfId="0" applyFont="1" applyBorder="1" applyAlignment="1" applyProtection="1">
      <alignment horizontal="center" vertical="top"/>
      <protection/>
    </xf>
    <xf numFmtId="0" fontId="0" fillId="0" borderId="16" xfId="0" applyBorder="1" applyAlignment="1" applyProtection="1">
      <alignment horizontal="center" vertical="top"/>
      <protection/>
    </xf>
    <xf numFmtId="0" fontId="21" fillId="0" borderId="65" xfId="0" applyFont="1" applyBorder="1" applyAlignment="1" applyProtection="1">
      <alignment horizontal="center" vertical="top" wrapText="1"/>
      <protection/>
    </xf>
    <xf numFmtId="0" fontId="21" fillId="0" borderId="55" xfId="0" applyFont="1" applyBorder="1" applyAlignment="1" applyProtection="1">
      <alignment horizontal="center" vertical="top" wrapText="1"/>
      <protection/>
    </xf>
    <xf numFmtId="0" fontId="21" fillId="0" borderId="66" xfId="0" applyFont="1" applyBorder="1" applyAlignment="1" applyProtection="1">
      <alignment horizontal="center" vertical="top" wrapText="1"/>
      <protection/>
    </xf>
    <xf numFmtId="0" fontId="21" fillId="0" borderId="56" xfId="0" applyFont="1" applyBorder="1" applyAlignment="1" applyProtection="1">
      <alignment vertical="top" wrapText="1"/>
      <protection/>
    </xf>
    <xf numFmtId="0" fontId="0" fillId="0" borderId="55" xfId="0" applyBorder="1" applyAlignment="1" applyProtection="1">
      <alignment vertical="top" wrapText="1"/>
      <protection/>
    </xf>
    <xf numFmtId="0" fontId="6" fillId="0" borderId="16" xfId="0" applyFont="1" applyBorder="1" applyAlignment="1" applyProtection="1">
      <alignment vertical="center"/>
      <protection/>
    </xf>
    <xf numFmtId="0" fontId="0" fillId="0" borderId="16" xfId="0" applyBorder="1" applyAlignment="1" applyProtection="1">
      <alignment vertical="center"/>
      <protection/>
    </xf>
    <xf numFmtId="0" fontId="11" fillId="0" borderId="16" xfId="0" applyFont="1" applyBorder="1" applyAlignment="1" applyProtection="1">
      <alignment vertical="center"/>
      <protection/>
    </xf>
    <xf numFmtId="0" fontId="0" fillId="0" borderId="49" xfId="0" applyFont="1" applyBorder="1" applyAlignment="1" applyProtection="1">
      <alignment vertical="center"/>
      <protection/>
    </xf>
    <xf numFmtId="0" fontId="4" fillId="0" borderId="67" xfId="0" applyFont="1" applyBorder="1" applyAlignment="1" applyProtection="1">
      <alignment vertical="center"/>
      <protection/>
    </xf>
    <xf numFmtId="0" fontId="49" fillId="0" borderId="0" xfId="0" applyFont="1" applyBorder="1" applyAlignment="1" applyProtection="1">
      <alignment/>
      <protection/>
    </xf>
    <xf numFmtId="0" fontId="4" fillId="0" borderId="0" xfId="0" applyFont="1" applyBorder="1" applyAlignment="1">
      <alignment/>
    </xf>
    <xf numFmtId="0" fontId="50" fillId="0" borderId="0" xfId="0" applyFont="1" applyAlignment="1">
      <alignment/>
    </xf>
    <xf numFmtId="0" fontId="39" fillId="0" borderId="0" xfId="0" applyFont="1" applyAlignment="1" applyProtection="1">
      <alignment/>
      <protection/>
    </xf>
    <xf numFmtId="0" fontId="39" fillId="0" borderId="0" xfId="0" applyFont="1" applyBorder="1" applyAlignment="1" applyProtection="1">
      <alignment/>
      <protection/>
    </xf>
    <xf numFmtId="0" fontId="50" fillId="0" borderId="0" xfId="0" applyFont="1" applyBorder="1" applyAlignment="1" applyProtection="1">
      <alignment/>
      <protection/>
    </xf>
    <xf numFmtId="0" fontId="22" fillId="0" borderId="0" xfId="0" applyFont="1" applyBorder="1" applyAlignment="1" applyProtection="1">
      <alignment horizontal="left"/>
      <protection/>
    </xf>
    <xf numFmtId="0" fontId="0" fillId="0" borderId="0" xfId="0" applyBorder="1" applyAlignment="1">
      <alignment horizontal="left" wrapText="1"/>
    </xf>
    <xf numFmtId="0" fontId="0" fillId="37" borderId="0" xfId="0" applyFill="1" applyBorder="1" applyAlignment="1" applyProtection="1">
      <alignment/>
      <protection/>
    </xf>
    <xf numFmtId="0" fontId="0" fillId="0" borderId="55" xfId="0" applyFont="1" applyBorder="1" applyAlignment="1" applyProtection="1">
      <alignment/>
      <protection locked="0"/>
    </xf>
    <xf numFmtId="0" fontId="0" fillId="37" borderId="61" xfId="0" applyFill="1" applyBorder="1" applyAlignment="1" applyProtection="1">
      <alignment wrapText="1"/>
      <protection/>
    </xf>
    <xf numFmtId="0" fontId="6" fillId="0" borderId="33" xfId="0" applyFont="1" applyFill="1" applyBorder="1" applyAlignment="1" applyProtection="1">
      <alignment horizontal="left" wrapText="1"/>
      <protection/>
    </xf>
    <xf numFmtId="0" fontId="0" fillId="0" borderId="33" xfId="0" applyFill="1" applyBorder="1" applyAlignment="1" applyProtection="1">
      <alignment/>
      <protection/>
    </xf>
    <xf numFmtId="0" fontId="0" fillId="0" borderId="41" xfId="0" applyFill="1" applyBorder="1" applyAlignment="1" applyProtection="1">
      <alignment wrapText="1"/>
      <protection/>
    </xf>
    <xf numFmtId="0" fontId="0" fillId="0" borderId="67" xfId="0" applyFont="1" applyBorder="1" applyAlignment="1" applyProtection="1">
      <alignment vertical="center" wrapText="1"/>
      <protection/>
    </xf>
    <xf numFmtId="0" fontId="0" fillId="0" borderId="64" xfId="0" applyBorder="1" applyAlignment="1">
      <alignment vertical="center" wrapText="1"/>
    </xf>
    <xf numFmtId="0" fontId="39" fillId="0" borderId="32" xfId="0" applyFont="1" applyBorder="1" applyAlignment="1" applyProtection="1">
      <alignment/>
      <protection/>
    </xf>
    <xf numFmtId="0" fontId="15" fillId="33" borderId="10" xfId="0" applyFont="1" applyFill="1" applyBorder="1" applyAlignment="1" applyProtection="1">
      <alignment/>
      <protection/>
    </xf>
    <xf numFmtId="0" fontId="13" fillId="33" borderId="25" xfId="0" applyFont="1" applyFill="1" applyBorder="1" applyAlignment="1" applyProtection="1">
      <alignment vertical="top"/>
      <protection/>
    </xf>
    <xf numFmtId="0" fontId="13" fillId="33" borderId="37" xfId="0" applyFont="1" applyFill="1" applyBorder="1" applyAlignment="1" applyProtection="1">
      <alignment vertical="top"/>
      <protection/>
    </xf>
    <xf numFmtId="0" fontId="13" fillId="33" borderId="28" xfId="0" applyFont="1" applyFill="1" applyBorder="1" applyAlignment="1" applyProtection="1">
      <alignment vertical="top"/>
      <protection/>
    </xf>
    <xf numFmtId="16" fontId="13" fillId="33" borderId="37" xfId="0" applyNumberFormat="1" applyFont="1" applyFill="1" applyBorder="1" applyAlignment="1" applyProtection="1">
      <alignment vertical="top"/>
      <protection/>
    </xf>
    <xf numFmtId="16" fontId="27" fillId="33" borderId="39" xfId="0" applyNumberFormat="1" applyFont="1" applyFill="1" applyBorder="1" applyAlignment="1" applyProtection="1">
      <alignment vertical="top"/>
      <protection/>
    </xf>
    <xf numFmtId="0" fontId="16" fillId="33" borderId="10" xfId="0" applyFont="1" applyFill="1" applyBorder="1" applyAlignment="1" applyProtection="1">
      <alignment/>
      <protection/>
    </xf>
    <xf numFmtId="3" fontId="13" fillId="33" borderId="35" xfId="0" applyNumberFormat="1" applyFont="1" applyFill="1" applyBorder="1" applyAlignment="1" applyProtection="1">
      <alignment horizontal="center" vertical="top" wrapText="1"/>
      <protection locked="0"/>
    </xf>
    <xf numFmtId="3" fontId="13" fillId="33" borderId="36" xfId="0" applyNumberFormat="1" applyFont="1" applyFill="1" applyBorder="1" applyAlignment="1" applyProtection="1">
      <alignment horizontal="center" vertical="top" wrapText="1"/>
      <protection locked="0"/>
    </xf>
    <xf numFmtId="3" fontId="32" fillId="33" borderId="10" xfId="0" applyNumberFormat="1" applyFont="1" applyFill="1" applyBorder="1" applyAlignment="1" applyProtection="1">
      <alignment horizontal="center" wrapText="1"/>
      <protection/>
    </xf>
    <xf numFmtId="3" fontId="54" fillId="33" borderId="10" xfId="0" applyNumberFormat="1" applyFont="1" applyFill="1" applyBorder="1" applyAlignment="1" applyProtection="1">
      <alignment horizontal="center" wrapText="1"/>
      <protection/>
    </xf>
    <xf numFmtId="0" fontId="0" fillId="0" borderId="30" xfId="0" applyFont="1" applyBorder="1" applyAlignment="1" applyProtection="1">
      <alignment wrapText="1"/>
      <protection locked="0"/>
    </xf>
    <xf numFmtId="0" fontId="0" fillId="0" borderId="27" xfId="0" applyFont="1" applyBorder="1" applyAlignment="1" applyProtection="1">
      <alignment wrapText="1"/>
      <protection locked="0"/>
    </xf>
    <xf numFmtId="0" fontId="0" fillId="0" borderId="29" xfId="0" applyFont="1" applyBorder="1" applyAlignment="1" applyProtection="1">
      <alignment wrapText="1"/>
      <protection locked="0"/>
    </xf>
    <xf numFmtId="0" fontId="0" fillId="0" borderId="31" xfId="0" applyFont="1" applyBorder="1" applyAlignment="1" applyProtection="1">
      <alignment wrapText="1"/>
      <protection locked="0"/>
    </xf>
    <xf numFmtId="0" fontId="0" fillId="0" borderId="26" xfId="0" applyFont="1" applyBorder="1" applyAlignment="1" applyProtection="1">
      <alignment wrapText="1"/>
      <protection locked="0"/>
    </xf>
    <xf numFmtId="0" fontId="6" fillId="0" borderId="0" xfId="0" applyFont="1" applyAlignment="1" applyProtection="1">
      <alignment/>
      <protection/>
    </xf>
    <xf numFmtId="3" fontId="13" fillId="33" borderId="25" xfId="0" applyNumberFormat="1" applyFont="1" applyFill="1" applyBorder="1" applyAlignment="1" applyProtection="1">
      <alignment horizontal="center" vertical="top" wrapText="1"/>
      <protection/>
    </xf>
    <xf numFmtId="3" fontId="13" fillId="33" borderId="28" xfId="0" applyNumberFormat="1" applyFont="1" applyFill="1" applyBorder="1" applyAlignment="1" applyProtection="1">
      <alignment horizontal="center" vertical="top" wrapText="1"/>
      <protection/>
    </xf>
    <xf numFmtId="3" fontId="32" fillId="33" borderId="35" xfId="0" applyNumberFormat="1" applyFont="1" applyFill="1" applyBorder="1" applyAlignment="1" applyProtection="1">
      <alignment horizontal="center" wrapText="1"/>
      <protection/>
    </xf>
    <xf numFmtId="3" fontId="32" fillId="33" borderId="37" xfId="0" applyNumberFormat="1" applyFont="1" applyFill="1" applyBorder="1" applyAlignment="1" applyProtection="1">
      <alignment horizontal="center" wrapText="1"/>
      <protection/>
    </xf>
    <xf numFmtId="3" fontId="32" fillId="33" borderId="39" xfId="0" applyNumberFormat="1" applyFont="1" applyFill="1" applyBorder="1" applyAlignment="1" applyProtection="1">
      <alignment horizontal="center" wrapText="1"/>
      <protection/>
    </xf>
    <xf numFmtId="9" fontId="46" fillId="0" borderId="0" xfId="0" applyNumberFormat="1" applyFont="1" applyAlignment="1" applyProtection="1">
      <alignment horizontal="center"/>
      <protection/>
    </xf>
    <xf numFmtId="0" fontId="53" fillId="0" borderId="46" xfId="0" applyFont="1" applyBorder="1" applyAlignment="1" applyProtection="1">
      <alignment vertical="top"/>
      <protection/>
    </xf>
    <xf numFmtId="0" fontId="3" fillId="0" borderId="46" xfId="0" applyFont="1" applyBorder="1" applyAlignment="1" applyProtection="1">
      <alignment horizontal="left" vertical="top" wrapText="1"/>
      <protection/>
    </xf>
    <xf numFmtId="0" fontId="53" fillId="0" borderId="0" xfId="0" applyFont="1" applyBorder="1" applyAlignment="1" applyProtection="1">
      <alignment vertical="top"/>
      <protection/>
    </xf>
    <xf numFmtId="0" fontId="3" fillId="0" borderId="0" xfId="0" applyFont="1" applyBorder="1" applyAlignment="1" applyProtection="1">
      <alignment horizontal="left" vertical="top" wrapText="1"/>
      <protection/>
    </xf>
    <xf numFmtId="0" fontId="6" fillId="0" borderId="0" xfId="0" applyFont="1" applyBorder="1" applyAlignment="1" applyProtection="1">
      <alignment vertical="top"/>
      <protection/>
    </xf>
    <xf numFmtId="0" fontId="6" fillId="0" borderId="68" xfId="0" applyFont="1" applyBorder="1" applyAlignment="1" applyProtection="1">
      <alignment vertical="top" wrapText="1"/>
      <protection/>
    </xf>
    <xf numFmtId="3" fontId="0" fillId="0" borderId="30" xfId="0" applyNumberFormat="1" applyFont="1" applyBorder="1" applyAlignment="1" applyProtection="1">
      <alignment horizontal="center" wrapText="1"/>
      <protection/>
    </xf>
    <xf numFmtId="0" fontId="6" fillId="0" borderId="15" xfId="0" applyFont="1" applyBorder="1" applyAlignment="1" applyProtection="1">
      <alignment vertical="top" wrapText="1"/>
      <protection/>
    </xf>
    <xf numFmtId="3" fontId="0" fillId="0" borderId="27" xfId="0" applyNumberFormat="1" applyFont="1" applyBorder="1" applyAlignment="1" applyProtection="1">
      <alignment horizontal="center" wrapText="1"/>
      <protection/>
    </xf>
    <xf numFmtId="0" fontId="6" fillId="0" borderId="69" xfId="0" applyFont="1" applyBorder="1" applyAlignment="1" applyProtection="1">
      <alignment vertical="top" wrapText="1"/>
      <protection/>
    </xf>
    <xf numFmtId="0" fontId="6" fillId="0" borderId="19" xfId="0" applyFont="1" applyBorder="1" applyAlignment="1" applyProtection="1">
      <alignment vertical="center" wrapText="1"/>
      <protection/>
    </xf>
    <xf numFmtId="0" fontId="0" fillId="0" borderId="43" xfId="0" applyBorder="1" applyAlignment="1" applyProtection="1">
      <alignment vertical="center" wrapText="1"/>
      <protection/>
    </xf>
    <xf numFmtId="3" fontId="0" fillId="0" borderId="31" xfId="0" applyNumberFormat="1" applyFont="1" applyBorder="1" applyAlignment="1" applyProtection="1">
      <alignment horizontal="center" wrapText="1"/>
      <protection/>
    </xf>
    <xf numFmtId="0" fontId="6" fillId="0" borderId="65" xfId="0" applyFont="1" applyBorder="1" applyAlignment="1" applyProtection="1">
      <alignment vertical="top" wrapText="1"/>
      <protection/>
    </xf>
    <xf numFmtId="3" fontId="0" fillId="0" borderId="29" xfId="0" applyNumberFormat="1" applyFont="1" applyBorder="1" applyAlignment="1" applyProtection="1">
      <alignment horizontal="center" wrapText="1"/>
      <protection/>
    </xf>
    <xf numFmtId="0" fontId="6" fillId="0" borderId="32" xfId="0" applyFont="1" applyFill="1" applyBorder="1" applyAlignment="1" applyProtection="1">
      <alignment vertical="top" wrapText="1"/>
      <protection/>
    </xf>
    <xf numFmtId="3" fontId="0" fillId="0" borderId="24" xfId="0" applyNumberFormat="1" applyFont="1" applyBorder="1" applyAlignment="1" applyProtection="1">
      <alignment horizontal="center" wrapText="1"/>
      <protection/>
    </xf>
    <xf numFmtId="3" fontId="6" fillId="0" borderId="21" xfId="0" applyNumberFormat="1" applyFont="1" applyBorder="1" applyAlignment="1" applyProtection="1">
      <alignment horizontal="center" vertical="center" wrapText="1"/>
      <protection/>
    </xf>
    <xf numFmtId="0" fontId="6" fillId="0" borderId="0" xfId="0" applyFont="1" applyBorder="1" applyAlignment="1" applyProtection="1">
      <alignment/>
      <protection/>
    </xf>
    <xf numFmtId="0" fontId="6" fillId="0" borderId="0" xfId="0" applyFont="1" applyFill="1" applyBorder="1" applyAlignment="1" applyProtection="1">
      <alignment vertical="top" wrapText="1"/>
      <protection/>
    </xf>
    <xf numFmtId="0" fontId="0" fillId="37" borderId="0" xfId="0" applyFill="1" applyAlignment="1" applyProtection="1">
      <alignment/>
      <protection/>
    </xf>
    <xf numFmtId="0" fontId="0" fillId="37" borderId="42" xfId="0" applyFill="1" applyBorder="1" applyAlignment="1" applyProtection="1">
      <alignment/>
      <protection/>
    </xf>
    <xf numFmtId="0" fontId="0" fillId="37" borderId="21" xfId="0" applyFont="1" applyFill="1" applyBorder="1" applyAlignment="1" applyProtection="1">
      <alignment/>
      <protection/>
    </xf>
    <xf numFmtId="0" fontId="0" fillId="37" borderId="21" xfId="0" applyFill="1" applyBorder="1" applyAlignment="1" applyProtection="1">
      <alignment/>
      <protection/>
    </xf>
    <xf numFmtId="0" fontId="0" fillId="37" borderId="20" xfId="0" applyFill="1" applyBorder="1" applyAlignment="1" applyProtection="1">
      <alignment/>
      <protection/>
    </xf>
    <xf numFmtId="0" fontId="0" fillId="37" borderId="43" xfId="0" applyFont="1" applyFill="1" applyBorder="1" applyAlignment="1" applyProtection="1">
      <alignment/>
      <protection/>
    </xf>
    <xf numFmtId="0" fontId="0" fillId="37" borderId="18" xfId="0" applyFill="1" applyBorder="1" applyAlignment="1" applyProtection="1">
      <alignment/>
      <protection/>
    </xf>
    <xf numFmtId="3" fontId="48" fillId="0" borderId="70" xfId="0" applyNumberFormat="1" applyFont="1" applyFill="1" applyBorder="1" applyAlignment="1" applyProtection="1">
      <alignment/>
      <protection/>
    </xf>
    <xf numFmtId="0" fontId="0" fillId="37" borderId="19" xfId="0" applyFont="1" applyFill="1" applyBorder="1" applyAlignment="1" applyProtection="1">
      <alignment/>
      <protection/>
    </xf>
    <xf numFmtId="0" fontId="0" fillId="37" borderId="53" xfId="0" applyFont="1" applyFill="1" applyBorder="1" applyAlignment="1" applyProtection="1">
      <alignment/>
      <protection/>
    </xf>
    <xf numFmtId="3" fontId="48" fillId="37" borderId="71" xfId="0" applyNumberFormat="1" applyFont="1" applyFill="1" applyBorder="1" applyAlignment="1" applyProtection="1">
      <alignment/>
      <protection/>
    </xf>
    <xf numFmtId="0" fontId="4" fillId="0" borderId="55" xfId="0" applyFont="1" applyBorder="1" applyAlignment="1">
      <alignment vertical="center" wrapText="1"/>
    </xf>
    <xf numFmtId="0" fontId="0" fillId="0" borderId="55" xfId="0" applyBorder="1" applyAlignment="1">
      <alignment vertical="center"/>
    </xf>
    <xf numFmtId="0" fontId="4" fillId="0" borderId="67" xfId="0" applyFont="1" applyBorder="1" applyAlignment="1">
      <alignment vertical="center" wrapText="1"/>
    </xf>
    <xf numFmtId="0" fontId="4" fillId="0" borderId="67" xfId="0" applyFont="1" applyBorder="1" applyAlignment="1">
      <alignment vertical="top" wrapText="1"/>
    </xf>
    <xf numFmtId="0" fontId="4" fillId="0" borderId="55" xfId="0" applyFont="1" applyBorder="1" applyAlignment="1">
      <alignment vertical="top" wrapText="1"/>
    </xf>
    <xf numFmtId="0" fontId="4" fillId="0" borderId="72" xfId="0" applyFont="1" applyBorder="1" applyAlignment="1">
      <alignment wrapText="1"/>
    </xf>
    <xf numFmtId="0" fontId="4" fillId="0" borderId="73" xfId="0" applyFont="1" applyBorder="1" applyAlignment="1">
      <alignment wrapText="1"/>
    </xf>
    <xf numFmtId="0" fontId="4" fillId="0" borderId="74" xfId="0" applyFont="1" applyBorder="1" applyAlignment="1">
      <alignment wrapText="1"/>
    </xf>
    <xf numFmtId="164" fontId="9" fillId="0" borderId="38" xfId="34" applyNumberFormat="1" applyFont="1" applyBorder="1" applyAlignment="1" applyProtection="1">
      <alignment wrapText="1"/>
      <protection locked="0"/>
    </xf>
    <xf numFmtId="0" fontId="4" fillId="0" borderId="49" xfId="0" applyFont="1" applyFill="1" applyBorder="1" applyAlignment="1">
      <alignment horizontal="left" vertical="center"/>
    </xf>
    <xf numFmtId="0" fontId="4" fillId="0" borderId="16" xfId="0" applyFont="1" applyFill="1" applyBorder="1" applyAlignment="1">
      <alignment horizontal="right" vertical="center" wrapText="1"/>
    </xf>
    <xf numFmtId="0" fontId="0" fillId="0" borderId="16" xfId="0" applyFill="1" applyBorder="1" applyAlignment="1">
      <alignment horizontal="left" vertical="center"/>
    </xf>
    <xf numFmtId="0" fontId="0" fillId="0" borderId="55" xfId="0" applyBorder="1" applyAlignment="1">
      <alignment/>
    </xf>
    <xf numFmtId="0" fontId="4" fillId="0" borderId="46" xfId="0" applyFont="1" applyBorder="1" applyAlignment="1">
      <alignment horizontal="left" vertical="top" wrapText="1"/>
    </xf>
    <xf numFmtId="0" fontId="4" fillId="0" borderId="46" xfId="0" applyFont="1" applyBorder="1" applyAlignment="1">
      <alignment horizontal="left" vertical="top"/>
    </xf>
    <xf numFmtId="0" fontId="0" fillId="0" borderId="63" xfId="0" applyBorder="1" applyAlignment="1">
      <alignment/>
    </xf>
    <xf numFmtId="0" fontId="0" fillId="0" borderId="67" xfId="0" applyBorder="1" applyAlignment="1">
      <alignment/>
    </xf>
    <xf numFmtId="0" fontId="4" fillId="0" borderId="46" xfId="0" applyFont="1" applyBorder="1" applyAlignment="1">
      <alignment wrapText="1"/>
    </xf>
    <xf numFmtId="0" fontId="4" fillId="0" borderId="46" xfId="0" applyFont="1" applyBorder="1" applyAlignment="1">
      <alignment vertical="top" wrapText="1"/>
    </xf>
    <xf numFmtId="0" fontId="4" fillId="0" borderId="63" xfId="0" applyFont="1" applyBorder="1" applyAlignment="1">
      <alignment vertical="top" wrapText="1"/>
    </xf>
    <xf numFmtId="0" fontId="4" fillId="0" borderId="56" xfId="0" applyFont="1" applyBorder="1" applyAlignment="1">
      <alignment vertical="top" wrapText="1"/>
    </xf>
    <xf numFmtId="0" fontId="0" fillId="0" borderId="56" xfId="0" applyBorder="1" applyAlignment="1">
      <alignment/>
    </xf>
    <xf numFmtId="0" fontId="0" fillId="0" borderId="55" xfId="0" applyBorder="1" applyAlignment="1">
      <alignment/>
    </xf>
    <xf numFmtId="0" fontId="0" fillId="0" borderId="64" xfId="0" applyBorder="1" applyAlignment="1">
      <alignment/>
    </xf>
    <xf numFmtId="0" fontId="0" fillId="0" borderId="62" xfId="0" applyBorder="1" applyAlignment="1">
      <alignment/>
    </xf>
    <xf numFmtId="0" fontId="0" fillId="0" borderId="56" xfId="0" applyBorder="1" applyAlignment="1">
      <alignment/>
    </xf>
    <xf numFmtId="0" fontId="0" fillId="0" borderId="62" xfId="0" applyBorder="1" applyAlignment="1">
      <alignment/>
    </xf>
    <xf numFmtId="0" fontId="4" fillId="0" borderId="75" xfId="0" applyFont="1" applyBorder="1" applyAlignment="1">
      <alignment vertical="top" wrapText="1"/>
    </xf>
    <xf numFmtId="0" fontId="0" fillId="0" borderId="64" xfId="0" applyBorder="1" applyAlignment="1">
      <alignment/>
    </xf>
    <xf numFmtId="0" fontId="0" fillId="0" borderId="48" xfId="0" applyFill="1" applyBorder="1" applyAlignment="1">
      <alignment horizontal="left" vertical="center"/>
    </xf>
    <xf numFmtId="0" fontId="0" fillId="0" borderId="46" xfId="0" applyBorder="1" applyAlignment="1">
      <alignment/>
    </xf>
    <xf numFmtId="0" fontId="13" fillId="33" borderId="37" xfId="0" applyFont="1" applyFill="1" applyBorder="1" applyAlignment="1" applyProtection="1">
      <alignment vertical="top" wrapText="1"/>
      <protection/>
    </xf>
    <xf numFmtId="0" fontId="13" fillId="33" borderId="49" xfId="0" applyFont="1" applyFill="1" applyBorder="1" applyAlignment="1" applyProtection="1">
      <alignment vertical="top" wrapText="1"/>
      <protection/>
    </xf>
    <xf numFmtId="0" fontId="0" fillId="33" borderId="0" xfId="0" applyFont="1" applyFill="1" applyBorder="1" applyAlignment="1" applyProtection="1">
      <alignment horizontal="center" vertical="top" wrapText="1"/>
      <protection/>
    </xf>
    <xf numFmtId="0" fontId="14" fillId="33" borderId="43" xfId="0" applyFont="1" applyFill="1" applyBorder="1" applyAlignment="1" applyProtection="1">
      <alignment horizontal="center" vertical="center" wrapText="1"/>
      <protection/>
    </xf>
    <xf numFmtId="0" fontId="0" fillId="33" borderId="18" xfId="0" applyFill="1" applyBorder="1" applyAlignment="1" applyProtection="1">
      <alignment horizontal="center" vertical="center"/>
      <protection/>
    </xf>
    <xf numFmtId="0" fontId="15" fillId="33" borderId="10" xfId="0" applyFont="1" applyFill="1" applyBorder="1" applyAlignment="1" applyProtection="1">
      <alignment wrapText="1"/>
      <protection/>
    </xf>
    <xf numFmtId="0" fontId="15" fillId="33" borderId="12" xfId="0" applyFont="1" applyFill="1" applyBorder="1" applyAlignment="1" applyProtection="1">
      <alignment wrapText="1"/>
      <protection/>
    </xf>
    <xf numFmtId="0" fontId="13" fillId="33" borderId="25" xfId="0" applyFont="1" applyFill="1" applyBorder="1" applyAlignment="1" applyProtection="1">
      <alignment vertical="top" wrapText="1"/>
      <protection/>
    </xf>
    <xf numFmtId="0" fontId="13" fillId="33" borderId="67" xfId="0" applyFont="1" applyFill="1" applyBorder="1" applyAlignment="1" applyProtection="1">
      <alignment vertical="top" wrapText="1"/>
      <protection/>
    </xf>
    <xf numFmtId="0" fontId="18" fillId="33" borderId="55" xfId="0" applyFont="1" applyFill="1" applyBorder="1" applyAlignment="1" applyProtection="1">
      <alignment vertical="top" wrapText="1"/>
      <protection/>
    </xf>
    <xf numFmtId="0" fontId="0" fillId="33" borderId="19" xfId="0" applyFont="1" applyFill="1" applyBorder="1" applyAlignment="1" applyProtection="1">
      <alignment horizontal="left" vertical="top" wrapText="1"/>
      <protection locked="0"/>
    </xf>
    <xf numFmtId="0" fontId="0" fillId="33" borderId="21" xfId="0" applyFill="1" applyBorder="1" applyAlignment="1" applyProtection="1">
      <alignment horizontal="left" vertical="top" wrapText="1"/>
      <protection locked="0"/>
    </xf>
    <xf numFmtId="0" fontId="0" fillId="33" borderId="20" xfId="0" applyFill="1" applyBorder="1" applyAlignment="1" applyProtection="1">
      <alignment horizontal="left" vertical="top" wrapText="1"/>
      <protection locked="0"/>
    </xf>
    <xf numFmtId="0" fontId="0" fillId="33" borderId="61"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76" xfId="0" applyFill="1" applyBorder="1" applyAlignment="1" applyProtection="1">
      <alignment horizontal="left" vertical="top" wrapText="1"/>
      <protection locked="0"/>
    </xf>
    <xf numFmtId="0" fontId="0" fillId="33" borderId="43"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0" fillId="33" borderId="42" xfId="0" applyFill="1" applyBorder="1" applyAlignment="1" applyProtection="1">
      <alignment horizontal="left" vertical="top" wrapText="1"/>
      <protection locked="0"/>
    </xf>
    <xf numFmtId="0" fontId="16" fillId="33" borderId="10" xfId="0" applyFont="1" applyFill="1" applyBorder="1" applyAlignment="1" applyProtection="1">
      <alignment wrapText="1"/>
      <protection/>
    </xf>
    <xf numFmtId="0" fontId="16" fillId="33" borderId="12" xfId="0" applyFont="1" applyFill="1" applyBorder="1" applyAlignment="1" applyProtection="1">
      <alignment wrapText="1"/>
      <protection/>
    </xf>
    <xf numFmtId="16" fontId="27" fillId="33" borderId="39" xfId="0" applyNumberFormat="1" applyFont="1" applyFill="1" applyBorder="1" applyAlignment="1" applyProtection="1">
      <alignment vertical="top" wrapText="1"/>
      <protection/>
    </xf>
    <xf numFmtId="0" fontId="27" fillId="33" borderId="52" xfId="0" applyFont="1" applyFill="1" applyBorder="1" applyAlignment="1" applyProtection="1">
      <alignment vertical="top" wrapText="1"/>
      <protection/>
    </xf>
    <xf numFmtId="0" fontId="13" fillId="33" borderId="28" xfId="0" applyFont="1" applyFill="1" applyBorder="1" applyAlignment="1" applyProtection="1">
      <alignment vertical="top" wrapText="1"/>
      <protection/>
    </xf>
    <xf numFmtId="0" fontId="13" fillId="33" borderId="63" xfId="0" applyFont="1" applyFill="1" applyBorder="1" applyAlignment="1" applyProtection="1">
      <alignment vertical="top" wrapText="1"/>
      <protection/>
    </xf>
    <xf numFmtId="16" fontId="13" fillId="33" borderId="37" xfId="0" applyNumberFormat="1" applyFont="1" applyFill="1" applyBorder="1" applyAlignment="1" applyProtection="1">
      <alignment vertical="top" wrapText="1"/>
      <protection/>
    </xf>
    <xf numFmtId="0" fontId="0" fillId="33" borderId="0" xfId="0" applyFont="1" applyFill="1" applyBorder="1" applyAlignment="1" applyProtection="1">
      <alignment horizontal="left" vertical="top" wrapText="1"/>
      <protection/>
    </xf>
    <xf numFmtId="0" fontId="26" fillId="37" borderId="19" xfId="0" applyFont="1" applyFill="1" applyBorder="1" applyAlignment="1" applyProtection="1">
      <alignment wrapText="1"/>
      <protection/>
    </xf>
    <xf numFmtId="0" fontId="26" fillId="37" borderId="21" xfId="0" applyFont="1" applyFill="1" applyBorder="1" applyAlignment="1" applyProtection="1">
      <alignment wrapText="1"/>
      <protection/>
    </xf>
    <xf numFmtId="0" fontId="26" fillId="37" borderId="20" xfId="0" applyFont="1" applyFill="1" applyBorder="1" applyAlignment="1" applyProtection="1">
      <alignment wrapText="1"/>
      <protection/>
    </xf>
    <xf numFmtId="0" fontId="26" fillId="37" borderId="61" xfId="0" applyFont="1" applyFill="1" applyBorder="1" applyAlignment="1" applyProtection="1">
      <alignment wrapText="1"/>
      <protection/>
    </xf>
    <xf numFmtId="0" fontId="26" fillId="37" borderId="0" xfId="0" applyFont="1" applyFill="1" applyBorder="1" applyAlignment="1" applyProtection="1">
      <alignment wrapText="1"/>
      <protection/>
    </xf>
    <xf numFmtId="0" fontId="26" fillId="37" borderId="76" xfId="0" applyFont="1" applyFill="1" applyBorder="1" applyAlignment="1" applyProtection="1">
      <alignment wrapText="1"/>
      <protection/>
    </xf>
    <xf numFmtId="0" fontId="26" fillId="37" borderId="43" xfId="0" applyFont="1" applyFill="1" applyBorder="1" applyAlignment="1" applyProtection="1">
      <alignment wrapText="1"/>
      <protection/>
    </xf>
    <xf numFmtId="0" fontId="26" fillId="37" borderId="18" xfId="0" applyFont="1" applyFill="1" applyBorder="1" applyAlignment="1" applyProtection="1">
      <alignment wrapText="1"/>
      <protection/>
    </xf>
    <xf numFmtId="0" fontId="26" fillId="37" borderId="42" xfId="0" applyFont="1" applyFill="1" applyBorder="1" applyAlignment="1" applyProtection="1">
      <alignment wrapText="1"/>
      <protection/>
    </xf>
    <xf numFmtId="0" fontId="6" fillId="33" borderId="0" xfId="0" applyFont="1" applyFill="1" applyBorder="1" applyAlignment="1" applyProtection="1">
      <alignment horizontal="center" vertical="top" wrapText="1"/>
      <protection/>
    </xf>
    <xf numFmtId="0" fontId="4" fillId="0" borderId="46" xfId="0" applyFont="1" applyBorder="1" applyAlignment="1">
      <alignment vertical="top" wrapText="1"/>
    </xf>
    <xf numFmtId="0" fontId="4" fillId="0" borderId="49" xfId="0" applyFont="1" applyBorder="1" applyAlignment="1">
      <alignment vertical="top" wrapText="1"/>
    </xf>
    <xf numFmtId="0" fontId="0" fillId="0" borderId="16" xfId="0" applyBorder="1" applyAlignment="1">
      <alignment/>
    </xf>
    <xf numFmtId="0" fontId="0" fillId="0" borderId="48" xfId="0" applyBorder="1" applyAlignment="1">
      <alignment/>
    </xf>
    <xf numFmtId="0" fontId="23" fillId="0" borderId="0" xfId="0" applyFont="1" applyAlignment="1">
      <alignment horizontal="center"/>
    </xf>
    <xf numFmtId="0" fontId="0" fillId="0" borderId="0" xfId="0" applyAlignment="1">
      <alignment horizontal="center"/>
    </xf>
    <xf numFmtId="0" fontId="4" fillId="0" borderId="72" xfId="0" applyFont="1" applyBorder="1" applyAlignment="1">
      <alignment vertical="top" wrapText="1"/>
    </xf>
    <xf numFmtId="0" fontId="0" fillId="0" borderId="72" xfId="0" applyBorder="1" applyAlignment="1">
      <alignment wrapText="1"/>
    </xf>
    <xf numFmtId="0" fontId="4" fillId="0" borderId="74" xfId="0" applyFont="1" applyBorder="1" applyAlignment="1">
      <alignment vertical="top" wrapText="1"/>
    </xf>
    <xf numFmtId="0" fontId="0" fillId="0" borderId="74" xfId="0" applyBorder="1" applyAlignment="1">
      <alignment vertical="top" wrapText="1"/>
    </xf>
    <xf numFmtId="0" fontId="4" fillId="0" borderId="63" xfId="0" applyFont="1" applyBorder="1" applyAlignment="1">
      <alignment vertical="top" wrapText="1"/>
    </xf>
    <xf numFmtId="0" fontId="4" fillId="0" borderId="56" xfId="0" applyFont="1" applyBorder="1" applyAlignment="1">
      <alignment vertical="top" wrapText="1"/>
    </xf>
    <xf numFmtId="0" fontId="0" fillId="0" borderId="56" xfId="0" applyBorder="1" applyAlignment="1">
      <alignment/>
    </xf>
    <xf numFmtId="0" fontId="0" fillId="0" borderId="62" xfId="0" applyBorder="1" applyAlignment="1">
      <alignment/>
    </xf>
    <xf numFmtId="0" fontId="0" fillId="0" borderId="46" xfId="0" applyBorder="1" applyAlignment="1">
      <alignment/>
    </xf>
    <xf numFmtId="0" fontId="4" fillId="0" borderId="49" xfId="0" applyFont="1" applyFill="1" applyBorder="1" applyAlignment="1">
      <alignment vertical="top" wrapText="1"/>
    </xf>
    <xf numFmtId="0" fontId="0" fillId="0" borderId="16" xfId="0" applyFill="1" applyBorder="1" applyAlignment="1">
      <alignment/>
    </xf>
    <xf numFmtId="0" fontId="0" fillId="0" borderId="48" xfId="0" applyFill="1" applyBorder="1" applyAlignment="1">
      <alignment/>
    </xf>
    <xf numFmtId="0" fontId="4" fillId="0" borderId="46" xfId="0" applyFont="1" applyBorder="1" applyAlignment="1">
      <alignment wrapText="1"/>
    </xf>
    <xf numFmtId="0" fontId="0" fillId="0" borderId="21" xfId="0" applyFont="1" applyBorder="1" applyAlignment="1" applyProtection="1">
      <alignment horizontal="left" vertical="top"/>
      <protection/>
    </xf>
    <xf numFmtId="0" fontId="0" fillId="0" borderId="21"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center"/>
    </xf>
    <xf numFmtId="0" fontId="0" fillId="0" borderId="33" xfId="0" applyBorder="1" applyAlignment="1">
      <alignment horizontal="center"/>
    </xf>
    <xf numFmtId="0" fontId="0" fillId="0" borderId="41" xfId="0" applyBorder="1" applyAlignment="1">
      <alignment horizontal="center"/>
    </xf>
    <xf numFmtId="0" fontId="6" fillId="0" borderId="33" xfId="0" applyFont="1" applyBorder="1" applyAlignment="1">
      <alignment horizontal="center"/>
    </xf>
    <xf numFmtId="0" fontId="6" fillId="0" borderId="41" xfId="0" applyFont="1" applyBorder="1" applyAlignment="1">
      <alignment horizontal="center"/>
    </xf>
    <xf numFmtId="0" fontId="0" fillId="0" borderId="0" xfId="0" applyFont="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Border="1" applyAlignment="1">
      <alignment wrapText="1"/>
    </xf>
    <xf numFmtId="0" fontId="4" fillId="0" borderId="49" xfId="0" applyFont="1" applyBorder="1" applyAlignment="1">
      <alignment vertical="top"/>
    </xf>
    <xf numFmtId="0" fontId="4" fillId="0" borderId="46" xfId="0" applyFont="1" applyBorder="1" applyAlignment="1">
      <alignment vertical="top"/>
    </xf>
    <xf numFmtId="0" fontId="21" fillId="0" borderId="56" xfId="0" applyFont="1" applyBorder="1" applyAlignment="1" applyProtection="1">
      <alignment vertical="top"/>
      <protection/>
    </xf>
    <xf numFmtId="0" fontId="0" fillId="0" borderId="56" xfId="0" applyBorder="1" applyAlignment="1">
      <alignment vertical="top"/>
    </xf>
    <xf numFmtId="0" fontId="0" fillId="0" borderId="62" xfId="0" applyBorder="1" applyAlignment="1">
      <alignment vertical="top"/>
    </xf>
    <xf numFmtId="0" fontId="21" fillId="0" borderId="63" xfId="0" applyFont="1" applyBorder="1" applyAlignment="1" applyProtection="1">
      <alignment vertical="top" wrapText="1"/>
      <protection/>
    </xf>
    <xf numFmtId="0" fontId="8" fillId="0" borderId="55" xfId="0" applyFont="1" applyFill="1" applyBorder="1" applyAlignment="1">
      <alignment horizontal="left"/>
    </xf>
    <xf numFmtId="0" fontId="8" fillId="0" borderId="64" xfId="0" applyFont="1" applyFill="1" applyBorder="1" applyAlignment="1">
      <alignment/>
    </xf>
    <xf numFmtId="0" fontId="8" fillId="0" borderId="77" xfId="0" applyFont="1" applyBorder="1" applyAlignment="1" applyProtection="1">
      <alignment horizontal="right"/>
      <protection/>
    </xf>
    <xf numFmtId="0" fontId="0" fillId="0" borderId="77" xfId="0" applyBorder="1" applyAlignment="1">
      <alignment horizontal="right"/>
    </xf>
    <xf numFmtId="0" fontId="6" fillId="0" borderId="63" xfId="0" applyFont="1" applyBorder="1" applyAlignment="1" applyProtection="1">
      <alignment vertical="center"/>
      <protection/>
    </xf>
    <xf numFmtId="0" fontId="0" fillId="0" borderId="56" xfId="0" applyBorder="1" applyAlignment="1">
      <alignment/>
    </xf>
    <xf numFmtId="0" fontId="0" fillId="0" borderId="62" xfId="0" applyBorder="1" applyAlignment="1">
      <alignment/>
    </xf>
    <xf numFmtId="14" fontId="6" fillId="0" borderId="55" xfId="0" applyNumberFormat="1" applyFont="1" applyBorder="1" applyAlignment="1">
      <alignment vertical="center"/>
    </xf>
    <xf numFmtId="0" fontId="6" fillId="0" borderId="55" xfId="0" applyFont="1" applyBorder="1" applyAlignment="1">
      <alignment vertical="center"/>
    </xf>
    <xf numFmtId="3" fontId="0" fillId="0" borderId="56" xfId="0" applyNumberFormat="1" applyBorder="1" applyAlignment="1" applyProtection="1">
      <alignment/>
      <protection/>
    </xf>
    <xf numFmtId="0" fontId="24" fillId="0" borderId="61" xfId="0" applyFont="1" applyBorder="1" applyAlignment="1" applyProtection="1">
      <alignment vertical="top" wrapText="1"/>
      <protection/>
    </xf>
    <xf numFmtId="0" fontId="24" fillId="0" borderId="0" xfId="0" applyFont="1" applyBorder="1" applyAlignment="1" applyProtection="1">
      <alignment vertical="top" wrapText="1"/>
      <protection/>
    </xf>
    <xf numFmtId="0" fontId="24" fillId="0" borderId="76"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76" xfId="0" applyBorder="1" applyAlignment="1" applyProtection="1">
      <alignment vertical="top" wrapText="1"/>
      <protection/>
    </xf>
    <xf numFmtId="0" fontId="21" fillId="0" borderId="49" xfId="0" applyFont="1" applyBorder="1" applyAlignment="1" applyProtection="1">
      <alignment vertical="top" wrapText="1"/>
      <protection/>
    </xf>
    <xf numFmtId="0" fontId="0" fillId="0" borderId="16" xfId="0" applyBorder="1" applyAlignment="1">
      <alignment vertical="top" wrapText="1"/>
    </xf>
    <xf numFmtId="0" fontId="0" fillId="0" borderId="48" xfId="0" applyBorder="1" applyAlignment="1">
      <alignment vertical="top" wrapText="1"/>
    </xf>
    <xf numFmtId="0" fontId="0" fillId="0" borderId="64" xfId="0" applyFont="1" applyBorder="1" applyAlignment="1" applyProtection="1">
      <alignment vertical="top" wrapText="1"/>
      <protection/>
    </xf>
    <xf numFmtId="0" fontId="0" fillId="0" borderId="73" xfId="0" applyBorder="1" applyAlignment="1">
      <alignment vertical="top"/>
    </xf>
    <xf numFmtId="0" fontId="21" fillId="0" borderId="67" xfId="0" applyFont="1" applyBorder="1" applyAlignment="1" applyProtection="1">
      <alignment vertical="top" wrapText="1"/>
      <protection/>
    </xf>
    <xf numFmtId="0" fontId="0" fillId="0" borderId="55" xfId="0" applyBorder="1" applyAlignment="1">
      <alignment/>
    </xf>
    <xf numFmtId="0" fontId="0" fillId="0" borderId="64" xfId="0" applyBorder="1" applyAlignment="1">
      <alignment/>
    </xf>
    <xf numFmtId="0" fontId="0" fillId="0" borderId="18" xfId="0" applyBorder="1" applyAlignment="1" applyProtection="1">
      <alignment vertical="top" wrapText="1"/>
      <protection/>
    </xf>
    <xf numFmtId="0" fontId="0" fillId="0" borderId="42" xfId="0" applyBorder="1" applyAlignment="1" applyProtection="1">
      <alignment vertical="top" wrapText="1"/>
      <protection/>
    </xf>
    <xf numFmtId="14" fontId="6" fillId="0" borderId="18" xfId="0" applyNumberFormat="1" applyFont="1" applyBorder="1" applyAlignment="1">
      <alignment vertical="center"/>
    </xf>
    <xf numFmtId="0" fontId="6" fillId="0" borderId="18" xfId="0" applyFont="1" applyBorder="1" applyAlignment="1">
      <alignment vertical="center"/>
    </xf>
    <xf numFmtId="0" fontId="21" fillId="0" borderId="78" xfId="0" applyFont="1" applyBorder="1" applyAlignment="1" applyProtection="1">
      <alignment vertical="top" wrapText="1"/>
      <protection/>
    </xf>
    <xf numFmtId="0" fontId="0" fillId="0" borderId="79" xfId="0" applyBorder="1" applyAlignment="1">
      <alignment vertical="top" wrapText="1"/>
    </xf>
    <xf numFmtId="0" fontId="0" fillId="0" borderId="51" xfId="0" applyBorder="1" applyAlignment="1">
      <alignment vertical="top" wrapText="1"/>
    </xf>
    <xf numFmtId="0" fontId="21" fillId="0" borderId="19" xfId="0" applyFont="1" applyBorder="1" applyAlignment="1" applyProtection="1">
      <alignment vertical="top" wrapText="1"/>
      <protection/>
    </xf>
    <xf numFmtId="0" fontId="21" fillId="0" borderId="21" xfId="0" applyFont="1" applyBorder="1" applyAlignment="1" applyProtection="1">
      <alignment vertical="top" wrapText="1"/>
      <protection/>
    </xf>
    <xf numFmtId="0" fontId="21" fillId="0" borderId="20" xfId="0" applyFont="1" applyBorder="1" applyAlignment="1" applyProtection="1">
      <alignment vertical="top" wrapText="1"/>
      <protection/>
    </xf>
    <xf numFmtId="0" fontId="21" fillId="0" borderId="19" xfId="0" applyFont="1" applyBorder="1" applyAlignment="1" applyProtection="1">
      <alignment horizontal="center" vertical="top" wrapText="1"/>
      <protection/>
    </xf>
    <xf numFmtId="0" fontId="21" fillId="0" borderId="21" xfId="0" applyFont="1" applyBorder="1" applyAlignment="1" applyProtection="1">
      <alignment horizontal="center" vertical="top" wrapText="1"/>
      <protection/>
    </xf>
    <xf numFmtId="0" fontId="0" fillId="0" borderId="21" xfId="0" applyBorder="1" applyAlignment="1" applyProtection="1">
      <alignment horizontal="center" vertical="top" wrapText="1"/>
      <protection/>
    </xf>
    <xf numFmtId="0" fontId="0" fillId="0" borderId="20" xfId="0" applyBorder="1" applyAlignment="1" applyProtection="1">
      <alignment horizontal="center" vertical="top" wrapText="1"/>
      <protection/>
    </xf>
    <xf numFmtId="0" fontId="0" fillId="0" borderId="65" xfId="0" applyBorder="1" applyAlignment="1" applyProtection="1">
      <alignment horizontal="center" vertical="top" wrapText="1"/>
      <protection/>
    </xf>
    <xf numFmtId="0" fontId="0" fillId="0" borderId="55" xfId="0" applyBorder="1" applyAlignment="1" applyProtection="1">
      <alignment horizontal="center" vertical="top" wrapText="1"/>
      <protection/>
    </xf>
    <xf numFmtId="0" fontId="0" fillId="0" borderId="66" xfId="0" applyBorder="1" applyAlignment="1" applyProtection="1">
      <alignment horizontal="center" vertical="top" wrapText="1"/>
      <protection/>
    </xf>
    <xf numFmtId="0" fontId="21" fillId="0" borderId="52" xfId="0" applyFont="1" applyBorder="1" applyAlignment="1" applyProtection="1">
      <alignment vertical="top" wrapText="1"/>
      <protection/>
    </xf>
    <xf numFmtId="0" fontId="0" fillId="0" borderId="80" xfId="0" applyBorder="1" applyAlignment="1">
      <alignment vertical="top" wrapText="1"/>
    </xf>
    <xf numFmtId="0" fontId="4" fillId="0" borderId="19" xfId="0" applyFont="1" applyBorder="1" applyAlignment="1" applyProtection="1">
      <alignment vertical="top" wrapText="1"/>
      <protection/>
    </xf>
    <xf numFmtId="0" fontId="0" fillId="0" borderId="21" xfId="0" applyFont="1" applyBorder="1" applyAlignment="1" applyProtection="1">
      <alignment vertical="top" wrapText="1"/>
      <protection/>
    </xf>
    <xf numFmtId="0" fontId="0" fillId="0" borderId="21" xfId="0" applyBorder="1" applyAlignment="1">
      <alignment wrapText="1"/>
    </xf>
    <xf numFmtId="0" fontId="0" fillId="0" borderId="76" xfId="0" applyBorder="1" applyAlignment="1">
      <alignment horizontal="left" vertical="top" wrapText="1"/>
    </xf>
    <xf numFmtId="3" fontId="0" fillId="0" borderId="33" xfId="0" applyNumberFormat="1" applyBorder="1" applyAlignment="1" applyProtection="1">
      <alignment/>
      <protection/>
    </xf>
    <xf numFmtId="0" fontId="0" fillId="0" borderId="33" xfId="0" applyBorder="1" applyAlignment="1">
      <alignment/>
    </xf>
    <xf numFmtId="0" fontId="6" fillId="0" borderId="33" xfId="0" applyFont="1" applyBorder="1" applyAlignment="1" applyProtection="1">
      <alignment vertical="center"/>
      <protection/>
    </xf>
    <xf numFmtId="0" fontId="0" fillId="0" borderId="33" xfId="0" applyBorder="1" applyAlignment="1">
      <alignment vertical="center"/>
    </xf>
    <xf numFmtId="0" fontId="0" fillId="0" borderId="41" xfId="0" applyBorder="1" applyAlignment="1">
      <alignment vertical="center"/>
    </xf>
    <xf numFmtId="0" fontId="0" fillId="0" borderId="0" xfId="0" applyFont="1" applyBorder="1" applyAlignment="1" applyProtection="1">
      <alignment vertical="top" wrapText="1"/>
      <protection/>
    </xf>
    <xf numFmtId="0" fontId="21" fillId="0" borderId="61" xfId="0" applyFont="1" applyBorder="1" applyAlignment="1" applyProtection="1">
      <alignment vertical="top" wrapText="1"/>
      <protection/>
    </xf>
    <xf numFmtId="0" fontId="24" fillId="0" borderId="43" xfId="0" applyFont="1" applyBorder="1" applyAlignment="1" applyProtection="1">
      <alignment vertical="top" wrapText="1"/>
      <protection/>
    </xf>
    <xf numFmtId="0" fontId="24" fillId="0" borderId="18" xfId="0" applyFont="1" applyBorder="1" applyAlignment="1" applyProtection="1">
      <alignment vertical="top" wrapText="1"/>
      <protection/>
    </xf>
    <xf numFmtId="0" fontId="24" fillId="0" borderId="42" xfId="0" applyFont="1" applyBorder="1" applyAlignment="1" applyProtection="1">
      <alignment vertical="top" wrapText="1"/>
      <protection/>
    </xf>
    <xf numFmtId="0" fontId="4" fillId="0" borderId="32" xfId="0" applyFont="1" applyBorder="1" applyAlignment="1">
      <alignment vertical="top"/>
    </xf>
    <xf numFmtId="0" fontId="0" fillId="0" borderId="41" xfId="0" applyBorder="1" applyAlignment="1">
      <alignment/>
    </xf>
    <xf numFmtId="0" fontId="0" fillId="0" borderId="21" xfId="0" applyFont="1" applyBorder="1" applyAlignment="1" applyProtection="1">
      <alignment horizontal="left" vertical="top" wrapText="1"/>
      <protection/>
    </xf>
    <xf numFmtId="0" fontId="0" fillId="0" borderId="21" xfId="0" applyBorder="1" applyAlignment="1">
      <alignment horizontal="left" vertical="top" wrapText="1"/>
    </xf>
    <xf numFmtId="0" fontId="0" fillId="0" borderId="20" xfId="0" applyBorder="1" applyAlignment="1">
      <alignment horizontal="left" vertical="top" wrapText="1"/>
    </xf>
    <xf numFmtId="0" fontId="6" fillId="0" borderId="19" xfId="0" applyFont="1" applyBorder="1" applyAlignment="1" applyProtection="1">
      <alignment vertical="center"/>
      <protection/>
    </xf>
    <xf numFmtId="0" fontId="0" fillId="0" borderId="21" xfId="0" applyBorder="1" applyAlignment="1">
      <alignment/>
    </xf>
    <xf numFmtId="0" fontId="0" fillId="0" borderId="20" xfId="0" applyBorder="1" applyAlignment="1">
      <alignment/>
    </xf>
    <xf numFmtId="0" fontId="24" fillId="0" borderId="18" xfId="0" applyFont="1" applyBorder="1" applyAlignment="1" applyProtection="1">
      <alignment horizontal="center" vertical="top" wrapText="1"/>
      <protection/>
    </xf>
    <xf numFmtId="168" fontId="9" fillId="0" borderId="81" xfId="34" applyNumberFormat="1" applyFont="1" applyFill="1" applyBorder="1" applyAlignment="1" applyProtection="1">
      <alignment wrapText="1"/>
      <protection locked="0"/>
    </xf>
    <xf numFmtId="0" fontId="0" fillId="0" borderId="82" xfId="0" applyFont="1" applyFill="1" applyBorder="1" applyAlignment="1" applyProtection="1">
      <alignment wrapText="1"/>
      <protection locked="0"/>
    </xf>
    <xf numFmtId="0" fontId="0" fillId="38" borderId="81" xfId="0" applyFont="1" applyFill="1" applyBorder="1" applyAlignment="1" applyProtection="1">
      <alignment horizontal="center" wrapText="1"/>
      <protection locked="0"/>
    </xf>
    <xf numFmtId="0" fontId="2" fillId="38" borderId="81" xfId="36" applyNumberFormat="1" applyFont="1" applyFill="1" applyBorder="1" applyAlignment="1" applyProtection="1">
      <alignment horizontal="center" wrapText="1"/>
      <protection locked="0"/>
    </xf>
    <xf numFmtId="3" fontId="0" fillId="38" borderId="81" xfId="0" applyNumberFormat="1" applyFont="1" applyFill="1" applyBorder="1" applyAlignment="1" applyProtection="1">
      <alignment horizontal="center" wrapText="1"/>
      <protection locked="0"/>
    </xf>
    <xf numFmtId="0" fontId="0" fillId="38" borderId="83" xfId="0" applyFont="1" applyFill="1" applyBorder="1" applyAlignment="1" applyProtection="1">
      <alignment horizontal="center" wrapText="1"/>
      <protection locked="0"/>
    </xf>
    <xf numFmtId="0" fontId="0" fillId="34" borderId="0" xfId="0" applyFill="1" applyBorder="1" applyAlignment="1" applyProtection="1">
      <alignment/>
      <protection/>
    </xf>
    <xf numFmtId="0" fontId="0" fillId="0" borderId="0" xfId="0" applyBorder="1" applyAlignment="1" applyProtection="1">
      <alignment horizontal="center"/>
      <protection/>
    </xf>
    <xf numFmtId="0" fontId="0" fillId="34" borderId="0" xfId="0" applyFill="1" applyAlignment="1" applyProtection="1">
      <alignment/>
      <protection/>
    </xf>
    <xf numFmtId="0" fontId="23" fillId="33" borderId="0" xfId="0" applyFont="1" applyFill="1" applyBorder="1" applyAlignment="1" applyProtection="1">
      <alignment horizontal="left"/>
      <protection/>
    </xf>
    <xf numFmtId="0" fontId="0" fillId="33" borderId="0" xfId="0" applyFill="1" applyBorder="1" applyAlignment="1" applyProtection="1">
      <alignment horizontal="center"/>
      <protection/>
    </xf>
    <xf numFmtId="0" fontId="4" fillId="33" borderId="0" xfId="0" applyFont="1" applyFill="1" applyBorder="1" applyAlignment="1" applyProtection="1">
      <alignment horizontal="center" wrapText="1"/>
      <protection/>
    </xf>
    <xf numFmtId="0" fontId="0" fillId="33" borderId="0" xfId="0" applyFill="1" applyBorder="1" applyAlignment="1" applyProtection="1">
      <alignment horizontal="center" wrapText="1"/>
      <protection/>
    </xf>
    <xf numFmtId="0" fontId="6" fillId="33" borderId="18" xfId="0" applyFont="1" applyFill="1" applyBorder="1" applyAlignment="1" applyProtection="1">
      <alignment vertical="top" wrapText="1"/>
      <protection/>
    </xf>
    <xf numFmtId="0" fontId="5" fillId="33" borderId="18" xfId="0" applyFont="1" applyFill="1" applyBorder="1" applyAlignment="1" applyProtection="1">
      <alignment horizontal="center" vertical="top" wrapText="1"/>
      <protection/>
    </xf>
    <xf numFmtId="0" fontId="0" fillId="0" borderId="35" xfId="0" applyFont="1" applyBorder="1" applyAlignment="1" applyProtection="1">
      <alignment wrapText="1"/>
      <protection/>
    </xf>
    <xf numFmtId="0" fontId="0" fillId="0" borderId="37" xfId="0" applyFont="1" applyBorder="1" applyAlignment="1" applyProtection="1">
      <alignment wrapText="1"/>
      <protection/>
    </xf>
    <xf numFmtId="0" fontId="0" fillId="0" borderId="37" xfId="0" applyFont="1" applyFill="1" applyBorder="1" applyAlignment="1" applyProtection="1">
      <alignment wrapText="1"/>
      <protection/>
    </xf>
    <xf numFmtId="0" fontId="9" fillId="0" borderId="37" xfId="0" applyFont="1" applyBorder="1" applyAlignment="1" applyProtection="1">
      <alignment horizontal="left" wrapText="1"/>
      <protection/>
    </xf>
    <xf numFmtId="0" fontId="0" fillId="0" borderId="28" xfId="0" applyFont="1" applyBorder="1" applyAlignment="1" applyProtection="1">
      <alignment wrapText="1"/>
      <protection/>
    </xf>
    <xf numFmtId="0" fontId="62" fillId="0" borderId="68" xfId="0" applyFont="1" applyBorder="1" applyAlignment="1" applyProtection="1">
      <alignment wrapText="1"/>
      <protection/>
    </xf>
    <xf numFmtId="0" fontId="6" fillId="0" borderId="84" xfId="0" applyFont="1" applyBorder="1" applyAlignment="1" applyProtection="1">
      <alignment wrapText="1"/>
      <protection/>
    </xf>
    <xf numFmtId="0" fontId="3" fillId="0" borderId="37" xfId="0" applyFont="1" applyBorder="1" applyAlignment="1" applyProtection="1">
      <alignment wrapText="1"/>
      <protection/>
    </xf>
    <xf numFmtId="0" fontId="0" fillId="33" borderId="38" xfId="0" applyFont="1" applyFill="1" applyBorder="1" applyAlignment="1" applyProtection="1">
      <alignment horizontal="center" wrapText="1"/>
      <protection/>
    </xf>
    <xf numFmtId="0" fontId="3" fillId="0" borderId="39" xfId="0" applyFont="1" applyBorder="1" applyAlignment="1" applyProtection="1">
      <alignment wrapText="1"/>
      <protection/>
    </xf>
    <xf numFmtId="0" fontId="0" fillId="33" borderId="40" xfId="0" applyFont="1" applyFill="1" applyBorder="1" applyAlignment="1" applyProtection="1">
      <alignment horizontal="center" wrapText="1"/>
      <protection/>
    </xf>
    <xf numFmtId="0" fontId="0" fillId="0" borderId="25" xfId="0" applyFont="1" applyBorder="1" applyAlignment="1" applyProtection="1">
      <alignment wrapText="1"/>
      <protection/>
    </xf>
    <xf numFmtId="3" fontId="0" fillId="33" borderId="38" xfId="0" applyNumberFormat="1" applyFont="1" applyFill="1" applyBorder="1" applyAlignment="1" applyProtection="1">
      <alignment horizontal="center" wrapText="1"/>
      <protection/>
    </xf>
    <xf numFmtId="0" fontId="0" fillId="33" borderId="37" xfId="0" applyFont="1" applyFill="1" applyBorder="1" applyAlignment="1" applyProtection="1">
      <alignment wrapText="1"/>
      <protection/>
    </xf>
    <xf numFmtId="0" fontId="6" fillId="33" borderId="37" xfId="0" applyFont="1" applyFill="1" applyBorder="1" applyAlignment="1" applyProtection="1">
      <alignment wrapText="1"/>
      <protection/>
    </xf>
    <xf numFmtId="0" fontId="0" fillId="33" borderId="39" xfId="0" applyFont="1" applyFill="1" applyBorder="1" applyAlignment="1" applyProtection="1">
      <alignment wrapText="1"/>
      <protection/>
    </xf>
    <xf numFmtId="0" fontId="7" fillId="33" borderId="0" xfId="0" applyFont="1" applyFill="1" applyBorder="1" applyAlignment="1" applyProtection="1">
      <alignment wrapText="1"/>
      <protection/>
    </xf>
    <xf numFmtId="0" fontId="0" fillId="33" borderId="0" xfId="0" applyFont="1" applyFill="1" applyBorder="1" applyAlignment="1" applyProtection="1">
      <alignment wrapText="1"/>
      <protection/>
    </xf>
    <xf numFmtId="0" fontId="51" fillId="33" borderId="0" xfId="0" applyFont="1" applyFill="1" applyBorder="1" applyAlignment="1" applyProtection="1">
      <alignment/>
      <protection/>
    </xf>
    <xf numFmtId="0" fontId="0" fillId="33" borderId="0" xfId="0" applyFont="1" applyFill="1" applyBorder="1" applyAlignment="1" applyProtection="1">
      <alignment horizontal="center"/>
      <protection/>
    </xf>
    <xf numFmtId="0" fontId="55" fillId="33" borderId="0" xfId="0" applyFont="1" applyFill="1" applyBorder="1" applyAlignment="1" applyProtection="1">
      <alignment horizontal="justify" wrapText="1"/>
      <protection/>
    </xf>
    <xf numFmtId="0" fontId="55" fillId="33" borderId="0" xfId="0" applyFont="1" applyFill="1" applyBorder="1" applyAlignment="1" applyProtection="1">
      <alignment wrapText="1"/>
      <protection/>
    </xf>
    <xf numFmtId="0" fontId="10" fillId="33" borderId="0" xfId="0" applyFont="1" applyFill="1" applyBorder="1" applyAlignment="1" applyProtection="1">
      <alignment horizontal="justify" wrapText="1"/>
      <protection/>
    </xf>
    <xf numFmtId="0" fontId="0" fillId="33" borderId="0" xfId="0" applyFill="1" applyBorder="1" applyAlignment="1" applyProtection="1">
      <alignment horizontal="center" wrapText="1"/>
      <protection/>
    </xf>
    <xf numFmtId="0" fontId="10" fillId="33" borderId="0" xfId="0" applyFont="1" applyFill="1" applyBorder="1" applyAlignment="1" applyProtection="1">
      <alignment horizontal="right" wrapText="1"/>
      <protection/>
    </xf>
    <xf numFmtId="0" fontId="6" fillId="33" borderId="55" xfId="0" applyFont="1" applyFill="1" applyBorder="1" applyAlignment="1" applyProtection="1">
      <alignment horizontal="center" wrapText="1"/>
      <protection/>
    </xf>
    <xf numFmtId="14" fontId="6" fillId="33" borderId="16" xfId="0" applyNumberFormat="1" applyFont="1" applyFill="1" applyBorder="1" applyAlignment="1" applyProtection="1">
      <alignment horizontal="center" wrapText="1"/>
      <protection/>
    </xf>
    <xf numFmtId="0" fontId="6" fillId="33" borderId="0" xfId="0" applyFont="1" applyFill="1" applyBorder="1" applyAlignment="1" applyProtection="1">
      <alignment horizontal="center" wrapText="1"/>
      <protection/>
    </xf>
    <xf numFmtId="0" fontId="0" fillId="33" borderId="0" xfId="0" applyFill="1" applyBorder="1" applyAlignment="1" applyProtection="1">
      <alignment/>
      <protection/>
    </xf>
    <xf numFmtId="0" fontId="39" fillId="33" borderId="56" xfId="0" applyFont="1" applyFill="1" applyBorder="1" applyAlignment="1" applyProtection="1">
      <alignment horizontal="center"/>
      <protection/>
    </xf>
    <xf numFmtId="0" fontId="0" fillId="34" borderId="0" xfId="0" applyFill="1" applyBorder="1" applyAlignment="1" applyProtection="1">
      <alignment horizontal="center"/>
      <protection/>
    </xf>
    <xf numFmtId="0" fontId="0" fillId="34" borderId="0" xfId="0" applyFill="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left"/>
      <protection/>
    </xf>
    <xf numFmtId="0" fontId="0" fillId="0" borderId="14" xfId="0" applyBorder="1" applyAlignment="1" applyProtection="1">
      <alignment/>
      <protection/>
    </xf>
    <xf numFmtId="0" fontId="0" fillId="0" borderId="14" xfId="0" applyBorder="1" applyAlignment="1" applyProtection="1">
      <alignment horizontal="center"/>
      <protection/>
    </xf>
    <xf numFmtId="0" fontId="0" fillId="34" borderId="0" xfId="0" applyFont="1" applyFill="1" applyAlignment="1" applyProtection="1">
      <alignment/>
      <protection/>
    </xf>
    <xf numFmtId="0" fontId="0" fillId="0" borderId="67" xfId="0" applyFont="1" applyBorder="1" applyAlignment="1" applyProtection="1">
      <alignment/>
      <protection/>
    </xf>
    <xf numFmtId="0" fontId="0" fillId="0" borderId="67" xfId="0" applyFont="1" applyBorder="1" applyAlignment="1" applyProtection="1">
      <alignment horizontal="center"/>
      <protection/>
    </xf>
    <xf numFmtId="0" fontId="0" fillId="0" borderId="49" xfId="0" applyBorder="1" applyAlignment="1" applyProtection="1">
      <alignment/>
      <protection/>
    </xf>
    <xf numFmtId="0" fontId="0" fillId="0" borderId="49" xfId="0" applyBorder="1" applyAlignment="1" applyProtection="1">
      <alignment horizontal="center"/>
      <protection/>
    </xf>
    <xf numFmtId="0" fontId="0" fillId="39" borderId="0" xfId="0" applyFill="1" applyAlignment="1" applyProtection="1">
      <alignment/>
      <protection/>
    </xf>
    <xf numFmtId="0" fontId="0" fillId="39" borderId="0" xfId="0" applyFont="1" applyFill="1" applyAlignment="1" applyProtection="1">
      <alignment/>
      <protection/>
    </xf>
    <xf numFmtId="0" fontId="56" fillId="0" borderId="49" xfId="0" applyFont="1" applyBorder="1" applyAlignment="1" applyProtection="1">
      <alignment/>
      <protection/>
    </xf>
    <xf numFmtId="0" fontId="56" fillId="0" borderId="49" xfId="0" applyFont="1" applyBorder="1" applyAlignment="1" applyProtection="1">
      <alignment horizontal="center"/>
      <protection/>
    </xf>
    <xf numFmtId="0" fontId="56" fillId="40" borderId="53" xfId="0" applyFont="1" applyFill="1" applyBorder="1" applyAlignment="1" applyProtection="1">
      <alignment/>
      <protection/>
    </xf>
    <xf numFmtId="0" fontId="56" fillId="40" borderId="54" xfId="0" applyFont="1" applyFill="1" applyBorder="1" applyAlignment="1" applyProtection="1">
      <alignment/>
      <protection/>
    </xf>
    <xf numFmtId="0" fontId="56" fillId="40" borderId="44" xfId="0" applyFont="1" applyFill="1" applyBorder="1" applyAlignment="1" applyProtection="1">
      <alignment/>
      <protection/>
    </xf>
    <xf numFmtId="0" fontId="4" fillId="0" borderId="0" xfId="0" applyFont="1" applyFill="1" applyAlignment="1" applyProtection="1">
      <alignment/>
      <protection/>
    </xf>
    <xf numFmtId="0" fontId="0" fillId="0" borderId="63" xfId="0" applyBorder="1" applyAlignment="1" applyProtection="1">
      <alignment/>
      <protection/>
    </xf>
    <xf numFmtId="0" fontId="0" fillId="0" borderId="63" xfId="0" applyBorder="1" applyAlignment="1" applyProtection="1">
      <alignment horizontal="center"/>
      <protection/>
    </xf>
    <xf numFmtId="0" fontId="0" fillId="0" borderId="52" xfId="0" applyBorder="1" applyAlignment="1" applyProtection="1">
      <alignment/>
      <protection/>
    </xf>
    <xf numFmtId="0" fontId="0" fillId="0" borderId="52" xfId="0" applyBorder="1" applyAlignment="1" applyProtection="1">
      <alignment horizontal="center"/>
      <protection/>
    </xf>
    <xf numFmtId="0" fontId="6" fillId="0" borderId="0" xfId="0" applyFont="1" applyAlignment="1" applyProtection="1">
      <alignment/>
      <protection/>
    </xf>
    <xf numFmtId="0" fontId="0" fillId="0" borderId="76" xfId="0" applyBorder="1" applyAlignment="1" applyProtection="1">
      <alignment horizontal="center"/>
      <protection locked="0"/>
    </xf>
    <xf numFmtId="0" fontId="0" fillId="0" borderId="55" xfId="0" applyBorder="1" applyAlignment="1" applyProtection="1">
      <alignment wrapText="1"/>
      <protection/>
    </xf>
    <xf numFmtId="0" fontId="0" fillId="0" borderId="56" xfId="0" applyFont="1" applyBorder="1" applyAlignment="1" applyProtection="1">
      <alignment horizontal="right" vertical="top" wrapText="1"/>
      <protection/>
    </xf>
    <xf numFmtId="0" fontId="0" fillId="0" borderId="56" xfId="0" applyBorder="1" applyAlignment="1" applyProtection="1">
      <alignment vertical="top" wrapText="1"/>
      <protection/>
    </xf>
    <xf numFmtId="0" fontId="0" fillId="33" borderId="0" xfId="0" applyFont="1" applyFill="1" applyAlignment="1" applyProtection="1">
      <alignment horizontal="center" vertical="top" wrapText="1"/>
      <protection/>
    </xf>
    <xf numFmtId="0" fontId="0" fillId="33" borderId="0" xfId="0" applyFill="1" applyAlignment="1" applyProtection="1">
      <alignment horizontal="center" wrapText="1"/>
      <protection/>
    </xf>
    <xf numFmtId="0" fontId="0" fillId="0" borderId="16" xfId="0" applyBorder="1" applyAlignment="1" applyProtection="1">
      <alignment wrapText="1"/>
      <protection/>
    </xf>
    <xf numFmtId="0" fontId="0" fillId="0" borderId="0" xfId="0" applyAlignment="1" applyProtection="1">
      <alignment vertical="top" wrapText="1"/>
      <protection/>
    </xf>
    <xf numFmtId="0" fontId="0" fillId="36" borderId="56" xfId="0" applyFill="1" applyBorder="1" applyAlignment="1" applyProtection="1">
      <alignment vertical="top" wrapText="1"/>
      <protection/>
    </xf>
    <xf numFmtId="0" fontId="0" fillId="36" borderId="0" xfId="0" applyFill="1" applyAlignment="1" applyProtection="1">
      <alignment vertical="top" wrapText="1"/>
      <protection/>
    </xf>
    <xf numFmtId="0" fontId="13" fillId="33" borderId="24" xfId="0" applyFont="1" applyFill="1" applyBorder="1" applyAlignment="1" applyProtection="1">
      <alignment horizontal="center" wrapText="1"/>
      <protection/>
    </xf>
    <xf numFmtId="0" fontId="0" fillId="33" borderId="19" xfId="0" applyFont="1" applyFill="1" applyBorder="1" applyAlignment="1" applyProtection="1">
      <alignment horizontal="left" vertical="top" wrapText="1"/>
      <protection/>
    </xf>
    <xf numFmtId="0" fontId="0" fillId="33" borderId="21"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3" borderId="61" xfId="0"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3" borderId="76"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8" xfId="0" applyFill="1" applyBorder="1" applyAlignment="1" applyProtection="1">
      <alignment horizontal="left" vertical="top" wrapText="1"/>
      <protection/>
    </xf>
    <xf numFmtId="0" fontId="0" fillId="33" borderId="42" xfId="0" applyFill="1" applyBorder="1" applyAlignment="1" applyProtection="1">
      <alignment horizontal="left" vertical="top" wrapText="1"/>
      <protection/>
    </xf>
    <xf numFmtId="0" fontId="0" fillId="33" borderId="55" xfId="0" applyFont="1" applyFill="1" applyBorder="1" applyAlignment="1" applyProtection="1">
      <alignment horizontal="center" wrapText="1"/>
      <protection/>
    </xf>
    <xf numFmtId="14" fontId="0" fillId="33" borderId="16" xfId="0" applyNumberFormat="1" applyFont="1" applyFill="1" applyBorder="1" applyAlignment="1" applyProtection="1">
      <alignment horizontal="center" wrapText="1"/>
      <protection/>
    </xf>
    <xf numFmtId="0" fontId="10" fillId="33" borderId="0" xfId="0" applyFont="1" applyFill="1" applyBorder="1" applyAlignment="1" applyProtection="1">
      <alignment/>
      <protection/>
    </xf>
    <xf numFmtId="0" fontId="10" fillId="33" borderId="0" xfId="0" applyFont="1" applyFill="1" applyBorder="1" applyAlignment="1" applyProtection="1">
      <alignment horizontal="center"/>
      <protection/>
    </xf>
    <xf numFmtId="0" fontId="100" fillId="0" borderId="0" xfId="0" applyFont="1" applyBorder="1" applyAlignment="1" applyProtection="1">
      <alignment horizontal="right" vertical="top"/>
      <protection/>
    </xf>
    <xf numFmtId="0" fontId="59" fillId="0" borderId="0" xfId="0" applyFont="1" applyBorder="1" applyAlignment="1" applyProtection="1">
      <alignment horizontal="left" vertical="top" wrapText="1"/>
      <protection/>
    </xf>
    <xf numFmtId="0" fontId="0" fillId="0" borderId="0" xfId="0" applyAlignment="1" applyProtection="1">
      <alignment horizontal="left" vertical="top" wrapText="1"/>
      <protection/>
    </xf>
    <xf numFmtId="0" fontId="0" fillId="0" borderId="0" xfId="0" applyAlignment="1" applyProtection="1">
      <alignment horizontal="left" vertical="top" wrapText="1"/>
      <protection/>
    </xf>
    <xf numFmtId="0" fontId="6" fillId="0" borderId="0" xfId="0" applyFont="1" applyBorder="1" applyAlignment="1" applyProtection="1">
      <alignment horizontal="right"/>
      <protection/>
    </xf>
    <xf numFmtId="0" fontId="11" fillId="0" borderId="0" xfId="0" applyFont="1" applyAlignment="1" applyProtection="1">
      <alignment horizontal="left" vertical="center" wrapText="1"/>
      <protection/>
    </xf>
    <xf numFmtId="0" fontId="0" fillId="0" borderId="18" xfId="0" applyBorder="1" applyAlignment="1" applyProtection="1">
      <alignment/>
      <protection/>
    </xf>
    <xf numFmtId="0" fontId="6" fillId="0" borderId="19" xfId="0" applyFont="1" applyBorder="1" applyAlignment="1" applyProtection="1">
      <alignment vertical="top" wrapText="1"/>
      <protection/>
    </xf>
    <xf numFmtId="0" fontId="6" fillId="0" borderId="21" xfId="0" applyFont="1" applyBorder="1" applyAlignment="1" applyProtection="1">
      <alignment vertical="top" wrapText="1"/>
      <protection/>
    </xf>
    <xf numFmtId="0" fontId="6" fillId="0" borderId="20" xfId="0" applyFont="1" applyBorder="1" applyAlignment="1" applyProtection="1">
      <alignment vertical="top" wrapText="1"/>
      <protection/>
    </xf>
    <xf numFmtId="0" fontId="0" fillId="0" borderId="22" xfId="0" applyFont="1" applyBorder="1" applyAlignment="1" applyProtection="1">
      <alignment horizontal="center" vertical="center" wrapText="1"/>
      <protection/>
    </xf>
    <xf numFmtId="0" fontId="0" fillId="0" borderId="57"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53" xfId="0" applyBorder="1" applyAlignment="1" applyProtection="1">
      <alignment/>
      <protection/>
    </xf>
    <xf numFmtId="0" fontId="16" fillId="0" borderId="61" xfId="0" applyFont="1" applyBorder="1" applyAlignment="1" applyProtection="1">
      <alignment horizontal="center" vertical="top" wrapText="1"/>
      <protection/>
    </xf>
    <xf numFmtId="0" fontId="0" fillId="0" borderId="0" xfId="0" applyFont="1" applyBorder="1" applyAlignment="1" applyProtection="1">
      <alignment horizontal="center" vertical="top" wrapText="1"/>
      <protection/>
    </xf>
    <xf numFmtId="0" fontId="0" fillId="0" borderId="76" xfId="0" applyFont="1" applyBorder="1" applyAlignment="1" applyProtection="1">
      <alignment horizontal="center" vertical="top" wrapText="1"/>
      <protection/>
    </xf>
    <xf numFmtId="0" fontId="6" fillId="0" borderId="32" xfId="0" applyFont="1" applyBorder="1" applyAlignment="1" applyProtection="1">
      <alignment horizontal="center" vertical="center" wrapText="1"/>
      <protection/>
    </xf>
    <xf numFmtId="0" fontId="0" fillId="0" borderId="33" xfId="0" applyBorder="1" applyAlignment="1" applyProtection="1">
      <alignment horizontal="center" wrapText="1"/>
      <protection/>
    </xf>
    <xf numFmtId="0" fontId="0" fillId="0" borderId="41" xfId="0" applyBorder="1" applyAlignment="1" applyProtection="1">
      <alignment horizontal="center" wrapText="1"/>
      <protection/>
    </xf>
    <xf numFmtId="0" fontId="16" fillId="0" borderId="54" xfId="0" applyFont="1" applyBorder="1" applyAlignment="1" applyProtection="1">
      <alignment horizontal="center"/>
      <protection/>
    </xf>
    <xf numFmtId="0" fontId="6" fillId="0" borderId="61" xfId="0" applyFont="1" applyBorder="1" applyAlignment="1" applyProtection="1">
      <alignment horizontal="left" vertical="center"/>
      <protection/>
    </xf>
    <xf numFmtId="0" fontId="6" fillId="0" borderId="0" xfId="0" applyFont="1" applyBorder="1" applyAlignment="1" applyProtection="1">
      <alignment horizontal="center" vertical="center"/>
      <protection/>
    </xf>
    <xf numFmtId="0" fontId="0" fillId="0" borderId="76" xfId="0" applyBorder="1" applyAlignment="1" applyProtection="1">
      <alignment horizontal="center" vertical="center"/>
      <protection/>
    </xf>
    <xf numFmtId="0" fontId="55" fillId="0" borderId="53" xfId="0" applyFont="1" applyBorder="1" applyAlignment="1" applyProtection="1">
      <alignment horizontal="center" vertical="center" wrapText="1"/>
      <protection/>
    </xf>
    <xf numFmtId="0" fontId="55" fillId="0" borderId="76" xfId="0" applyFont="1" applyBorder="1" applyAlignment="1" applyProtection="1">
      <alignment horizontal="center" vertical="center" wrapText="1"/>
      <protection/>
    </xf>
    <xf numFmtId="0" fontId="55" fillId="0" borderId="54" xfId="0" applyFont="1" applyBorder="1" applyAlignment="1" applyProtection="1">
      <alignment horizontal="center" vertical="center" wrapText="1"/>
      <protection/>
    </xf>
    <xf numFmtId="0" fontId="0" fillId="0" borderId="54" xfId="0" applyFont="1" applyBorder="1" applyAlignment="1" applyProtection="1">
      <alignment horizontal="center"/>
      <protection/>
    </xf>
    <xf numFmtId="0" fontId="6" fillId="0" borderId="43"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39" fillId="0" borderId="44" xfId="0" applyFont="1" applyBorder="1" applyAlignment="1" applyProtection="1">
      <alignment horizontal="center" vertical="center" wrapText="1"/>
      <protection/>
    </xf>
    <xf numFmtId="0" fontId="39" fillId="0" borderId="42" xfId="0" applyFont="1" applyBorder="1" applyAlignment="1" applyProtection="1">
      <alignment horizontal="center" vertical="center" wrapText="1"/>
      <protection/>
    </xf>
    <xf numFmtId="0" fontId="0" fillId="0" borderId="44" xfId="0" applyBorder="1" applyAlignment="1" applyProtection="1">
      <alignment/>
      <protection/>
    </xf>
    <xf numFmtId="0" fontId="0" fillId="0" borderId="30" xfId="0" applyFont="1" applyBorder="1" applyAlignment="1" applyProtection="1">
      <alignment horizontal="center" vertical="center" wrapText="1"/>
      <protection/>
    </xf>
    <xf numFmtId="0" fontId="6" fillId="0" borderId="55" xfId="0" applyFont="1" applyBorder="1" applyAlignment="1" applyProtection="1">
      <alignment vertical="top" wrapText="1"/>
      <protection/>
    </xf>
    <xf numFmtId="0" fontId="0" fillId="0" borderId="27" xfId="0" applyFont="1" applyBorder="1" applyAlignment="1" applyProtection="1">
      <alignment horizontal="center" vertical="center" wrapText="1"/>
      <protection/>
    </xf>
    <xf numFmtId="0" fontId="6" fillId="0" borderId="16" xfId="0" applyFont="1" applyBorder="1" applyAlignment="1" applyProtection="1">
      <alignment vertical="top" wrapText="1"/>
      <protection/>
    </xf>
    <xf numFmtId="0" fontId="0" fillId="0" borderId="29" xfId="0" applyFont="1" applyBorder="1" applyAlignment="1" applyProtection="1">
      <alignment horizontal="center" vertical="center" wrapText="1"/>
      <protection/>
    </xf>
    <xf numFmtId="0" fontId="6" fillId="0" borderId="56" xfId="0" applyFont="1" applyBorder="1" applyAlignment="1" applyProtection="1">
      <alignment vertical="top" wrapText="1"/>
      <protection/>
    </xf>
    <xf numFmtId="0" fontId="0" fillId="0" borderId="53" xfId="0" applyFont="1" applyBorder="1" applyAlignment="1" applyProtection="1">
      <alignment horizontal="center" vertical="center" wrapText="1"/>
      <protection/>
    </xf>
    <xf numFmtId="0" fontId="6" fillId="0" borderId="21" xfId="0" applyFont="1" applyBorder="1" applyAlignment="1" applyProtection="1">
      <alignment vertical="center" wrapText="1"/>
      <protection/>
    </xf>
    <xf numFmtId="0" fontId="6" fillId="0" borderId="14" xfId="0" applyFont="1" applyBorder="1" applyAlignment="1" applyProtection="1">
      <alignment vertical="top" wrapText="1"/>
      <protection/>
    </xf>
    <xf numFmtId="0" fontId="0" fillId="0" borderId="44" xfId="0" applyFont="1" applyBorder="1" applyAlignment="1" applyProtection="1">
      <alignment horizontal="center" vertical="center" wrapText="1"/>
      <protection/>
    </xf>
    <xf numFmtId="0" fontId="0" fillId="0" borderId="18" xfId="0" applyBorder="1" applyAlignment="1" applyProtection="1">
      <alignment vertical="center" wrapText="1"/>
      <protection/>
    </xf>
    <xf numFmtId="0" fontId="6" fillId="0" borderId="52" xfId="0" applyFont="1" applyBorder="1" applyAlignment="1" applyProtection="1">
      <alignment vertical="top" wrapText="1"/>
      <protection/>
    </xf>
    <xf numFmtId="0" fontId="0" fillId="0" borderId="26"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33" xfId="0" applyBorder="1" applyAlignment="1" applyProtection="1">
      <alignment vertical="top" wrapText="1"/>
      <protection/>
    </xf>
    <xf numFmtId="3" fontId="6" fillId="0" borderId="24" xfId="0" applyNumberFormat="1" applyFont="1" applyBorder="1" applyAlignment="1" applyProtection="1">
      <alignment horizontal="center" vertical="center" wrapText="1"/>
      <protection/>
    </xf>
    <xf numFmtId="0" fontId="0" fillId="0" borderId="24" xfId="0" applyFont="1" applyBorder="1" applyAlignment="1" applyProtection="1">
      <alignment wrapText="1"/>
      <protection/>
    </xf>
    <xf numFmtId="0" fontId="0" fillId="0" borderId="85" xfId="0" applyFont="1" applyFill="1" applyBorder="1" applyAlignment="1" applyProtection="1">
      <alignment wrapText="1"/>
      <protection locked="0"/>
    </xf>
    <xf numFmtId="49" fontId="0" fillId="38" borderId="81" xfId="0" applyNumberFormat="1" applyFont="1" applyFill="1" applyBorder="1" applyAlignment="1" applyProtection="1">
      <alignment horizontal="center" wrapText="1"/>
      <protection locked="0"/>
    </xf>
    <xf numFmtId="0" fontId="0" fillId="0" borderId="81" xfId="0" applyFont="1" applyFill="1" applyBorder="1" applyAlignment="1" applyProtection="1">
      <alignment wrapText="1"/>
      <protection locked="0"/>
    </xf>
    <xf numFmtId="0" fontId="0" fillId="38" borderId="81" xfId="0" applyFont="1" applyFill="1" applyBorder="1" applyAlignment="1" applyProtection="1">
      <alignment horizontal="center" wrapText="1"/>
      <protection locked="0"/>
    </xf>
    <xf numFmtId="0" fontId="20" fillId="0" borderId="0" xfId="0" applyFont="1" applyFill="1" applyAlignment="1" applyProtection="1">
      <alignment horizontal="center"/>
      <protection/>
    </xf>
    <xf numFmtId="0" fontId="20" fillId="0" borderId="0" xfId="0" applyFont="1" applyFill="1" applyAlignment="1" applyProtection="1">
      <alignment horizontal="left"/>
      <protection/>
    </xf>
    <xf numFmtId="0" fontId="21" fillId="0" borderId="0" xfId="0" applyFont="1" applyFill="1" applyAlignment="1" applyProtection="1">
      <alignment horizontal="center" wrapText="1"/>
      <protection/>
    </xf>
    <xf numFmtId="0" fontId="4" fillId="0" borderId="0" xfId="0" applyFont="1" applyFill="1" applyAlignment="1" applyProtection="1">
      <alignment horizontal="center" wrapText="1"/>
      <protection/>
    </xf>
    <xf numFmtId="0" fontId="4" fillId="0" borderId="0" xfId="0" applyFont="1" applyFill="1" applyAlignment="1" applyProtection="1">
      <alignment horizontal="left"/>
      <protection/>
    </xf>
    <xf numFmtId="3" fontId="20" fillId="0" borderId="0" xfId="0" applyNumberFormat="1" applyFont="1" applyFill="1" applyAlignment="1" applyProtection="1">
      <alignment/>
      <protection/>
    </xf>
    <xf numFmtId="0" fontId="20" fillId="0" borderId="0" xfId="0" applyFont="1" applyFill="1" applyAlignment="1" applyProtection="1">
      <alignment/>
      <protection/>
    </xf>
    <xf numFmtId="0" fontId="20" fillId="0" borderId="0" xfId="0" applyFont="1" applyFill="1" applyAlignment="1" applyProtection="1">
      <alignment/>
      <protection/>
    </xf>
    <xf numFmtId="0" fontId="4" fillId="0" borderId="0" xfId="0" applyFont="1" applyFill="1" applyAlignment="1" applyProtection="1">
      <alignment horizontal="left"/>
      <protection/>
    </xf>
    <xf numFmtId="0" fontId="20" fillId="0" borderId="0" xfId="0" applyFont="1" applyFill="1" applyAlignment="1" applyProtection="1">
      <alignment horizontal="right"/>
      <protection/>
    </xf>
    <xf numFmtId="0" fontId="20" fillId="0" borderId="0" xfId="0" applyFont="1" applyFill="1" applyAlignment="1" applyProtection="1">
      <alignment horizontal="center" wrapText="1"/>
      <protection/>
    </xf>
    <xf numFmtId="0" fontId="20" fillId="0" borderId="0" xfId="0" applyFont="1" applyFill="1" applyAlignment="1" applyProtection="1">
      <alignment horizontal="left" wrapText="1"/>
      <protection/>
    </xf>
    <xf numFmtId="0" fontId="0" fillId="0" borderId="0" xfId="0" applyFont="1" applyFill="1" applyAlignment="1" applyProtection="1">
      <alignment wrapText="1"/>
      <protection/>
    </xf>
    <xf numFmtId="0" fontId="4" fillId="0" borderId="0" xfId="0" applyFont="1" applyFill="1" applyAlignment="1" applyProtection="1">
      <alignment vertical="top"/>
      <protection/>
    </xf>
    <xf numFmtId="0" fontId="4" fillId="0" borderId="0" xfId="0" applyFont="1" applyFill="1" applyAlignment="1" applyProtection="1">
      <alignment vertical="top" wrapText="1"/>
      <protection/>
    </xf>
    <xf numFmtId="0" fontId="0" fillId="0" borderId="0" xfId="0" applyFill="1" applyAlignment="1" applyProtection="1">
      <alignment vertical="top" wrapText="1"/>
      <protection/>
    </xf>
    <xf numFmtId="0" fontId="20" fillId="0" borderId="0" xfId="0" applyFont="1" applyFill="1" applyAlignment="1" applyProtection="1">
      <alignment wrapText="1"/>
      <protection/>
    </xf>
    <xf numFmtId="0" fontId="20" fillId="0" borderId="0" xfId="0" applyFont="1" applyFill="1" applyAlignment="1" applyProtection="1">
      <alignment wrapText="1"/>
      <protection/>
    </xf>
    <xf numFmtId="49" fontId="4" fillId="0" borderId="0" xfId="0" applyNumberFormat="1" applyFont="1" applyFill="1" applyAlignment="1" applyProtection="1">
      <alignment horizontal="left"/>
      <protection/>
    </xf>
    <xf numFmtId="0" fontId="4" fillId="0" borderId="0" xfId="0" applyFont="1" applyFill="1" applyAlignment="1" applyProtection="1">
      <alignment horizontal="right"/>
      <protection/>
    </xf>
    <xf numFmtId="0" fontId="4" fillId="0" borderId="0" xfId="0" applyFont="1" applyFill="1" applyAlignment="1" applyProtection="1">
      <alignment wrapText="1"/>
      <protection/>
    </xf>
    <xf numFmtId="0" fontId="0" fillId="0" borderId="0" xfId="0" applyFill="1" applyAlignment="1" applyProtection="1">
      <alignment wrapText="1"/>
      <protection/>
    </xf>
    <xf numFmtId="0" fontId="4" fillId="0" borderId="0" xfId="0" applyFont="1" applyFill="1" applyAlignment="1" applyProtection="1">
      <alignment vertical="top" wrapText="1"/>
      <protection/>
    </xf>
    <xf numFmtId="14" fontId="57" fillId="0" borderId="55" xfId="0" applyNumberFormat="1" applyFont="1" applyFill="1" applyBorder="1" applyAlignment="1" applyProtection="1">
      <alignment horizontal="center"/>
      <protection/>
    </xf>
    <xf numFmtId="0" fontId="4" fillId="0" borderId="0" xfId="0" applyFont="1" applyFill="1" applyAlignment="1" applyProtection="1">
      <alignment/>
      <protection/>
    </xf>
    <xf numFmtId="0" fontId="0" fillId="0" borderId="0" xfId="0" applyFill="1" applyAlignment="1" applyProtection="1">
      <alignment/>
      <protection/>
    </xf>
    <xf numFmtId="0" fontId="20" fillId="0"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20" fillId="0" borderId="0" xfId="0" applyFont="1" applyFill="1" applyAlignment="1" applyProtection="1">
      <alignment vertical="top"/>
      <protection/>
    </xf>
    <xf numFmtId="0" fontId="4" fillId="0" borderId="0" xfId="0" applyFont="1" applyFill="1" applyAlignment="1" applyProtection="1">
      <alignment/>
      <protection/>
    </xf>
    <xf numFmtId="0" fontId="36" fillId="0" borderId="0" xfId="0" applyFont="1" applyFill="1" applyAlignment="1" applyProtection="1">
      <alignment horizontal="left" vertical="top" wrapText="1"/>
      <protection/>
    </xf>
    <xf numFmtId="0" fontId="33" fillId="0" borderId="0" xfId="0" applyFont="1" applyFill="1" applyAlignment="1" applyProtection="1">
      <alignment vertical="top"/>
      <protection/>
    </xf>
    <xf numFmtId="0" fontId="4" fillId="0" borderId="0" xfId="0" applyFont="1" applyFill="1" applyAlignment="1" applyProtection="1">
      <alignment horizontal="left" vertical="top" wrapText="1"/>
      <protection/>
    </xf>
    <xf numFmtId="0" fontId="33" fillId="0" borderId="0" xfId="0" applyFont="1" applyFill="1" applyAlignment="1" applyProtection="1">
      <alignment/>
      <protection/>
    </xf>
    <xf numFmtId="0" fontId="4" fillId="0" borderId="0" xfId="0" applyFont="1" applyFill="1" applyAlignment="1" applyProtection="1">
      <alignment horizontal="left" vertical="top"/>
      <protection/>
    </xf>
    <xf numFmtId="0" fontId="4" fillId="0" borderId="0" xfId="0" applyFont="1" applyFill="1" applyAlignment="1" applyProtection="1">
      <alignment horizontal="left" wrapText="1"/>
      <protection/>
    </xf>
    <xf numFmtId="0" fontId="0" fillId="0" borderId="0" xfId="0" applyFill="1" applyAlignment="1" applyProtection="1">
      <alignment horizontal="left" wrapText="1"/>
      <protection/>
    </xf>
    <xf numFmtId="0" fontId="6" fillId="0" borderId="0" xfId="0" applyFont="1" applyFill="1" applyAlignment="1" applyProtection="1">
      <alignment horizontal="center"/>
      <protection/>
    </xf>
    <xf numFmtId="0" fontId="6" fillId="0" borderId="0" xfId="0" applyFont="1" applyFill="1" applyAlignment="1" applyProtection="1">
      <alignment horizontal="left"/>
      <protection/>
    </xf>
    <xf numFmtId="0" fontId="0" fillId="0" borderId="0" xfId="0" applyAlignment="1" applyProtection="1">
      <alignment horizontal="left"/>
      <protection/>
    </xf>
    <xf numFmtId="3" fontId="20" fillId="0" borderId="0" xfId="0" applyNumberFormat="1" applyFont="1" applyFill="1" applyAlignment="1" applyProtection="1">
      <alignment horizontal="left"/>
      <protection/>
    </xf>
    <xf numFmtId="0" fontId="20" fillId="0" borderId="0" xfId="0" applyFont="1" applyFill="1" applyAlignment="1" applyProtection="1">
      <alignment horizontal="left"/>
      <protection/>
    </xf>
    <xf numFmtId="0" fontId="0" fillId="0" borderId="0" xfId="0" applyFill="1" applyAlignment="1" applyProtection="1">
      <alignment horizontal="left"/>
      <protection/>
    </xf>
    <xf numFmtId="0" fontId="4" fillId="0" borderId="0" xfId="0" applyFont="1" applyFill="1" applyAlignment="1" applyProtection="1">
      <alignment horizontal="justify" vertical="top" wrapText="1"/>
      <protection/>
    </xf>
    <xf numFmtId="0" fontId="4" fillId="0" borderId="0" xfId="0" applyFont="1" applyFill="1" applyAlignment="1" applyProtection="1">
      <alignment horizontal="justify" vertical="top" wrapText="1"/>
      <protection/>
    </xf>
    <xf numFmtId="3" fontId="30" fillId="0" borderId="0" xfId="0" applyNumberFormat="1" applyFont="1" applyFill="1" applyAlignment="1" applyProtection="1">
      <alignment/>
      <protection/>
    </xf>
    <xf numFmtId="165" fontId="30" fillId="0" borderId="0" xfId="0" applyNumberFormat="1" applyFont="1" applyFill="1" applyAlignment="1" applyProtection="1">
      <alignment horizontal="left"/>
      <protection/>
    </xf>
    <xf numFmtId="0" fontId="0" fillId="0" borderId="0" xfId="0" applyFont="1" applyFill="1" applyAlignment="1" applyProtection="1">
      <alignment horizontal="left"/>
      <protection/>
    </xf>
    <xf numFmtId="0" fontId="26" fillId="0" borderId="0" xfId="0" applyFont="1" applyFill="1" applyAlignment="1" applyProtection="1">
      <alignment/>
      <protection/>
    </xf>
    <xf numFmtId="165" fontId="30" fillId="0" borderId="0" xfId="0" applyNumberFormat="1" applyFont="1" applyFill="1" applyAlignment="1" applyProtection="1">
      <alignment horizontal="center" vertical="center"/>
      <protection/>
    </xf>
    <xf numFmtId="0" fontId="31" fillId="0" borderId="0" xfId="0" applyFont="1" applyFill="1" applyAlignment="1" applyProtection="1">
      <alignment horizontal="center" vertical="center"/>
      <protection/>
    </xf>
    <xf numFmtId="165" fontId="30" fillId="0" borderId="0" xfId="0" applyNumberFormat="1" applyFont="1" applyFill="1" applyAlignment="1" applyProtection="1">
      <alignment horizontal="right"/>
      <protection/>
    </xf>
    <xf numFmtId="0" fontId="31" fillId="0" borderId="0" xfId="0" applyFont="1" applyFill="1" applyAlignment="1" applyProtection="1">
      <alignment/>
      <protection/>
    </xf>
    <xf numFmtId="165" fontId="20" fillId="0" borderId="0" xfId="0" applyNumberFormat="1" applyFont="1" applyFill="1" applyAlignment="1" applyProtection="1">
      <alignment horizontal="right"/>
      <protection/>
    </xf>
    <xf numFmtId="165" fontId="0" fillId="0" borderId="0" xfId="0" applyNumberFormat="1" applyFont="1" applyFill="1" applyAlignment="1" applyProtection="1">
      <alignment horizontal="right"/>
      <protection/>
    </xf>
    <xf numFmtId="0" fontId="4" fillId="0" borderId="0" xfId="0" applyFont="1" applyFill="1" applyAlignment="1" applyProtection="1">
      <alignment horizontal="justify" vertical="top" wrapText="1" readingOrder="1"/>
      <protection/>
    </xf>
    <xf numFmtId="0" fontId="101" fillId="0" borderId="0" xfId="0" applyFont="1" applyFill="1" applyAlignment="1" applyProtection="1">
      <alignment horizontal="justify" vertical="top" wrapText="1" readingOrder="1"/>
      <protection/>
    </xf>
    <xf numFmtId="0" fontId="102" fillId="0" borderId="0" xfId="0" applyFont="1" applyFill="1" applyAlignment="1" applyProtection="1">
      <alignment wrapText="1"/>
      <protection/>
    </xf>
    <xf numFmtId="0" fontId="4" fillId="0" borderId="0" xfId="0" applyFont="1" applyFill="1" applyAlignment="1" applyProtection="1">
      <alignment horizontal="justify" wrapText="1"/>
      <protection/>
    </xf>
    <xf numFmtId="0" fontId="0" fillId="0" borderId="0" xfId="0" applyFont="1" applyFill="1" applyAlignment="1" applyProtection="1">
      <alignment wrapText="1" readingOrder="1"/>
      <protection/>
    </xf>
    <xf numFmtId="0" fontId="0" fillId="0" borderId="0" xfId="0" applyFill="1" applyAlignment="1" applyProtection="1">
      <alignment wrapText="1" readingOrder="1"/>
      <protection/>
    </xf>
    <xf numFmtId="0" fontId="0" fillId="0" borderId="0" xfId="0" applyFont="1" applyFill="1" applyAlignment="1" applyProtection="1">
      <alignment horizontal="justify" wrapText="1"/>
      <protection/>
    </xf>
    <xf numFmtId="0" fontId="20" fillId="0" borderId="0" xfId="0" applyFont="1" applyFill="1" applyAlignment="1" applyProtection="1">
      <alignment horizontal="justify" vertical="top" wrapText="1"/>
      <protection/>
    </xf>
    <xf numFmtId="0" fontId="0" fillId="0" borderId="0" xfId="0" applyFont="1" applyFill="1" applyAlignment="1" applyProtection="1">
      <alignment horizontal="justify" vertical="top" wrapText="1"/>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justify" wrapText="1"/>
      <protection/>
    </xf>
    <xf numFmtId="0" fontId="0" fillId="0" borderId="0" xfId="0" applyFont="1" applyFill="1" applyBorder="1" applyAlignment="1" applyProtection="1">
      <alignment horizontal="justify" wrapText="1"/>
      <protection/>
    </xf>
    <xf numFmtId="0" fontId="0" fillId="0" borderId="0" xfId="0" applyFont="1" applyFill="1" applyBorder="1" applyAlignment="1" applyProtection="1">
      <alignment horizontal="justify" vertical="top" wrapText="1"/>
      <protection/>
    </xf>
    <xf numFmtId="0" fontId="0" fillId="0" borderId="0" xfId="0" applyFont="1" applyFill="1" applyBorder="1" applyAlignment="1" applyProtection="1">
      <alignment vertical="top" wrapText="1"/>
      <protection/>
    </xf>
    <xf numFmtId="0" fontId="0"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left" vertical="top"/>
      <protection/>
    </xf>
    <xf numFmtId="0" fontId="58" fillId="0" borderId="0" xfId="0" applyFont="1" applyFill="1" applyAlignment="1" applyProtection="1">
      <alignment/>
      <protection/>
    </xf>
    <xf numFmtId="0" fontId="20" fillId="0" borderId="0" xfId="0" applyFont="1" applyFill="1" applyAlignment="1" applyProtection="1">
      <alignment horizontal="center" vertical="center"/>
      <protection/>
    </xf>
    <xf numFmtId="0" fontId="4" fillId="0" borderId="0" xfId="0" applyFont="1" applyFill="1" applyAlignment="1" applyProtection="1">
      <alignment horizontal="justify" wrapText="1"/>
      <protection/>
    </xf>
    <xf numFmtId="0" fontId="4" fillId="0" borderId="86" xfId="0" applyFont="1" applyFill="1" applyBorder="1" applyAlignment="1" applyProtection="1">
      <alignment/>
      <protection/>
    </xf>
    <xf numFmtId="0" fontId="4" fillId="0" borderId="0" xfId="0" applyFont="1" applyFill="1" applyAlignment="1" applyProtection="1">
      <alignment horizontal="left" indent="2"/>
      <protection/>
    </xf>
    <xf numFmtId="0" fontId="0" fillId="0" borderId="0" xfId="0" applyFont="1" applyFill="1" applyAlignment="1" applyProtection="1">
      <alignment/>
      <protection/>
    </xf>
    <xf numFmtId="0" fontId="20" fillId="0" borderId="0" xfId="0" applyFont="1" applyFill="1" applyAlignment="1" applyProtection="1">
      <alignment horizontal="left" indent="2"/>
      <protection/>
    </xf>
    <xf numFmtId="0" fontId="20" fillId="0" borderId="0" xfId="0" applyFont="1" applyFill="1" applyAlignment="1" applyProtection="1">
      <alignment horizontal="left" vertical="top" indent="2"/>
      <protection/>
    </xf>
    <xf numFmtId="0" fontId="0" fillId="0" borderId="0" xfId="0" applyBorder="1" applyAlignment="1" applyProtection="1">
      <alignment wrapText="1"/>
      <protection/>
    </xf>
    <xf numFmtId="0" fontId="0" fillId="33" borderId="0" xfId="0" applyFill="1" applyAlignment="1" applyProtection="1">
      <alignment horizontal="center" vertical="top" wrapText="1"/>
      <protection/>
    </xf>
    <xf numFmtId="0" fontId="0" fillId="0" borderId="56" xfId="0" applyFill="1" applyBorder="1" applyAlignment="1" applyProtection="1">
      <alignment vertical="top" wrapText="1"/>
      <protection/>
    </xf>
    <xf numFmtId="0" fontId="0" fillId="0" borderId="0" xfId="0" applyFill="1" applyAlignment="1" applyProtection="1">
      <alignment vertical="top" wrapText="1"/>
      <protection/>
    </xf>
    <xf numFmtId="14" fontId="0" fillId="33" borderId="16" xfId="0" applyNumberFormat="1" applyFill="1" applyBorder="1" applyAlignment="1" applyProtection="1">
      <alignment horizontal="center" wrapText="1"/>
      <protection/>
    </xf>
    <xf numFmtId="0" fontId="0" fillId="0" borderId="36" xfId="0" applyFont="1" applyFill="1" applyBorder="1" applyAlignment="1" applyProtection="1">
      <alignment wrapText="1"/>
      <protection/>
    </xf>
    <xf numFmtId="49" fontId="0" fillId="33" borderId="38" xfId="0" applyNumberFormat="1" applyFont="1" applyFill="1" applyBorder="1" applyAlignment="1" applyProtection="1">
      <alignment horizontal="center" wrapText="1"/>
      <protection/>
    </xf>
    <xf numFmtId="0" fontId="0" fillId="0" borderId="38" xfId="0" applyFont="1" applyFill="1" applyBorder="1" applyAlignment="1" applyProtection="1">
      <alignment wrapText="1"/>
      <protection/>
    </xf>
    <xf numFmtId="164" fontId="0" fillId="0" borderId="38" xfId="34" applyNumberFormat="1" applyFont="1" applyBorder="1" applyAlignment="1" applyProtection="1">
      <alignment wrapText="1"/>
      <protection/>
    </xf>
    <xf numFmtId="164" fontId="0" fillId="0" borderId="59" xfId="34" applyNumberFormat="1" applyFont="1" applyBorder="1" applyAlignment="1" applyProtection="1">
      <alignment wrapText="1"/>
      <protection/>
    </xf>
    <xf numFmtId="0" fontId="0" fillId="33" borderId="60" xfId="0" applyFont="1" applyFill="1" applyBorder="1" applyAlignment="1" applyProtection="1">
      <alignment horizontal="center" wrapText="1"/>
      <protection/>
    </xf>
    <xf numFmtId="0" fontId="0" fillId="33" borderId="59" xfId="0" applyFont="1" applyFill="1" applyBorder="1" applyAlignment="1" applyProtection="1">
      <alignment horizontal="center" wrapText="1"/>
      <protection/>
    </xf>
    <xf numFmtId="0" fontId="2" fillId="33" borderId="38" xfId="36" applyFill="1" applyBorder="1" applyAlignment="1" applyProtection="1">
      <alignment horizontal="center" wrapText="1"/>
      <protection/>
    </xf>
    <xf numFmtId="0" fontId="0" fillId="33" borderId="37" xfId="0" applyFont="1" applyFill="1" applyBorder="1" applyAlignment="1" applyProtection="1">
      <alignment wrapText="1"/>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2">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5334000" cy="12496800"/>
    <xdr:sp>
      <xdr:nvSpPr>
        <xdr:cNvPr id="1" name="AutoShape 13"/>
        <xdr:cNvSpPr>
          <a:spLocks noChangeAspect="1"/>
        </xdr:cNvSpPr>
      </xdr:nvSpPr>
      <xdr:spPr>
        <a:xfrm>
          <a:off x="0" y="0"/>
          <a:ext cx="5334000" cy="1249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9</xdr:row>
      <xdr:rowOff>19050</xdr:rowOff>
    </xdr:from>
    <xdr:to>
      <xdr:col>2</xdr:col>
      <xdr:colOff>942975</xdr:colOff>
      <xdr:row>15</xdr:row>
      <xdr:rowOff>152400</xdr:rowOff>
    </xdr:to>
    <xdr:sp>
      <xdr:nvSpPr>
        <xdr:cNvPr id="1" name="Šipka nahoru 1"/>
        <xdr:cNvSpPr>
          <a:spLocks/>
        </xdr:cNvSpPr>
      </xdr:nvSpPr>
      <xdr:spPr>
        <a:xfrm>
          <a:off x="1200150" y="1704975"/>
          <a:ext cx="466725" cy="1123950"/>
        </a:xfrm>
        <a:prstGeom prst="upArrow">
          <a:avLst>
            <a:gd name="adj" fmla="val -29087"/>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47625</xdr:colOff>
      <xdr:row>5</xdr:row>
      <xdr:rowOff>142875</xdr:rowOff>
    </xdr:from>
    <xdr:to>
      <xdr:col>3</xdr:col>
      <xdr:colOff>495300</xdr:colOff>
      <xdr:row>6</xdr:row>
      <xdr:rowOff>142875</xdr:rowOff>
    </xdr:to>
    <xdr:sp>
      <xdr:nvSpPr>
        <xdr:cNvPr id="2" name="Šipka doleva 2"/>
        <xdr:cNvSpPr>
          <a:spLocks/>
        </xdr:cNvSpPr>
      </xdr:nvSpPr>
      <xdr:spPr>
        <a:xfrm>
          <a:off x="2181225" y="962025"/>
          <a:ext cx="447675" cy="171450"/>
        </a:xfrm>
        <a:prstGeom prst="leftArrow">
          <a:avLst>
            <a:gd name="adj" fmla="val -3145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152400</xdr:colOff>
      <xdr:row>25</xdr:row>
      <xdr:rowOff>123825</xdr:rowOff>
    </xdr:from>
    <xdr:to>
      <xdr:col>24</xdr:col>
      <xdr:colOff>257175</xdr:colOff>
      <xdr:row>28</xdr:row>
      <xdr:rowOff>190500</xdr:rowOff>
    </xdr:to>
    <xdr:sp>
      <xdr:nvSpPr>
        <xdr:cNvPr id="1" name="Šipka doleva 1"/>
        <xdr:cNvSpPr>
          <a:spLocks/>
        </xdr:cNvSpPr>
      </xdr:nvSpPr>
      <xdr:spPr>
        <a:xfrm>
          <a:off x="9448800" y="5838825"/>
          <a:ext cx="3152775" cy="742950"/>
        </a:xfrm>
        <a:prstGeom prst="leftArrow">
          <a:avLst>
            <a:gd name="adj" fmla="val -3821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180975</xdr:colOff>
      <xdr:row>32</xdr:row>
      <xdr:rowOff>247650</xdr:rowOff>
    </xdr:from>
    <xdr:to>
      <xdr:col>20</xdr:col>
      <xdr:colOff>180975</xdr:colOff>
      <xdr:row>35</xdr:row>
      <xdr:rowOff>152400</xdr:rowOff>
    </xdr:to>
    <xdr:sp>
      <xdr:nvSpPr>
        <xdr:cNvPr id="1" name="Šipka doleva 1"/>
        <xdr:cNvSpPr>
          <a:spLocks/>
        </xdr:cNvSpPr>
      </xdr:nvSpPr>
      <xdr:spPr>
        <a:xfrm>
          <a:off x="6715125" y="7867650"/>
          <a:ext cx="3048000" cy="981075"/>
        </a:xfrm>
        <a:prstGeom prst="leftArrow">
          <a:avLst>
            <a:gd name="adj" fmla="val -33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guman@kr-kralovehradecky.cz"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B19"/>
  <sheetViews>
    <sheetView showGridLines="0" tabSelected="1" view="pageBreakPreview" zoomScaleSheetLayoutView="100" zoomScalePageLayoutView="0" workbookViewId="0" topLeftCell="A1">
      <selection activeCell="A1" sqref="A1"/>
    </sheetView>
  </sheetViews>
  <sheetFormatPr defaultColWidth="9.140625" defaultRowHeight="12.75"/>
  <cols>
    <col min="1" max="1" width="4.421875" style="0" customWidth="1"/>
    <col min="2" max="2" width="86.421875" style="0" customWidth="1"/>
  </cols>
  <sheetData>
    <row r="2" ht="21">
      <c r="B2" s="157" t="s">
        <v>1135</v>
      </c>
    </row>
    <row r="3" ht="15.75">
      <c r="B3" s="153"/>
    </row>
    <row r="4" ht="15.75">
      <c r="B4" s="154" t="s">
        <v>1150</v>
      </c>
    </row>
    <row r="5" ht="15.75">
      <c r="B5" s="154" t="s">
        <v>1151</v>
      </c>
    </row>
    <row r="6" ht="15.75">
      <c r="B6" s="154" t="s">
        <v>1152</v>
      </c>
    </row>
    <row r="7" ht="15.75">
      <c r="B7" s="154" t="s">
        <v>1136</v>
      </c>
    </row>
    <row r="8" ht="15.75">
      <c r="B8" s="154" t="s">
        <v>1142</v>
      </c>
    </row>
    <row r="9" ht="15.75">
      <c r="B9" s="154" t="s">
        <v>1143</v>
      </c>
    </row>
    <row r="10" ht="15.75">
      <c r="B10" s="154"/>
    </row>
    <row r="11" ht="23.25" customHeight="1">
      <c r="B11" s="154" t="s">
        <v>1137</v>
      </c>
    </row>
    <row r="12" ht="38.25" customHeight="1">
      <c r="B12" s="155" t="s">
        <v>1138</v>
      </c>
    </row>
    <row r="13" ht="111" customHeight="1">
      <c r="B13" s="156" t="s">
        <v>1250</v>
      </c>
    </row>
    <row r="14" ht="77.25" customHeight="1">
      <c r="B14" s="156" t="s">
        <v>1139</v>
      </c>
    </row>
    <row r="15" ht="54.75" customHeight="1">
      <c r="B15" s="156" t="s">
        <v>1140</v>
      </c>
    </row>
    <row r="16" ht="23.25" customHeight="1">
      <c r="B16" s="156" t="s">
        <v>1141</v>
      </c>
    </row>
    <row r="17" ht="15.75">
      <c r="B17" s="156" t="s">
        <v>1144</v>
      </c>
    </row>
    <row r="19" ht="36.75" customHeight="1">
      <c r="B19" s="168" t="s">
        <v>1155</v>
      </c>
    </row>
  </sheetData>
  <sheetProtection sheet="1"/>
  <hyperlinks>
    <hyperlink ref="B12" r:id="rId1" display="iguman@kr-kralovehradecky.cz"/>
  </hyperlinks>
  <printOptions/>
  <pageMargins left="0.787401575" right="0.787401575" top="0.984251969" bottom="0.984251969" header="0.4921259845" footer="0.4921259845"/>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M560"/>
  <sheetViews>
    <sheetView zoomScalePageLayoutView="0" workbookViewId="0" topLeftCell="A87">
      <selection activeCell="A87" sqref="A87"/>
    </sheetView>
  </sheetViews>
  <sheetFormatPr defaultColWidth="9.140625" defaultRowHeight="12.75"/>
  <cols>
    <col min="1" max="5" width="9.140625" style="2" customWidth="1"/>
    <col min="6" max="6" width="9.140625" style="171" customWidth="1"/>
    <col min="7" max="10" width="9.140625" style="2" customWidth="1"/>
    <col min="11" max="11" width="9.140625" style="171" customWidth="1"/>
    <col min="12" max="16384" width="9.140625" style="2" customWidth="1"/>
  </cols>
  <sheetData>
    <row r="1" spans="2:7" ht="12.75">
      <c r="B1" s="2" t="s">
        <v>122</v>
      </c>
      <c r="C1" s="2" t="s">
        <v>207</v>
      </c>
      <c r="D1" s="2" t="s">
        <v>234</v>
      </c>
      <c r="E1" s="170" t="s">
        <v>229</v>
      </c>
      <c r="F1" s="171" t="s">
        <v>229</v>
      </c>
      <c r="G1" s="2" t="s">
        <v>122</v>
      </c>
    </row>
    <row r="2" ht="12.75">
      <c r="E2" s="170"/>
    </row>
    <row r="3" spans="1:13" ht="12.75">
      <c r="A3" s="2">
        <v>1</v>
      </c>
      <c r="B3" s="2">
        <v>1001</v>
      </c>
      <c r="C3" s="2" t="s">
        <v>235</v>
      </c>
      <c r="D3" s="2" t="s">
        <v>236</v>
      </c>
      <c r="E3" s="170">
        <v>45978484</v>
      </c>
      <c r="F3" s="171">
        <v>45978484</v>
      </c>
      <c r="G3" s="2">
        <v>1001</v>
      </c>
      <c r="J3" s="2">
        <f aca="true" t="shared" si="0" ref="J3:J66">LEN(F3)</f>
        <v>8</v>
      </c>
      <c r="L3" s="2" t="str">
        <f aca="true" t="shared" si="1" ref="L3:L34">CONCATENATE(K3,F3)</f>
        <v>45978484</v>
      </c>
      <c r="M3" s="2">
        <v>1001</v>
      </c>
    </row>
    <row r="4" spans="1:13" ht="12.75">
      <c r="A4" s="2">
        <v>2</v>
      </c>
      <c r="B4" s="2">
        <v>1002</v>
      </c>
      <c r="C4" s="2" t="s">
        <v>237</v>
      </c>
      <c r="D4" s="2" t="s">
        <v>238</v>
      </c>
      <c r="E4" s="170">
        <v>268593</v>
      </c>
      <c r="F4" s="171">
        <v>268593</v>
      </c>
      <c r="G4" s="2">
        <v>1002</v>
      </c>
      <c r="J4" s="2">
        <f t="shared" si="0"/>
        <v>6</v>
      </c>
      <c r="K4" s="172" t="s">
        <v>239</v>
      </c>
      <c r="L4" s="2" t="str">
        <f t="shared" si="1"/>
        <v>00268593</v>
      </c>
      <c r="M4" s="2">
        <v>1002</v>
      </c>
    </row>
    <row r="5" spans="1:13" ht="12.75">
      <c r="A5" s="2">
        <v>3</v>
      </c>
      <c r="B5" s="2">
        <v>1003</v>
      </c>
      <c r="C5" s="2" t="s">
        <v>240</v>
      </c>
      <c r="D5" s="2" t="s">
        <v>241</v>
      </c>
      <c r="E5" s="170">
        <v>268615</v>
      </c>
      <c r="F5" s="171">
        <v>268615</v>
      </c>
      <c r="G5" s="2">
        <v>1003</v>
      </c>
      <c r="J5" s="2">
        <f t="shared" si="0"/>
        <v>6</v>
      </c>
      <c r="K5" s="172" t="s">
        <v>239</v>
      </c>
      <c r="L5" s="2" t="str">
        <f t="shared" si="1"/>
        <v>00268615</v>
      </c>
      <c r="M5" s="2">
        <v>1003</v>
      </c>
    </row>
    <row r="6" spans="1:13" ht="12.75">
      <c r="A6" s="2">
        <v>4</v>
      </c>
      <c r="B6" s="2">
        <v>1004</v>
      </c>
      <c r="C6" s="2" t="s">
        <v>242</v>
      </c>
      <c r="D6" s="2" t="s">
        <v>243</v>
      </c>
      <c r="E6" s="170">
        <v>653306</v>
      </c>
      <c r="F6" s="171">
        <v>653306</v>
      </c>
      <c r="G6" s="2">
        <v>1004</v>
      </c>
      <c r="J6" s="2">
        <f t="shared" si="0"/>
        <v>6</v>
      </c>
      <c r="K6" s="172" t="s">
        <v>239</v>
      </c>
      <c r="L6" s="2" t="str">
        <f t="shared" si="1"/>
        <v>00653306</v>
      </c>
      <c r="M6" s="2">
        <v>1004</v>
      </c>
    </row>
    <row r="7" spans="1:13" ht="12.75">
      <c r="A7" s="2">
        <v>5</v>
      </c>
      <c r="B7" s="2">
        <v>1005</v>
      </c>
      <c r="C7" s="2" t="s">
        <v>244</v>
      </c>
      <c r="D7" s="2" t="s">
        <v>245</v>
      </c>
      <c r="E7" s="170">
        <v>45978638</v>
      </c>
      <c r="F7" s="171">
        <v>45978638</v>
      </c>
      <c r="G7" s="2">
        <v>1005</v>
      </c>
      <c r="J7" s="2">
        <f t="shared" si="0"/>
        <v>8</v>
      </c>
      <c r="L7" s="2" t="str">
        <f t="shared" si="1"/>
        <v>45978638</v>
      </c>
      <c r="M7" s="2">
        <v>1005</v>
      </c>
    </row>
    <row r="8" spans="1:13" ht="12.75">
      <c r="A8" s="2">
        <v>6</v>
      </c>
      <c r="B8" s="2">
        <v>1006</v>
      </c>
      <c r="C8" s="2" t="s">
        <v>246</v>
      </c>
      <c r="D8" s="2" t="s">
        <v>247</v>
      </c>
      <c r="E8" s="170">
        <v>268640</v>
      </c>
      <c r="F8" s="171">
        <v>268640</v>
      </c>
      <c r="G8" s="2">
        <v>1006</v>
      </c>
      <c r="J8" s="2">
        <f t="shared" si="0"/>
        <v>6</v>
      </c>
      <c r="K8" s="172" t="s">
        <v>239</v>
      </c>
      <c r="L8" s="2" t="str">
        <f t="shared" si="1"/>
        <v>00268640</v>
      </c>
      <c r="M8" s="2">
        <v>1006</v>
      </c>
    </row>
    <row r="9" spans="1:13" ht="12.75">
      <c r="A9" s="2">
        <v>7</v>
      </c>
      <c r="B9" s="2">
        <v>1007</v>
      </c>
      <c r="C9" s="2" t="s">
        <v>248</v>
      </c>
      <c r="D9" s="2" t="s">
        <v>249</v>
      </c>
      <c r="E9" s="170">
        <v>268674</v>
      </c>
      <c r="F9" s="171">
        <v>268674</v>
      </c>
      <c r="G9" s="2">
        <v>1007</v>
      </c>
      <c r="J9" s="2">
        <f t="shared" si="0"/>
        <v>6</v>
      </c>
      <c r="K9" s="172" t="s">
        <v>239</v>
      </c>
      <c r="L9" s="2" t="str">
        <f t="shared" si="1"/>
        <v>00268674</v>
      </c>
      <c r="M9" s="2">
        <v>1007</v>
      </c>
    </row>
    <row r="10" spans="1:13" ht="12.75">
      <c r="A10" s="2">
        <v>8</v>
      </c>
      <c r="B10" s="2">
        <v>1008</v>
      </c>
      <c r="C10" s="2" t="s">
        <v>250</v>
      </c>
      <c r="D10" s="2" t="s">
        <v>251</v>
      </c>
      <c r="E10" s="170">
        <v>268682</v>
      </c>
      <c r="F10" s="171">
        <v>268682</v>
      </c>
      <c r="G10" s="2">
        <v>1008</v>
      </c>
      <c r="J10" s="2">
        <f t="shared" si="0"/>
        <v>6</v>
      </c>
      <c r="K10" s="172" t="s">
        <v>239</v>
      </c>
      <c r="L10" s="2" t="str">
        <f t="shared" si="1"/>
        <v>00268682</v>
      </c>
      <c r="M10" s="2">
        <v>1008</v>
      </c>
    </row>
    <row r="11" spans="1:13" ht="12.75">
      <c r="A11" s="2">
        <v>9</v>
      </c>
      <c r="B11" s="2">
        <v>1009</v>
      </c>
      <c r="C11" s="2" t="s">
        <v>252</v>
      </c>
      <c r="D11" s="2" t="s">
        <v>253</v>
      </c>
      <c r="E11" s="170">
        <v>268691</v>
      </c>
      <c r="F11" s="171">
        <v>268691</v>
      </c>
      <c r="G11" s="2">
        <v>1009</v>
      </c>
      <c r="J11" s="2">
        <f t="shared" si="0"/>
        <v>6</v>
      </c>
      <c r="K11" s="172" t="s">
        <v>239</v>
      </c>
      <c r="L11" s="2" t="str">
        <f t="shared" si="1"/>
        <v>00268691</v>
      </c>
      <c r="M11" s="2">
        <v>1009</v>
      </c>
    </row>
    <row r="12" spans="1:13" ht="12.75">
      <c r="A12" s="2">
        <v>10</v>
      </c>
      <c r="B12" s="2">
        <v>1010</v>
      </c>
      <c r="C12" s="2" t="s">
        <v>254</v>
      </c>
      <c r="D12" s="2" t="s">
        <v>255</v>
      </c>
      <c r="E12" s="170">
        <v>45978123</v>
      </c>
      <c r="F12" s="171">
        <v>45978123</v>
      </c>
      <c r="G12" s="2">
        <v>1010</v>
      </c>
      <c r="J12" s="2">
        <f t="shared" si="0"/>
        <v>8</v>
      </c>
      <c r="L12" s="2" t="str">
        <f t="shared" si="1"/>
        <v>45978123</v>
      </c>
      <c r="M12" s="2">
        <v>1010</v>
      </c>
    </row>
    <row r="13" spans="1:13" ht="12.75">
      <c r="A13" s="2">
        <v>11</v>
      </c>
      <c r="B13" s="2">
        <v>1011</v>
      </c>
      <c r="C13" s="2" t="s">
        <v>256</v>
      </c>
      <c r="D13" s="2" t="s">
        <v>257</v>
      </c>
      <c r="E13" s="170">
        <v>268721</v>
      </c>
      <c r="F13" s="171">
        <v>268721</v>
      </c>
      <c r="G13" s="2">
        <v>1011</v>
      </c>
      <c r="J13" s="2">
        <f t="shared" si="0"/>
        <v>6</v>
      </c>
      <c r="K13" s="172" t="s">
        <v>239</v>
      </c>
      <c r="L13" s="2" t="str">
        <f t="shared" si="1"/>
        <v>00268721</v>
      </c>
      <c r="M13" s="2">
        <v>1011</v>
      </c>
    </row>
    <row r="14" spans="1:13" ht="12.75">
      <c r="A14" s="2">
        <v>12</v>
      </c>
      <c r="B14" s="2">
        <v>1012</v>
      </c>
      <c r="C14" s="2" t="s">
        <v>258</v>
      </c>
      <c r="D14" s="2" t="s">
        <v>259</v>
      </c>
      <c r="E14" s="170">
        <v>268739</v>
      </c>
      <c r="F14" s="171">
        <v>268739</v>
      </c>
      <c r="G14" s="2">
        <v>1012</v>
      </c>
      <c r="J14" s="2">
        <f t="shared" si="0"/>
        <v>6</v>
      </c>
      <c r="K14" s="172" t="s">
        <v>239</v>
      </c>
      <c r="L14" s="2" t="str">
        <f t="shared" si="1"/>
        <v>00268739</v>
      </c>
      <c r="M14" s="2">
        <v>1012</v>
      </c>
    </row>
    <row r="15" spans="1:13" ht="12.75">
      <c r="A15" s="2">
        <v>13</v>
      </c>
      <c r="B15" s="2">
        <v>1013</v>
      </c>
      <c r="C15" s="2" t="s">
        <v>260</v>
      </c>
      <c r="D15" s="2" t="s">
        <v>261</v>
      </c>
      <c r="E15" s="170">
        <v>268747</v>
      </c>
      <c r="F15" s="171">
        <v>268747</v>
      </c>
      <c r="G15" s="2">
        <v>1013</v>
      </c>
      <c r="J15" s="2">
        <f t="shared" si="0"/>
        <v>6</v>
      </c>
      <c r="K15" s="172" t="s">
        <v>239</v>
      </c>
      <c r="L15" s="2" t="str">
        <f t="shared" si="1"/>
        <v>00268747</v>
      </c>
      <c r="M15" s="2">
        <v>1013</v>
      </c>
    </row>
    <row r="16" spans="1:13" ht="12.75">
      <c r="A16" s="2">
        <v>14</v>
      </c>
      <c r="B16" s="2">
        <v>1014</v>
      </c>
      <c r="C16" s="2" t="s">
        <v>262</v>
      </c>
      <c r="D16" s="2" t="s">
        <v>263</v>
      </c>
      <c r="E16" s="170">
        <v>268755</v>
      </c>
      <c r="F16" s="171">
        <v>268755</v>
      </c>
      <c r="G16" s="2">
        <v>1014</v>
      </c>
      <c r="J16" s="2">
        <f t="shared" si="0"/>
        <v>6</v>
      </c>
      <c r="K16" s="172" t="s">
        <v>239</v>
      </c>
      <c r="L16" s="2" t="str">
        <f t="shared" si="1"/>
        <v>00268755</v>
      </c>
      <c r="M16" s="2">
        <v>1014</v>
      </c>
    </row>
    <row r="17" spans="1:13" ht="12.75">
      <c r="A17" s="2">
        <v>15</v>
      </c>
      <c r="B17" s="2">
        <v>1015</v>
      </c>
      <c r="C17" s="2" t="s">
        <v>264</v>
      </c>
      <c r="D17" s="2" t="s">
        <v>265</v>
      </c>
      <c r="E17" s="170">
        <v>268763</v>
      </c>
      <c r="F17" s="171">
        <v>268763</v>
      </c>
      <c r="G17" s="2">
        <v>1015</v>
      </c>
      <c r="J17" s="2">
        <f t="shared" si="0"/>
        <v>6</v>
      </c>
      <c r="K17" s="172" t="s">
        <v>239</v>
      </c>
      <c r="L17" s="2" t="str">
        <f t="shared" si="1"/>
        <v>00268763</v>
      </c>
      <c r="M17" s="2">
        <v>1015</v>
      </c>
    </row>
    <row r="18" spans="1:13" ht="12.75">
      <c r="A18" s="2">
        <v>16</v>
      </c>
      <c r="B18" s="2">
        <v>1016</v>
      </c>
      <c r="C18" s="2" t="s">
        <v>266</v>
      </c>
      <c r="D18" s="2" t="s">
        <v>267</v>
      </c>
      <c r="E18" s="170">
        <v>268771</v>
      </c>
      <c r="F18" s="171">
        <v>268771</v>
      </c>
      <c r="G18" s="2">
        <v>1016</v>
      </c>
      <c r="J18" s="2">
        <f t="shared" si="0"/>
        <v>6</v>
      </c>
      <c r="K18" s="172" t="s">
        <v>239</v>
      </c>
      <c r="L18" s="2" t="str">
        <f t="shared" si="1"/>
        <v>00268771</v>
      </c>
      <c r="M18" s="2">
        <v>1016</v>
      </c>
    </row>
    <row r="19" spans="1:13" ht="12.75">
      <c r="A19" s="2">
        <v>17</v>
      </c>
      <c r="B19" s="2">
        <v>1017</v>
      </c>
      <c r="C19" s="2" t="s">
        <v>268</v>
      </c>
      <c r="D19" s="2" t="s">
        <v>269</v>
      </c>
      <c r="E19" s="170">
        <v>653446</v>
      </c>
      <c r="F19" s="171">
        <v>653446</v>
      </c>
      <c r="G19" s="2">
        <v>1017</v>
      </c>
      <c r="J19" s="2">
        <f t="shared" si="0"/>
        <v>6</v>
      </c>
      <c r="K19" s="172" t="s">
        <v>239</v>
      </c>
      <c r="L19" s="2" t="str">
        <f t="shared" si="1"/>
        <v>00653446</v>
      </c>
      <c r="M19" s="2">
        <v>1017</v>
      </c>
    </row>
    <row r="20" spans="1:13" ht="12.75">
      <c r="A20" s="2">
        <v>18</v>
      </c>
      <c r="B20" s="2">
        <v>1018</v>
      </c>
      <c r="C20" s="2" t="s">
        <v>270</v>
      </c>
      <c r="D20" s="2" t="s">
        <v>271</v>
      </c>
      <c r="E20" s="170">
        <v>268801</v>
      </c>
      <c r="F20" s="171">
        <v>268801</v>
      </c>
      <c r="G20" s="2">
        <v>1018</v>
      </c>
      <c r="J20" s="2">
        <f t="shared" si="0"/>
        <v>6</v>
      </c>
      <c r="K20" s="172" t="s">
        <v>239</v>
      </c>
      <c r="L20" s="2" t="str">
        <f t="shared" si="1"/>
        <v>00268801</v>
      </c>
      <c r="M20" s="2">
        <v>1018</v>
      </c>
    </row>
    <row r="21" spans="1:13" ht="12.75">
      <c r="A21" s="2">
        <v>19</v>
      </c>
      <c r="B21" s="2">
        <v>1019</v>
      </c>
      <c r="C21" s="2" t="s">
        <v>272</v>
      </c>
      <c r="D21" s="2" t="s">
        <v>273</v>
      </c>
      <c r="E21" s="170">
        <v>268810</v>
      </c>
      <c r="F21" s="171">
        <v>268810</v>
      </c>
      <c r="G21" s="2">
        <v>1019</v>
      </c>
      <c r="J21" s="2">
        <f t="shared" si="0"/>
        <v>6</v>
      </c>
      <c r="K21" s="172" t="s">
        <v>239</v>
      </c>
      <c r="L21" s="2" t="str">
        <f t="shared" si="1"/>
        <v>00268810</v>
      </c>
      <c r="M21" s="2">
        <v>1019</v>
      </c>
    </row>
    <row r="22" spans="1:13" ht="12.75">
      <c r="A22" s="2">
        <v>20</v>
      </c>
      <c r="B22" s="2">
        <v>1020</v>
      </c>
      <c r="C22" s="2" t="s">
        <v>274</v>
      </c>
      <c r="D22" s="2" t="s">
        <v>275</v>
      </c>
      <c r="E22" s="170">
        <v>268828</v>
      </c>
      <c r="F22" s="171">
        <v>268828</v>
      </c>
      <c r="G22" s="2">
        <v>1020</v>
      </c>
      <c r="J22" s="2">
        <f t="shared" si="0"/>
        <v>6</v>
      </c>
      <c r="K22" s="172" t="s">
        <v>239</v>
      </c>
      <c r="L22" s="2" t="str">
        <f t="shared" si="1"/>
        <v>00268828</v>
      </c>
      <c r="M22" s="2">
        <v>1020</v>
      </c>
    </row>
    <row r="23" spans="1:13" ht="12.75">
      <c r="A23" s="2">
        <v>21</v>
      </c>
      <c r="B23" s="2">
        <v>1021</v>
      </c>
      <c r="C23" s="2" t="s">
        <v>276</v>
      </c>
      <c r="D23" s="2" t="s">
        <v>277</v>
      </c>
      <c r="E23" s="170">
        <v>268852</v>
      </c>
      <c r="F23" s="171">
        <v>268852</v>
      </c>
      <c r="G23" s="2">
        <v>1021</v>
      </c>
      <c r="J23" s="2">
        <f t="shared" si="0"/>
        <v>6</v>
      </c>
      <c r="K23" s="172" t="s">
        <v>239</v>
      </c>
      <c r="L23" s="2" t="str">
        <f t="shared" si="1"/>
        <v>00268852</v>
      </c>
      <c r="M23" s="2">
        <v>1021</v>
      </c>
    </row>
    <row r="24" spans="1:13" ht="12.75">
      <c r="A24" s="2">
        <v>22</v>
      </c>
      <c r="B24" s="2">
        <v>1022</v>
      </c>
      <c r="C24" s="2" t="s">
        <v>278</v>
      </c>
      <c r="D24" s="2" t="s">
        <v>279</v>
      </c>
      <c r="E24" s="170">
        <v>45978662</v>
      </c>
      <c r="F24" s="171">
        <v>45978662</v>
      </c>
      <c r="G24" s="2">
        <v>1022</v>
      </c>
      <c r="J24" s="2">
        <f t="shared" si="0"/>
        <v>8</v>
      </c>
      <c r="L24" s="2" t="str">
        <f t="shared" si="1"/>
        <v>45978662</v>
      </c>
      <c r="M24" s="2">
        <v>1022</v>
      </c>
    </row>
    <row r="25" spans="1:13" ht="12.75">
      <c r="A25" s="2">
        <v>23</v>
      </c>
      <c r="B25" s="2">
        <v>1023</v>
      </c>
      <c r="C25" s="2" t="s">
        <v>280</v>
      </c>
      <c r="D25" s="2" t="s">
        <v>281</v>
      </c>
      <c r="E25" s="170">
        <v>268861</v>
      </c>
      <c r="F25" s="171">
        <v>268861</v>
      </c>
      <c r="G25" s="2">
        <v>1023</v>
      </c>
      <c r="J25" s="2">
        <f t="shared" si="0"/>
        <v>6</v>
      </c>
      <c r="K25" s="172" t="s">
        <v>239</v>
      </c>
      <c r="L25" s="2" t="str">
        <f t="shared" si="1"/>
        <v>00268861</v>
      </c>
      <c r="M25" s="2">
        <v>1023</v>
      </c>
    </row>
    <row r="26" spans="1:13" ht="12.75">
      <c r="A26" s="2">
        <v>24</v>
      </c>
      <c r="B26" s="2">
        <v>1024</v>
      </c>
      <c r="C26" s="2" t="s">
        <v>282</v>
      </c>
      <c r="D26" s="2" t="s">
        <v>283</v>
      </c>
      <c r="E26" s="170">
        <v>268887</v>
      </c>
      <c r="F26" s="171">
        <v>268887</v>
      </c>
      <c r="G26" s="2">
        <v>1024</v>
      </c>
      <c r="J26" s="2">
        <f t="shared" si="0"/>
        <v>6</v>
      </c>
      <c r="K26" s="172" t="s">
        <v>239</v>
      </c>
      <c r="L26" s="2" t="str">
        <f t="shared" si="1"/>
        <v>00268887</v>
      </c>
      <c r="M26" s="2">
        <v>1024</v>
      </c>
    </row>
    <row r="27" spans="1:13" ht="12.75">
      <c r="A27" s="2">
        <v>25</v>
      </c>
      <c r="B27" s="2">
        <v>1025</v>
      </c>
      <c r="C27" s="2" t="s">
        <v>284</v>
      </c>
      <c r="D27" s="2" t="s">
        <v>285</v>
      </c>
      <c r="E27" s="170">
        <v>653454</v>
      </c>
      <c r="F27" s="171">
        <v>653454</v>
      </c>
      <c r="G27" s="2">
        <v>1025</v>
      </c>
      <c r="J27" s="2">
        <f t="shared" si="0"/>
        <v>6</v>
      </c>
      <c r="K27" s="172" t="s">
        <v>239</v>
      </c>
      <c r="L27" s="2" t="str">
        <f t="shared" si="1"/>
        <v>00653454</v>
      </c>
      <c r="M27" s="2">
        <v>1025</v>
      </c>
    </row>
    <row r="28" spans="1:13" ht="12.75">
      <c r="A28" s="2">
        <v>26</v>
      </c>
      <c r="B28" s="2">
        <v>1026</v>
      </c>
      <c r="C28" s="2" t="s">
        <v>286</v>
      </c>
      <c r="D28" s="2" t="s">
        <v>287</v>
      </c>
      <c r="E28" s="170">
        <v>268917</v>
      </c>
      <c r="F28" s="171">
        <v>268917</v>
      </c>
      <c r="G28" s="2">
        <v>1026</v>
      </c>
      <c r="J28" s="2">
        <f t="shared" si="0"/>
        <v>6</v>
      </c>
      <c r="K28" s="172" t="s">
        <v>239</v>
      </c>
      <c r="L28" s="2" t="str">
        <f t="shared" si="1"/>
        <v>00268917</v>
      </c>
      <c r="M28" s="2">
        <v>1026</v>
      </c>
    </row>
    <row r="29" spans="1:13" ht="12.75">
      <c r="A29" s="2">
        <v>27</v>
      </c>
      <c r="B29" s="2">
        <v>1027</v>
      </c>
      <c r="C29" s="2" t="s">
        <v>288</v>
      </c>
      <c r="D29" s="2" t="s">
        <v>289</v>
      </c>
      <c r="E29" s="170">
        <v>268925</v>
      </c>
      <c r="F29" s="171">
        <v>268925</v>
      </c>
      <c r="G29" s="2">
        <v>1027</v>
      </c>
      <c r="J29" s="2">
        <f t="shared" si="0"/>
        <v>6</v>
      </c>
      <c r="K29" s="172" t="s">
        <v>239</v>
      </c>
      <c r="L29" s="2" t="str">
        <f t="shared" si="1"/>
        <v>00268925</v>
      </c>
      <c r="M29" s="2">
        <v>1027</v>
      </c>
    </row>
    <row r="30" spans="1:13" ht="12.75">
      <c r="A30" s="2">
        <v>28</v>
      </c>
      <c r="B30" s="2">
        <v>1028</v>
      </c>
      <c r="C30" s="2" t="s">
        <v>290</v>
      </c>
      <c r="D30" s="2" t="s">
        <v>291</v>
      </c>
      <c r="E30" s="170">
        <v>44444371</v>
      </c>
      <c r="F30" s="171">
        <v>44444371</v>
      </c>
      <c r="G30" s="2">
        <v>1028</v>
      </c>
      <c r="J30" s="2">
        <f t="shared" si="0"/>
        <v>8</v>
      </c>
      <c r="L30" s="2" t="str">
        <f t="shared" si="1"/>
        <v>44444371</v>
      </c>
      <c r="M30" s="2">
        <v>1028</v>
      </c>
    </row>
    <row r="31" spans="1:13" ht="12.75">
      <c r="A31" s="2">
        <v>29</v>
      </c>
      <c r="B31" s="2">
        <v>1029</v>
      </c>
      <c r="C31" s="2" t="s">
        <v>292</v>
      </c>
      <c r="D31" s="2" t="s">
        <v>293</v>
      </c>
      <c r="E31" s="170">
        <v>268933</v>
      </c>
      <c r="F31" s="171">
        <v>268933</v>
      </c>
      <c r="G31" s="2">
        <v>1029</v>
      </c>
      <c r="J31" s="2">
        <f t="shared" si="0"/>
        <v>6</v>
      </c>
      <c r="K31" s="172" t="s">
        <v>239</v>
      </c>
      <c r="L31" s="2" t="str">
        <f t="shared" si="1"/>
        <v>00268933</v>
      </c>
      <c r="M31" s="2">
        <v>1029</v>
      </c>
    </row>
    <row r="32" spans="1:13" ht="12.75">
      <c r="A32" s="2">
        <v>30</v>
      </c>
      <c r="B32" s="2">
        <v>1030</v>
      </c>
      <c r="C32" s="2" t="s">
        <v>294</v>
      </c>
      <c r="D32" s="2" t="s">
        <v>295</v>
      </c>
      <c r="E32" s="170">
        <v>268941</v>
      </c>
      <c r="F32" s="171">
        <v>268941</v>
      </c>
      <c r="G32" s="2">
        <v>1030</v>
      </c>
      <c r="J32" s="2">
        <f t="shared" si="0"/>
        <v>6</v>
      </c>
      <c r="K32" s="172" t="s">
        <v>239</v>
      </c>
      <c r="L32" s="2" t="str">
        <f t="shared" si="1"/>
        <v>00268941</v>
      </c>
      <c r="M32" s="2">
        <v>1030</v>
      </c>
    </row>
    <row r="33" spans="1:13" ht="12.75">
      <c r="A33" s="2">
        <v>31</v>
      </c>
      <c r="B33" s="2">
        <v>1031</v>
      </c>
      <c r="C33" s="2" t="s">
        <v>296</v>
      </c>
      <c r="D33" s="2" t="s">
        <v>297</v>
      </c>
      <c r="E33" s="170">
        <v>268950</v>
      </c>
      <c r="F33" s="171">
        <v>268950</v>
      </c>
      <c r="G33" s="2">
        <v>1031</v>
      </c>
      <c r="J33" s="2">
        <f t="shared" si="0"/>
        <v>6</v>
      </c>
      <c r="K33" s="172" t="s">
        <v>239</v>
      </c>
      <c r="L33" s="2" t="str">
        <f t="shared" si="1"/>
        <v>00268950</v>
      </c>
      <c r="M33" s="2">
        <v>1031</v>
      </c>
    </row>
    <row r="34" spans="1:13" ht="12.75">
      <c r="A34" s="2">
        <v>32</v>
      </c>
      <c r="B34" s="2">
        <v>1032</v>
      </c>
      <c r="C34" s="2" t="s">
        <v>298</v>
      </c>
      <c r="D34" s="2" t="s">
        <v>299</v>
      </c>
      <c r="E34" s="170">
        <v>268968</v>
      </c>
      <c r="F34" s="171">
        <v>268968</v>
      </c>
      <c r="G34" s="2">
        <v>1032</v>
      </c>
      <c r="J34" s="2">
        <f t="shared" si="0"/>
        <v>6</v>
      </c>
      <c r="K34" s="172" t="s">
        <v>239</v>
      </c>
      <c r="L34" s="2" t="str">
        <f t="shared" si="1"/>
        <v>00268968</v>
      </c>
      <c r="M34" s="2">
        <v>1032</v>
      </c>
    </row>
    <row r="35" spans="1:13" ht="12.75">
      <c r="A35" s="2">
        <v>33</v>
      </c>
      <c r="B35" s="2">
        <v>1033</v>
      </c>
      <c r="C35" s="2" t="s">
        <v>300</v>
      </c>
      <c r="D35" s="2" t="s">
        <v>301</v>
      </c>
      <c r="E35" s="170">
        <v>268976</v>
      </c>
      <c r="F35" s="171">
        <v>268976</v>
      </c>
      <c r="G35" s="2">
        <v>1033</v>
      </c>
      <c r="J35" s="2">
        <f t="shared" si="0"/>
        <v>6</v>
      </c>
      <c r="K35" s="172" t="s">
        <v>239</v>
      </c>
      <c r="L35" s="2" t="str">
        <f aca="true" t="shared" si="2" ref="L35:L66">CONCATENATE(K35,F35)</f>
        <v>00268976</v>
      </c>
      <c r="M35" s="2">
        <v>1033</v>
      </c>
    </row>
    <row r="36" spans="1:13" ht="12.75">
      <c r="A36" s="2">
        <v>34</v>
      </c>
      <c r="B36" s="2">
        <v>1034</v>
      </c>
      <c r="C36" s="2" t="s">
        <v>302</v>
      </c>
      <c r="D36" s="2" t="s">
        <v>303</v>
      </c>
      <c r="E36" s="170">
        <v>653314</v>
      </c>
      <c r="F36" s="171">
        <v>653314</v>
      </c>
      <c r="G36" s="2">
        <v>1034</v>
      </c>
      <c r="J36" s="2">
        <f t="shared" si="0"/>
        <v>6</v>
      </c>
      <c r="K36" s="172" t="s">
        <v>239</v>
      </c>
      <c r="L36" s="2" t="str">
        <f t="shared" si="2"/>
        <v>00653314</v>
      </c>
      <c r="M36" s="2">
        <v>1034</v>
      </c>
    </row>
    <row r="37" spans="1:13" ht="12.75">
      <c r="A37" s="2">
        <v>35</v>
      </c>
      <c r="B37" s="2">
        <v>1035</v>
      </c>
      <c r="C37" s="2" t="s">
        <v>304</v>
      </c>
      <c r="D37" s="2" t="s">
        <v>305</v>
      </c>
      <c r="E37" s="170">
        <v>268992</v>
      </c>
      <c r="F37" s="171">
        <v>268992</v>
      </c>
      <c r="G37" s="2">
        <v>1035</v>
      </c>
      <c r="J37" s="2">
        <f t="shared" si="0"/>
        <v>6</v>
      </c>
      <c r="K37" s="172" t="s">
        <v>239</v>
      </c>
      <c r="L37" s="2" t="str">
        <f t="shared" si="2"/>
        <v>00268992</v>
      </c>
      <c r="M37" s="2">
        <v>1035</v>
      </c>
    </row>
    <row r="38" spans="1:13" ht="12.75">
      <c r="A38" s="2">
        <v>36</v>
      </c>
      <c r="B38" s="2">
        <v>1036</v>
      </c>
      <c r="C38" s="2" t="s">
        <v>306</v>
      </c>
      <c r="D38" s="2" t="s">
        <v>307</v>
      </c>
      <c r="E38" s="170">
        <v>269000</v>
      </c>
      <c r="F38" s="171">
        <v>269000</v>
      </c>
      <c r="G38" s="2">
        <v>1036</v>
      </c>
      <c r="J38" s="2">
        <f t="shared" si="0"/>
        <v>6</v>
      </c>
      <c r="K38" s="172" t="s">
        <v>239</v>
      </c>
      <c r="L38" s="2" t="str">
        <f t="shared" si="2"/>
        <v>00269000</v>
      </c>
      <c r="M38" s="2">
        <v>1036</v>
      </c>
    </row>
    <row r="39" spans="1:13" ht="12.75">
      <c r="A39" s="2">
        <v>37</v>
      </c>
      <c r="B39" s="2">
        <v>1037</v>
      </c>
      <c r="C39" s="2" t="s">
        <v>308</v>
      </c>
      <c r="D39" s="2" t="s">
        <v>309</v>
      </c>
      <c r="E39" s="170">
        <v>45978131</v>
      </c>
      <c r="F39" s="171">
        <v>45978131</v>
      </c>
      <c r="G39" s="2">
        <v>1037</v>
      </c>
      <c r="J39" s="2">
        <f t="shared" si="0"/>
        <v>8</v>
      </c>
      <c r="L39" s="2" t="str">
        <f t="shared" si="2"/>
        <v>45978131</v>
      </c>
      <c r="M39" s="2">
        <v>1037</v>
      </c>
    </row>
    <row r="40" spans="1:13" ht="12.75">
      <c r="A40" s="2">
        <v>38</v>
      </c>
      <c r="B40" s="2">
        <v>1038</v>
      </c>
      <c r="C40" s="2" t="s">
        <v>310</v>
      </c>
      <c r="D40" s="2" t="s">
        <v>311</v>
      </c>
      <c r="E40" s="170">
        <v>45978140</v>
      </c>
      <c r="F40" s="171">
        <v>45978140</v>
      </c>
      <c r="G40" s="2">
        <v>1038</v>
      </c>
      <c r="J40" s="2">
        <f t="shared" si="0"/>
        <v>8</v>
      </c>
      <c r="L40" s="2" t="str">
        <f t="shared" si="2"/>
        <v>45978140</v>
      </c>
      <c r="M40" s="2">
        <v>1038</v>
      </c>
    </row>
    <row r="41" spans="1:13" ht="12.75">
      <c r="A41" s="2">
        <v>39</v>
      </c>
      <c r="B41" s="2">
        <v>1039</v>
      </c>
      <c r="C41" s="2" t="s">
        <v>312</v>
      </c>
      <c r="D41" s="2" t="s">
        <v>313</v>
      </c>
      <c r="E41" s="170">
        <v>653322</v>
      </c>
      <c r="F41" s="171">
        <v>653322</v>
      </c>
      <c r="G41" s="2">
        <v>1039</v>
      </c>
      <c r="J41" s="2">
        <f t="shared" si="0"/>
        <v>6</v>
      </c>
      <c r="K41" s="172" t="s">
        <v>239</v>
      </c>
      <c r="L41" s="2" t="str">
        <f t="shared" si="2"/>
        <v>00653322</v>
      </c>
      <c r="M41" s="2">
        <v>1039</v>
      </c>
    </row>
    <row r="42" spans="1:13" ht="12.75">
      <c r="A42" s="2">
        <v>40</v>
      </c>
      <c r="B42" s="2">
        <v>1040</v>
      </c>
      <c r="C42" s="2" t="s">
        <v>314</v>
      </c>
      <c r="D42" s="2" t="s">
        <v>315</v>
      </c>
      <c r="E42" s="170">
        <v>269042</v>
      </c>
      <c r="F42" s="171">
        <v>269042</v>
      </c>
      <c r="G42" s="2">
        <v>1040</v>
      </c>
      <c r="J42" s="2">
        <f t="shared" si="0"/>
        <v>6</v>
      </c>
      <c r="K42" s="172" t="s">
        <v>239</v>
      </c>
      <c r="L42" s="2" t="str">
        <f t="shared" si="2"/>
        <v>00269042</v>
      </c>
      <c r="M42" s="2">
        <v>1040</v>
      </c>
    </row>
    <row r="43" spans="1:13" ht="12.75">
      <c r="A43" s="2">
        <v>41</v>
      </c>
      <c r="B43" s="2">
        <v>1041</v>
      </c>
      <c r="C43" s="2" t="s">
        <v>316</v>
      </c>
      <c r="D43" s="2" t="s">
        <v>317</v>
      </c>
      <c r="E43" s="170">
        <v>269051</v>
      </c>
      <c r="F43" s="171">
        <v>269051</v>
      </c>
      <c r="G43" s="2">
        <v>1041</v>
      </c>
      <c r="J43" s="2">
        <f t="shared" si="0"/>
        <v>6</v>
      </c>
      <c r="K43" s="172" t="s">
        <v>239</v>
      </c>
      <c r="L43" s="2" t="str">
        <f t="shared" si="2"/>
        <v>00269051</v>
      </c>
      <c r="M43" s="2">
        <v>1041</v>
      </c>
    </row>
    <row r="44" spans="1:13" ht="12.75">
      <c r="A44" s="2">
        <v>42</v>
      </c>
      <c r="B44" s="2">
        <v>1042</v>
      </c>
      <c r="C44" s="2" t="s">
        <v>318</v>
      </c>
      <c r="D44" s="2" t="s">
        <v>319</v>
      </c>
      <c r="E44" s="170">
        <v>269069</v>
      </c>
      <c r="F44" s="171">
        <v>269069</v>
      </c>
      <c r="G44" s="2">
        <v>1042</v>
      </c>
      <c r="J44" s="2">
        <f t="shared" si="0"/>
        <v>6</v>
      </c>
      <c r="K44" s="172" t="s">
        <v>239</v>
      </c>
      <c r="L44" s="2" t="str">
        <f t="shared" si="2"/>
        <v>00269069</v>
      </c>
      <c r="M44" s="2">
        <v>1042</v>
      </c>
    </row>
    <row r="45" spans="1:13" ht="12.75">
      <c r="A45" s="2">
        <v>43</v>
      </c>
      <c r="B45" s="2">
        <v>1043</v>
      </c>
      <c r="C45" s="2" t="s">
        <v>320</v>
      </c>
      <c r="D45" s="2" t="s">
        <v>321</v>
      </c>
      <c r="E45" s="170">
        <v>269077</v>
      </c>
      <c r="F45" s="171">
        <v>269077</v>
      </c>
      <c r="G45" s="2">
        <v>1043</v>
      </c>
      <c r="J45" s="2">
        <f t="shared" si="0"/>
        <v>6</v>
      </c>
      <c r="K45" s="172" t="s">
        <v>239</v>
      </c>
      <c r="L45" s="2" t="str">
        <f t="shared" si="2"/>
        <v>00269077</v>
      </c>
      <c r="M45" s="2">
        <v>1043</v>
      </c>
    </row>
    <row r="46" spans="1:13" ht="12.75">
      <c r="A46" s="2">
        <v>44</v>
      </c>
      <c r="B46" s="2">
        <v>1044</v>
      </c>
      <c r="C46" s="2" t="s">
        <v>322</v>
      </c>
      <c r="D46" s="2" t="s">
        <v>323</v>
      </c>
      <c r="E46" s="170">
        <v>653349</v>
      </c>
      <c r="F46" s="171">
        <v>653349</v>
      </c>
      <c r="G46" s="2">
        <v>1044</v>
      </c>
      <c r="J46" s="2">
        <f t="shared" si="0"/>
        <v>6</v>
      </c>
      <c r="K46" s="172" t="s">
        <v>239</v>
      </c>
      <c r="L46" s="2" t="str">
        <f t="shared" si="2"/>
        <v>00653349</v>
      </c>
      <c r="M46" s="2">
        <v>1044</v>
      </c>
    </row>
    <row r="47" spans="1:13" ht="12.75">
      <c r="A47" s="2">
        <v>45</v>
      </c>
      <c r="B47" s="2">
        <v>1045</v>
      </c>
      <c r="C47" s="2" t="s">
        <v>324</v>
      </c>
      <c r="D47" s="2" t="s">
        <v>325</v>
      </c>
      <c r="E47" s="170">
        <v>653403</v>
      </c>
      <c r="F47" s="171">
        <v>653403</v>
      </c>
      <c r="G47" s="2">
        <v>1045</v>
      </c>
      <c r="J47" s="2">
        <f t="shared" si="0"/>
        <v>6</v>
      </c>
      <c r="K47" s="172" t="s">
        <v>239</v>
      </c>
      <c r="L47" s="2" t="str">
        <f t="shared" si="2"/>
        <v>00653403</v>
      </c>
      <c r="M47" s="2">
        <v>1045</v>
      </c>
    </row>
    <row r="48" spans="1:13" ht="12.75">
      <c r="A48" s="2">
        <v>46</v>
      </c>
      <c r="B48" s="2">
        <v>1046</v>
      </c>
      <c r="C48" s="2" t="s">
        <v>326</v>
      </c>
      <c r="D48" s="2" t="s">
        <v>327</v>
      </c>
      <c r="E48" s="170">
        <v>44444419</v>
      </c>
      <c r="F48" s="171">
        <v>44444419</v>
      </c>
      <c r="G48" s="2">
        <v>1046</v>
      </c>
      <c r="J48" s="2">
        <f t="shared" si="0"/>
        <v>8</v>
      </c>
      <c r="L48" s="2" t="str">
        <f t="shared" si="2"/>
        <v>44444419</v>
      </c>
      <c r="M48" s="2">
        <v>1046</v>
      </c>
    </row>
    <row r="49" spans="1:13" ht="12.75">
      <c r="A49" s="2">
        <v>47</v>
      </c>
      <c r="B49" s="2">
        <v>1047</v>
      </c>
      <c r="C49" s="2" t="s">
        <v>328</v>
      </c>
      <c r="D49" s="2" t="s">
        <v>329</v>
      </c>
      <c r="E49" s="170">
        <v>269131</v>
      </c>
      <c r="F49" s="171">
        <v>269131</v>
      </c>
      <c r="G49" s="2">
        <v>1047</v>
      </c>
      <c r="J49" s="2">
        <f t="shared" si="0"/>
        <v>6</v>
      </c>
      <c r="K49" s="172" t="s">
        <v>239</v>
      </c>
      <c r="L49" s="2" t="str">
        <f t="shared" si="2"/>
        <v>00269131</v>
      </c>
      <c r="M49" s="2">
        <v>1047</v>
      </c>
    </row>
    <row r="50" spans="1:13" ht="12.75">
      <c r="A50" s="2">
        <v>48</v>
      </c>
      <c r="B50" s="2">
        <v>1048</v>
      </c>
      <c r="C50" s="2" t="s">
        <v>330</v>
      </c>
      <c r="D50" s="2" t="s">
        <v>331</v>
      </c>
      <c r="E50" s="170">
        <v>269140</v>
      </c>
      <c r="F50" s="171">
        <v>269140</v>
      </c>
      <c r="G50" s="2">
        <v>1048</v>
      </c>
      <c r="J50" s="2">
        <f t="shared" si="0"/>
        <v>6</v>
      </c>
      <c r="K50" s="172" t="s">
        <v>239</v>
      </c>
      <c r="L50" s="2" t="str">
        <f t="shared" si="2"/>
        <v>00269140</v>
      </c>
      <c r="M50" s="2">
        <v>1048</v>
      </c>
    </row>
    <row r="51" spans="1:13" ht="12.75">
      <c r="A51" s="2">
        <v>49</v>
      </c>
      <c r="B51" s="2">
        <v>1049</v>
      </c>
      <c r="C51" s="2" t="s">
        <v>332</v>
      </c>
      <c r="D51" s="2" t="s">
        <v>333</v>
      </c>
      <c r="E51" s="170">
        <v>269158</v>
      </c>
      <c r="F51" s="171">
        <v>269158</v>
      </c>
      <c r="G51" s="2">
        <v>1049</v>
      </c>
      <c r="J51" s="2">
        <f t="shared" si="0"/>
        <v>6</v>
      </c>
      <c r="K51" s="172" t="s">
        <v>239</v>
      </c>
      <c r="L51" s="2" t="str">
        <f t="shared" si="2"/>
        <v>00269158</v>
      </c>
      <c r="M51" s="2">
        <v>1049</v>
      </c>
    </row>
    <row r="52" spans="1:13" ht="12.75">
      <c r="A52" s="2">
        <v>50</v>
      </c>
      <c r="B52" s="2">
        <v>1050</v>
      </c>
      <c r="C52" s="2" t="s">
        <v>334</v>
      </c>
      <c r="D52" s="2" t="s">
        <v>335</v>
      </c>
      <c r="E52" s="170">
        <v>269166</v>
      </c>
      <c r="F52" s="171">
        <v>269166</v>
      </c>
      <c r="G52" s="2">
        <v>1050</v>
      </c>
      <c r="J52" s="2">
        <f t="shared" si="0"/>
        <v>6</v>
      </c>
      <c r="K52" s="172" t="s">
        <v>239</v>
      </c>
      <c r="L52" s="2" t="str">
        <f t="shared" si="2"/>
        <v>00269166</v>
      </c>
      <c r="M52" s="2">
        <v>1050</v>
      </c>
    </row>
    <row r="53" spans="1:13" ht="12.75">
      <c r="A53" s="2">
        <v>51</v>
      </c>
      <c r="B53" s="2">
        <v>1051</v>
      </c>
      <c r="C53" s="2" t="s">
        <v>336</v>
      </c>
      <c r="D53" s="2" t="s">
        <v>337</v>
      </c>
      <c r="E53" s="170">
        <v>269174</v>
      </c>
      <c r="F53" s="171">
        <v>269174</v>
      </c>
      <c r="G53" s="2">
        <v>1051</v>
      </c>
      <c r="J53" s="2">
        <f t="shared" si="0"/>
        <v>6</v>
      </c>
      <c r="K53" s="172" t="s">
        <v>239</v>
      </c>
      <c r="L53" s="2" t="str">
        <f t="shared" si="2"/>
        <v>00269174</v>
      </c>
      <c r="M53" s="2">
        <v>1051</v>
      </c>
    </row>
    <row r="54" spans="1:13" ht="12.75">
      <c r="A54" s="2">
        <v>52</v>
      </c>
      <c r="B54" s="2">
        <v>1052</v>
      </c>
      <c r="C54" s="2" t="s">
        <v>338</v>
      </c>
      <c r="D54" s="2" t="s">
        <v>339</v>
      </c>
      <c r="E54" s="170">
        <v>653357</v>
      </c>
      <c r="F54" s="171">
        <v>653357</v>
      </c>
      <c r="G54" s="2">
        <v>1052</v>
      </c>
      <c r="J54" s="2">
        <f t="shared" si="0"/>
        <v>6</v>
      </c>
      <c r="K54" s="172" t="s">
        <v>239</v>
      </c>
      <c r="L54" s="2" t="str">
        <f t="shared" si="2"/>
        <v>00653357</v>
      </c>
      <c r="M54" s="2">
        <v>1052</v>
      </c>
    </row>
    <row r="55" spans="1:13" ht="12.75">
      <c r="A55" s="2">
        <v>53</v>
      </c>
      <c r="B55" s="2">
        <v>1053</v>
      </c>
      <c r="C55" s="2" t="s">
        <v>340</v>
      </c>
      <c r="D55" s="2" t="s">
        <v>341</v>
      </c>
      <c r="E55" s="170">
        <v>269191</v>
      </c>
      <c r="F55" s="171">
        <v>269191</v>
      </c>
      <c r="G55" s="2">
        <v>1053</v>
      </c>
      <c r="J55" s="2">
        <f t="shared" si="0"/>
        <v>6</v>
      </c>
      <c r="K55" s="172" t="s">
        <v>239</v>
      </c>
      <c r="L55" s="2" t="str">
        <f t="shared" si="2"/>
        <v>00269191</v>
      </c>
      <c r="M55" s="2">
        <v>1053</v>
      </c>
    </row>
    <row r="56" spans="1:13" ht="12.75">
      <c r="A56" s="2">
        <v>54</v>
      </c>
      <c r="B56" s="2">
        <v>1054</v>
      </c>
      <c r="C56" s="2" t="s">
        <v>342</v>
      </c>
      <c r="D56" s="2" t="s">
        <v>343</v>
      </c>
      <c r="E56" s="170">
        <v>269212</v>
      </c>
      <c r="F56" s="171">
        <v>269212</v>
      </c>
      <c r="G56" s="2">
        <v>1054</v>
      </c>
      <c r="J56" s="2">
        <f t="shared" si="0"/>
        <v>6</v>
      </c>
      <c r="K56" s="172" t="s">
        <v>239</v>
      </c>
      <c r="L56" s="2" t="str">
        <f t="shared" si="2"/>
        <v>00269212</v>
      </c>
      <c r="M56" s="2">
        <v>1054</v>
      </c>
    </row>
    <row r="57" spans="1:13" ht="12.75">
      <c r="A57" s="2">
        <v>55</v>
      </c>
      <c r="B57" s="2">
        <v>1055</v>
      </c>
      <c r="C57" s="2" t="s">
        <v>344</v>
      </c>
      <c r="D57" s="2" t="s">
        <v>345</v>
      </c>
      <c r="E57" s="170">
        <v>269239</v>
      </c>
      <c r="F57" s="171">
        <v>269239</v>
      </c>
      <c r="G57" s="2">
        <v>1055</v>
      </c>
      <c r="J57" s="2">
        <f t="shared" si="0"/>
        <v>6</v>
      </c>
      <c r="K57" s="172" t="s">
        <v>239</v>
      </c>
      <c r="L57" s="2" t="str">
        <f t="shared" si="2"/>
        <v>00269239</v>
      </c>
      <c r="M57" s="2">
        <v>1055</v>
      </c>
    </row>
    <row r="58" spans="1:13" ht="12.75">
      <c r="A58" s="2">
        <v>56</v>
      </c>
      <c r="B58" s="2">
        <v>1056</v>
      </c>
      <c r="C58" s="2" t="s">
        <v>346</v>
      </c>
      <c r="D58" s="2" t="s">
        <v>347</v>
      </c>
      <c r="E58" s="170">
        <v>269247</v>
      </c>
      <c r="F58" s="171">
        <v>269247</v>
      </c>
      <c r="G58" s="2">
        <v>1056</v>
      </c>
      <c r="J58" s="2">
        <f t="shared" si="0"/>
        <v>6</v>
      </c>
      <c r="K58" s="172" t="s">
        <v>239</v>
      </c>
      <c r="L58" s="2" t="str">
        <f t="shared" si="2"/>
        <v>00269247</v>
      </c>
      <c r="M58" s="2">
        <v>1056</v>
      </c>
    </row>
    <row r="59" spans="1:13" ht="12.75">
      <c r="A59" s="2">
        <v>57</v>
      </c>
      <c r="B59" s="2">
        <v>1057</v>
      </c>
      <c r="C59" s="2" t="s">
        <v>348</v>
      </c>
      <c r="D59" s="2" t="s">
        <v>349</v>
      </c>
      <c r="E59" s="170">
        <v>653471</v>
      </c>
      <c r="F59" s="171">
        <v>653471</v>
      </c>
      <c r="G59" s="2">
        <v>1057</v>
      </c>
      <c r="J59" s="2">
        <f t="shared" si="0"/>
        <v>6</v>
      </c>
      <c r="K59" s="172" t="s">
        <v>239</v>
      </c>
      <c r="L59" s="2" t="str">
        <f t="shared" si="2"/>
        <v>00653471</v>
      </c>
      <c r="M59" s="2">
        <v>1057</v>
      </c>
    </row>
    <row r="60" spans="1:13" ht="12.75">
      <c r="A60" s="2">
        <v>58</v>
      </c>
      <c r="B60" s="2">
        <v>1058</v>
      </c>
      <c r="C60" s="2" t="s">
        <v>350</v>
      </c>
      <c r="D60" s="2" t="s">
        <v>351</v>
      </c>
      <c r="E60" s="170">
        <v>269255</v>
      </c>
      <c r="F60" s="171">
        <v>269255</v>
      </c>
      <c r="G60" s="2">
        <v>1058</v>
      </c>
      <c r="J60" s="2">
        <f t="shared" si="0"/>
        <v>6</v>
      </c>
      <c r="K60" s="172" t="s">
        <v>239</v>
      </c>
      <c r="L60" s="2" t="str">
        <f t="shared" si="2"/>
        <v>00269255</v>
      </c>
      <c r="M60" s="2">
        <v>1058</v>
      </c>
    </row>
    <row r="61" spans="1:13" ht="12.75">
      <c r="A61" s="2">
        <v>59</v>
      </c>
      <c r="B61" s="2">
        <v>1059</v>
      </c>
      <c r="C61" s="2" t="s">
        <v>352</v>
      </c>
      <c r="D61" s="2" t="s">
        <v>353</v>
      </c>
      <c r="E61" s="170">
        <v>269263</v>
      </c>
      <c r="F61" s="171">
        <v>269263</v>
      </c>
      <c r="G61" s="2">
        <v>1059</v>
      </c>
      <c r="J61" s="2">
        <f t="shared" si="0"/>
        <v>6</v>
      </c>
      <c r="K61" s="172" t="s">
        <v>239</v>
      </c>
      <c r="L61" s="2" t="str">
        <f t="shared" si="2"/>
        <v>00269263</v>
      </c>
      <c r="M61" s="2">
        <v>1059</v>
      </c>
    </row>
    <row r="62" spans="1:13" ht="12.75">
      <c r="A62" s="2">
        <v>60</v>
      </c>
      <c r="B62" s="2">
        <v>1060</v>
      </c>
      <c r="C62" s="2" t="s">
        <v>354</v>
      </c>
      <c r="D62" s="2" t="s">
        <v>355</v>
      </c>
      <c r="E62" s="170">
        <v>653381</v>
      </c>
      <c r="F62" s="171">
        <v>653381</v>
      </c>
      <c r="G62" s="2">
        <v>1060</v>
      </c>
      <c r="J62" s="2">
        <f t="shared" si="0"/>
        <v>6</v>
      </c>
      <c r="K62" s="172" t="s">
        <v>239</v>
      </c>
      <c r="L62" s="2" t="str">
        <f t="shared" si="2"/>
        <v>00653381</v>
      </c>
      <c r="M62" s="2">
        <v>1060</v>
      </c>
    </row>
    <row r="63" spans="1:13" ht="12.75">
      <c r="A63" s="2">
        <v>61</v>
      </c>
      <c r="B63" s="2">
        <v>1061</v>
      </c>
      <c r="C63" s="2" t="s">
        <v>356</v>
      </c>
      <c r="D63" s="2" t="s">
        <v>357</v>
      </c>
      <c r="E63" s="170">
        <v>653390</v>
      </c>
      <c r="F63" s="171">
        <v>653390</v>
      </c>
      <c r="G63" s="2">
        <v>1061</v>
      </c>
      <c r="J63" s="2">
        <f t="shared" si="0"/>
        <v>6</v>
      </c>
      <c r="K63" s="172" t="s">
        <v>239</v>
      </c>
      <c r="L63" s="2" t="str">
        <f t="shared" si="2"/>
        <v>00653390</v>
      </c>
      <c r="M63" s="2">
        <v>1061</v>
      </c>
    </row>
    <row r="64" spans="1:13" ht="12.75">
      <c r="A64" s="2">
        <v>62</v>
      </c>
      <c r="B64" s="2">
        <v>1062</v>
      </c>
      <c r="C64" s="2" t="s">
        <v>358</v>
      </c>
      <c r="D64" s="2" t="s">
        <v>359</v>
      </c>
      <c r="E64" s="170">
        <v>269301</v>
      </c>
      <c r="F64" s="171">
        <v>269301</v>
      </c>
      <c r="G64" s="2">
        <v>1062</v>
      </c>
      <c r="J64" s="2">
        <f t="shared" si="0"/>
        <v>6</v>
      </c>
      <c r="K64" s="172" t="s">
        <v>239</v>
      </c>
      <c r="L64" s="2" t="str">
        <f t="shared" si="2"/>
        <v>00269301</v>
      </c>
      <c r="M64" s="2">
        <v>1062</v>
      </c>
    </row>
    <row r="65" spans="1:13" ht="12.75">
      <c r="A65" s="2">
        <v>63</v>
      </c>
      <c r="B65" s="2">
        <v>1063</v>
      </c>
      <c r="C65" s="2" t="s">
        <v>360</v>
      </c>
      <c r="D65" s="2" t="s">
        <v>361</v>
      </c>
      <c r="E65" s="170">
        <v>269310</v>
      </c>
      <c r="F65" s="171">
        <v>269310</v>
      </c>
      <c r="G65" s="2">
        <v>1063</v>
      </c>
      <c r="J65" s="2">
        <f t="shared" si="0"/>
        <v>6</v>
      </c>
      <c r="K65" s="172" t="s">
        <v>239</v>
      </c>
      <c r="L65" s="2" t="str">
        <f t="shared" si="2"/>
        <v>00269310</v>
      </c>
      <c r="M65" s="2">
        <v>1063</v>
      </c>
    </row>
    <row r="66" spans="1:13" ht="12.75">
      <c r="A66" s="2">
        <v>64</v>
      </c>
      <c r="B66" s="2">
        <v>1064</v>
      </c>
      <c r="C66" s="2" t="s">
        <v>362</v>
      </c>
      <c r="D66" s="2" t="s">
        <v>363</v>
      </c>
      <c r="E66" s="170">
        <v>269344</v>
      </c>
      <c r="F66" s="171">
        <v>269344</v>
      </c>
      <c r="G66" s="2">
        <v>1064</v>
      </c>
      <c r="J66" s="2">
        <f t="shared" si="0"/>
        <v>6</v>
      </c>
      <c r="K66" s="172" t="s">
        <v>239</v>
      </c>
      <c r="L66" s="2" t="str">
        <f t="shared" si="2"/>
        <v>00269344</v>
      </c>
      <c r="M66" s="2">
        <v>1064</v>
      </c>
    </row>
    <row r="67" spans="1:13" ht="12.75">
      <c r="A67" s="2">
        <v>65</v>
      </c>
      <c r="B67" s="2">
        <v>1065</v>
      </c>
      <c r="C67" s="2" t="s">
        <v>364</v>
      </c>
      <c r="D67" s="2" t="s">
        <v>365</v>
      </c>
      <c r="E67" s="170">
        <v>269352</v>
      </c>
      <c r="F67" s="171">
        <v>269352</v>
      </c>
      <c r="G67" s="2">
        <v>1065</v>
      </c>
      <c r="J67" s="2">
        <f aca="true" t="shared" si="3" ref="J67:J130">LEN(F67)</f>
        <v>6</v>
      </c>
      <c r="K67" s="172" t="s">
        <v>239</v>
      </c>
      <c r="L67" s="2" t="str">
        <f aca="true" t="shared" si="4" ref="L67:L98">CONCATENATE(K67,F67)</f>
        <v>00269352</v>
      </c>
      <c r="M67" s="2">
        <v>1065</v>
      </c>
    </row>
    <row r="68" spans="1:13" ht="12.75">
      <c r="A68" s="2">
        <v>66</v>
      </c>
      <c r="B68" s="2">
        <v>1066</v>
      </c>
      <c r="C68" s="2" t="s">
        <v>366</v>
      </c>
      <c r="D68" s="2" t="s">
        <v>367</v>
      </c>
      <c r="E68" s="170">
        <v>269379</v>
      </c>
      <c r="F68" s="171">
        <v>269379</v>
      </c>
      <c r="G68" s="2">
        <v>1066</v>
      </c>
      <c r="J68" s="2">
        <f t="shared" si="3"/>
        <v>6</v>
      </c>
      <c r="K68" s="172" t="s">
        <v>239</v>
      </c>
      <c r="L68" s="2" t="str">
        <f t="shared" si="4"/>
        <v>00269379</v>
      </c>
      <c r="M68" s="2">
        <v>1066</v>
      </c>
    </row>
    <row r="69" spans="1:13" ht="12.75">
      <c r="A69" s="2">
        <v>67</v>
      </c>
      <c r="B69" s="2">
        <v>1067</v>
      </c>
      <c r="C69" s="2" t="s">
        <v>368</v>
      </c>
      <c r="D69" s="2" t="s">
        <v>369</v>
      </c>
      <c r="E69" s="170">
        <v>269387</v>
      </c>
      <c r="F69" s="171">
        <v>269387</v>
      </c>
      <c r="G69" s="2">
        <v>1067</v>
      </c>
      <c r="J69" s="2">
        <f t="shared" si="3"/>
        <v>6</v>
      </c>
      <c r="K69" s="172" t="s">
        <v>239</v>
      </c>
      <c r="L69" s="2" t="str">
        <f t="shared" si="4"/>
        <v>00269387</v>
      </c>
      <c r="M69" s="2">
        <v>1067</v>
      </c>
    </row>
    <row r="70" spans="1:13" ht="12.75">
      <c r="A70" s="2">
        <v>68</v>
      </c>
      <c r="B70" s="2">
        <v>1068</v>
      </c>
      <c r="C70" s="2" t="s">
        <v>370</v>
      </c>
      <c r="D70" s="2" t="s">
        <v>371</v>
      </c>
      <c r="E70" s="170">
        <v>48146994</v>
      </c>
      <c r="F70" s="171">
        <v>48146994</v>
      </c>
      <c r="G70" s="2">
        <v>1068</v>
      </c>
      <c r="J70" s="2">
        <f t="shared" si="3"/>
        <v>8</v>
      </c>
      <c r="L70" s="2" t="str">
        <f t="shared" si="4"/>
        <v>48146994</v>
      </c>
      <c r="M70" s="2">
        <v>1068</v>
      </c>
    </row>
    <row r="71" spans="1:13" ht="12.75">
      <c r="A71" s="2">
        <v>69</v>
      </c>
      <c r="B71" s="2">
        <v>1069</v>
      </c>
      <c r="C71" s="2" t="s">
        <v>372</v>
      </c>
      <c r="D71" s="2" t="s">
        <v>373</v>
      </c>
      <c r="E71" s="170">
        <v>45978794</v>
      </c>
      <c r="F71" s="171">
        <v>45978794</v>
      </c>
      <c r="G71" s="2">
        <v>1069</v>
      </c>
      <c r="J71" s="2">
        <f t="shared" si="3"/>
        <v>8</v>
      </c>
      <c r="L71" s="2" t="str">
        <f t="shared" si="4"/>
        <v>45978794</v>
      </c>
      <c r="M71" s="2">
        <v>1069</v>
      </c>
    </row>
    <row r="72" spans="1:13" ht="12.75">
      <c r="A72" s="2">
        <v>70</v>
      </c>
      <c r="B72" s="2">
        <v>1070</v>
      </c>
      <c r="C72" s="2" t="s">
        <v>374</v>
      </c>
      <c r="D72" s="2" t="s">
        <v>375</v>
      </c>
      <c r="E72" s="170">
        <v>653365</v>
      </c>
      <c r="F72" s="171">
        <v>653365</v>
      </c>
      <c r="G72" s="2">
        <v>1070</v>
      </c>
      <c r="J72" s="2">
        <f t="shared" si="3"/>
        <v>6</v>
      </c>
      <c r="K72" s="172" t="s">
        <v>239</v>
      </c>
      <c r="L72" s="2" t="str">
        <f t="shared" si="4"/>
        <v>00653365</v>
      </c>
      <c r="M72" s="2">
        <v>1070</v>
      </c>
    </row>
    <row r="73" spans="1:13" ht="12.75">
      <c r="A73" s="2">
        <v>71</v>
      </c>
      <c r="B73" s="2">
        <v>1071</v>
      </c>
      <c r="C73" s="2" t="s">
        <v>376</v>
      </c>
      <c r="D73" s="2" t="s">
        <v>377</v>
      </c>
      <c r="E73" s="170">
        <v>45978786</v>
      </c>
      <c r="F73" s="171">
        <v>45978786</v>
      </c>
      <c r="G73" s="2">
        <v>1071</v>
      </c>
      <c r="J73" s="2">
        <f t="shared" si="3"/>
        <v>8</v>
      </c>
      <c r="L73" s="2" t="str">
        <f t="shared" si="4"/>
        <v>45978786</v>
      </c>
      <c r="M73" s="2">
        <v>1071</v>
      </c>
    </row>
    <row r="74" spans="1:13" ht="12.75">
      <c r="A74" s="2">
        <v>72</v>
      </c>
      <c r="B74" s="2">
        <v>1072</v>
      </c>
      <c r="C74" s="2" t="s">
        <v>378</v>
      </c>
      <c r="D74" s="2" t="s">
        <v>379</v>
      </c>
      <c r="E74" s="170">
        <v>45978671</v>
      </c>
      <c r="F74" s="171">
        <v>45978671</v>
      </c>
      <c r="G74" s="2">
        <v>1072</v>
      </c>
      <c r="J74" s="2">
        <f t="shared" si="3"/>
        <v>8</v>
      </c>
      <c r="L74" s="2" t="str">
        <f t="shared" si="4"/>
        <v>45978671</v>
      </c>
      <c r="M74" s="2">
        <v>1072</v>
      </c>
    </row>
    <row r="75" spans="1:13" ht="12.75">
      <c r="A75" s="2">
        <v>73</v>
      </c>
      <c r="B75" s="2">
        <v>1073</v>
      </c>
      <c r="C75" s="2" t="s">
        <v>380</v>
      </c>
      <c r="D75" s="2" t="s">
        <v>381</v>
      </c>
      <c r="E75" s="170">
        <v>269433</v>
      </c>
      <c r="F75" s="171">
        <v>269433</v>
      </c>
      <c r="G75" s="2">
        <v>1073</v>
      </c>
      <c r="J75" s="2">
        <f t="shared" si="3"/>
        <v>6</v>
      </c>
      <c r="K75" s="172" t="s">
        <v>239</v>
      </c>
      <c r="L75" s="2" t="str">
        <f t="shared" si="4"/>
        <v>00269433</v>
      </c>
      <c r="M75" s="2">
        <v>1073</v>
      </c>
    </row>
    <row r="76" spans="1:13" ht="12.75">
      <c r="A76" s="2">
        <v>74</v>
      </c>
      <c r="B76" s="2">
        <v>1074</v>
      </c>
      <c r="C76" s="2" t="s">
        <v>382</v>
      </c>
      <c r="D76" s="2" t="s">
        <v>383</v>
      </c>
      <c r="E76" s="170">
        <v>653373</v>
      </c>
      <c r="F76" s="171">
        <v>653373</v>
      </c>
      <c r="G76" s="2">
        <v>1074</v>
      </c>
      <c r="J76" s="2">
        <f t="shared" si="3"/>
        <v>6</v>
      </c>
      <c r="K76" s="172" t="s">
        <v>239</v>
      </c>
      <c r="L76" s="2" t="str">
        <f t="shared" si="4"/>
        <v>00653373</v>
      </c>
      <c r="M76" s="2">
        <v>1074</v>
      </c>
    </row>
    <row r="77" spans="1:13" ht="12.75">
      <c r="A77" s="2">
        <v>75</v>
      </c>
      <c r="B77" s="2">
        <v>1075</v>
      </c>
      <c r="C77" s="2" t="s">
        <v>384</v>
      </c>
      <c r="D77" s="2" t="s">
        <v>385</v>
      </c>
      <c r="E77" s="170">
        <v>269492</v>
      </c>
      <c r="F77" s="171">
        <v>269492</v>
      </c>
      <c r="G77" s="2">
        <v>1075</v>
      </c>
      <c r="J77" s="2">
        <f t="shared" si="3"/>
        <v>6</v>
      </c>
      <c r="K77" s="172" t="s">
        <v>239</v>
      </c>
      <c r="L77" s="2" t="str">
        <f t="shared" si="4"/>
        <v>00269492</v>
      </c>
      <c r="M77" s="2">
        <v>1075</v>
      </c>
    </row>
    <row r="78" spans="1:13" ht="12.75">
      <c r="A78" s="2">
        <v>76</v>
      </c>
      <c r="B78" s="2">
        <v>1076</v>
      </c>
      <c r="C78" s="2" t="s">
        <v>386</v>
      </c>
      <c r="D78" s="2" t="s">
        <v>387</v>
      </c>
      <c r="E78" s="170">
        <v>269484</v>
      </c>
      <c r="F78" s="171">
        <v>269484</v>
      </c>
      <c r="G78" s="2">
        <v>1076</v>
      </c>
      <c r="J78" s="2">
        <f t="shared" si="3"/>
        <v>6</v>
      </c>
      <c r="K78" s="172" t="s">
        <v>239</v>
      </c>
      <c r="L78" s="2" t="str">
        <f t="shared" si="4"/>
        <v>00269484</v>
      </c>
      <c r="M78" s="2">
        <v>1076</v>
      </c>
    </row>
    <row r="79" spans="1:13" ht="12.75">
      <c r="A79" s="2">
        <v>77</v>
      </c>
      <c r="B79" s="2">
        <v>1077</v>
      </c>
      <c r="C79" s="2" t="s">
        <v>388</v>
      </c>
      <c r="D79" s="2" t="s">
        <v>389</v>
      </c>
      <c r="E79" s="170">
        <v>269514</v>
      </c>
      <c r="F79" s="171">
        <v>269514</v>
      </c>
      <c r="G79" s="2">
        <v>1077</v>
      </c>
      <c r="J79" s="2">
        <f t="shared" si="3"/>
        <v>6</v>
      </c>
      <c r="K79" s="172" t="s">
        <v>239</v>
      </c>
      <c r="L79" s="2" t="str">
        <f t="shared" si="4"/>
        <v>00269514</v>
      </c>
      <c r="M79" s="2">
        <v>1077</v>
      </c>
    </row>
    <row r="80" spans="1:13" ht="12.75">
      <c r="A80" s="2">
        <v>78</v>
      </c>
      <c r="B80" s="2">
        <v>1078</v>
      </c>
      <c r="C80" s="2" t="s">
        <v>390</v>
      </c>
      <c r="D80" s="2" t="s">
        <v>391</v>
      </c>
      <c r="E80" s="170">
        <v>6533411</v>
      </c>
      <c r="F80" s="171">
        <v>6533411</v>
      </c>
      <c r="G80" s="2">
        <v>1078</v>
      </c>
      <c r="J80" s="2">
        <f t="shared" si="3"/>
        <v>7</v>
      </c>
      <c r="K80" s="172" t="s">
        <v>392</v>
      </c>
      <c r="L80" s="2" t="str">
        <f t="shared" si="4"/>
        <v>06533411</v>
      </c>
      <c r="M80" s="2">
        <v>1078</v>
      </c>
    </row>
    <row r="81" spans="1:13" ht="12.75">
      <c r="A81" s="2">
        <v>79</v>
      </c>
      <c r="B81" s="2">
        <v>1079</v>
      </c>
      <c r="C81" s="2" t="s">
        <v>393</v>
      </c>
      <c r="D81" s="2" t="s">
        <v>394</v>
      </c>
      <c r="E81" s="170">
        <v>269549</v>
      </c>
      <c r="F81" s="171">
        <v>269549</v>
      </c>
      <c r="G81" s="2">
        <v>1079</v>
      </c>
      <c r="J81" s="2">
        <f t="shared" si="3"/>
        <v>6</v>
      </c>
      <c r="K81" s="172" t="s">
        <v>239</v>
      </c>
      <c r="L81" s="2" t="str">
        <f t="shared" si="4"/>
        <v>00269549</v>
      </c>
      <c r="M81" s="2">
        <v>1079</v>
      </c>
    </row>
    <row r="82" spans="1:13" ht="12.75">
      <c r="A82" s="2">
        <v>80</v>
      </c>
      <c r="B82" s="2">
        <v>1080</v>
      </c>
      <c r="C82" s="2" t="s">
        <v>395</v>
      </c>
      <c r="D82" s="2" t="s">
        <v>396</v>
      </c>
      <c r="E82" s="170">
        <v>269557</v>
      </c>
      <c r="F82" s="171">
        <v>269557</v>
      </c>
      <c r="G82" s="2">
        <v>1080</v>
      </c>
      <c r="J82" s="2">
        <f t="shared" si="3"/>
        <v>6</v>
      </c>
      <c r="K82" s="172" t="s">
        <v>239</v>
      </c>
      <c r="L82" s="2" t="str">
        <f t="shared" si="4"/>
        <v>00269557</v>
      </c>
      <c r="M82" s="2">
        <v>1080</v>
      </c>
    </row>
    <row r="83" spans="1:13" ht="12.75">
      <c r="A83" s="2">
        <v>81</v>
      </c>
      <c r="B83" s="2">
        <v>1081</v>
      </c>
      <c r="C83" s="2" t="s">
        <v>397</v>
      </c>
      <c r="D83" s="2" t="s">
        <v>398</v>
      </c>
      <c r="E83" s="170">
        <v>269565</v>
      </c>
      <c r="F83" s="171">
        <v>269565</v>
      </c>
      <c r="G83" s="2">
        <v>1081</v>
      </c>
      <c r="J83" s="2">
        <f t="shared" si="3"/>
        <v>6</v>
      </c>
      <c r="K83" s="172" t="s">
        <v>239</v>
      </c>
      <c r="L83" s="2" t="str">
        <f t="shared" si="4"/>
        <v>00269565</v>
      </c>
      <c r="M83" s="2">
        <v>1081</v>
      </c>
    </row>
    <row r="84" spans="1:13" ht="12.75">
      <c r="A84" s="2">
        <v>82</v>
      </c>
      <c r="B84" s="2">
        <v>1082</v>
      </c>
      <c r="C84" s="2" t="s">
        <v>399</v>
      </c>
      <c r="D84" s="2" t="s">
        <v>400</v>
      </c>
      <c r="E84" s="170">
        <v>269581</v>
      </c>
      <c r="F84" s="171">
        <v>269581</v>
      </c>
      <c r="G84" s="2">
        <v>1082</v>
      </c>
      <c r="J84" s="2">
        <f t="shared" si="3"/>
        <v>6</v>
      </c>
      <c r="K84" s="172" t="s">
        <v>239</v>
      </c>
      <c r="L84" s="2" t="str">
        <f t="shared" si="4"/>
        <v>00269581</v>
      </c>
      <c r="M84" s="2">
        <v>1082</v>
      </c>
    </row>
    <row r="85" spans="1:13" ht="12.75">
      <c r="A85" s="2">
        <v>83</v>
      </c>
      <c r="B85" s="2">
        <v>1083</v>
      </c>
      <c r="C85" s="2" t="s">
        <v>401</v>
      </c>
      <c r="D85" s="2" t="s">
        <v>402</v>
      </c>
      <c r="E85" s="170">
        <v>269590</v>
      </c>
      <c r="F85" s="171">
        <v>269590</v>
      </c>
      <c r="G85" s="2">
        <v>1083</v>
      </c>
      <c r="J85" s="2">
        <f t="shared" si="3"/>
        <v>6</v>
      </c>
      <c r="K85" s="172" t="s">
        <v>239</v>
      </c>
      <c r="L85" s="2" t="str">
        <f t="shared" si="4"/>
        <v>00269590</v>
      </c>
      <c r="M85" s="2">
        <v>1083</v>
      </c>
    </row>
    <row r="86" spans="1:13" ht="12.75">
      <c r="A86" s="2">
        <v>84</v>
      </c>
      <c r="B86" s="2">
        <v>1084</v>
      </c>
      <c r="C86" s="2" t="s">
        <v>403</v>
      </c>
      <c r="D86" s="2" t="s">
        <v>404</v>
      </c>
      <c r="E86" s="170">
        <v>653420</v>
      </c>
      <c r="F86" s="171">
        <v>653420</v>
      </c>
      <c r="G86" s="2">
        <v>1084</v>
      </c>
      <c r="J86" s="2">
        <f t="shared" si="3"/>
        <v>6</v>
      </c>
      <c r="K86" s="172" t="s">
        <v>239</v>
      </c>
      <c r="L86" s="2" t="str">
        <f t="shared" si="4"/>
        <v>00653420</v>
      </c>
      <c r="M86" s="2">
        <v>1084</v>
      </c>
    </row>
    <row r="87" spans="1:13" ht="12.75">
      <c r="A87" s="2">
        <v>85</v>
      </c>
      <c r="B87" s="2">
        <v>1085</v>
      </c>
      <c r="C87" s="2" t="s">
        <v>405</v>
      </c>
      <c r="D87" s="2" t="s">
        <v>406</v>
      </c>
      <c r="E87" s="170">
        <v>269611</v>
      </c>
      <c r="F87" s="171">
        <v>269611</v>
      </c>
      <c r="G87" s="2">
        <v>1085</v>
      </c>
      <c r="J87" s="2">
        <f t="shared" si="3"/>
        <v>6</v>
      </c>
      <c r="K87" s="172" t="s">
        <v>239</v>
      </c>
      <c r="L87" s="2" t="str">
        <f t="shared" si="4"/>
        <v>00269611</v>
      </c>
      <c r="M87" s="2">
        <v>1085</v>
      </c>
    </row>
    <row r="88" spans="1:13" ht="12.75">
      <c r="A88" s="2">
        <v>86</v>
      </c>
      <c r="B88" s="2">
        <v>1086</v>
      </c>
      <c r="C88" s="2" t="s">
        <v>407</v>
      </c>
      <c r="D88" s="2" t="s">
        <v>408</v>
      </c>
      <c r="E88" s="170">
        <v>269638</v>
      </c>
      <c r="F88" s="171">
        <v>269638</v>
      </c>
      <c r="G88" s="2">
        <v>1086</v>
      </c>
      <c r="J88" s="2">
        <f t="shared" si="3"/>
        <v>6</v>
      </c>
      <c r="K88" s="172" t="s">
        <v>239</v>
      </c>
      <c r="L88" s="2" t="str">
        <f t="shared" si="4"/>
        <v>00269638</v>
      </c>
      <c r="M88" s="2">
        <v>1086</v>
      </c>
    </row>
    <row r="89" spans="1:13" ht="12.75">
      <c r="A89" s="2">
        <v>87</v>
      </c>
      <c r="B89" s="2">
        <v>1087</v>
      </c>
      <c r="C89" s="2" t="s">
        <v>409</v>
      </c>
      <c r="D89" s="2" t="s">
        <v>410</v>
      </c>
      <c r="E89" s="170">
        <v>269646</v>
      </c>
      <c r="F89" s="171">
        <v>269646</v>
      </c>
      <c r="G89" s="2">
        <v>1087</v>
      </c>
      <c r="J89" s="2">
        <f t="shared" si="3"/>
        <v>6</v>
      </c>
      <c r="K89" s="172" t="s">
        <v>239</v>
      </c>
      <c r="L89" s="2" t="str">
        <f t="shared" si="4"/>
        <v>00269646</v>
      </c>
      <c r="M89" s="2">
        <v>1087</v>
      </c>
    </row>
    <row r="90" spans="1:13" ht="12.75">
      <c r="A90" s="2">
        <v>88</v>
      </c>
      <c r="B90" s="2">
        <v>1088</v>
      </c>
      <c r="C90" s="2" t="s">
        <v>411</v>
      </c>
      <c r="D90" s="2" t="s">
        <v>412</v>
      </c>
      <c r="E90" s="170">
        <v>653462</v>
      </c>
      <c r="F90" s="171">
        <v>653462</v>
      </c>
      <c r="G90" s="2">
        <v>1088</v>
      </c>
      <c r="J90" s="2">
        <f t="shared" si="3"/>
        <v>6</v>
      </c>
      <c r="K90" s="172" t="s">
        <v>239</v>
      </c>
      <c r="L90" s="2" t="str">
        <f t="shared" si="4"/>
        <v>00653462</v>
      </c>
      <c r="M90" s="2">
        <v>1088</v>
      </c>
    </row>
    <row r="91" spans="1:13" ht="12.75">
      <c r="A91" s="2">
        <v>89</v>
      </c>
      <c r="B91" s="2">
        <v>1089</v>
      </c>
      <c r="C91" s="2" t="s">
        <v>413</v>
      </c>
      <c r="D91" s="2" t="s">
        <v>414</v>
      </c>
      <c r="E91" s="170">
        <v>269671</v>
      </c>
      <c r="F91" s="171">
        <v>269671</v>
      </c>
      <c r="G91" s="2">
        <v>1089</v>
      </c>
      <c r="J91" s="2">
        <f t="shared" si="3"/>
        <v>6</v>
      </c>
      <c r="K91" s="172" t="s">
        <v>239</v>
      </c>
      <c r="L91" s="2" t="str">
        <f t="shared" si="4"/>
        <v>00269671</v>
      </c>
      <c r="M91" s="2">
        <v>1089</v>
      </c>
    </row>
    <row r="92" spans="1:13" ht="12.75">
      <c r="A92" s="2">
        <v>90</v>
      </c>
      <c r="B92" s="2">
        <v>1090</v>
      </c>
      <c r="C92" s="2" t="s">
        <v>415</v>
      </c>
      <c r="D92" s="2" t="s">
        <v>416</v>
      </c>
      <c r="E92" s="170">
        <v>269689</v>
      </c>
      <c r="F92" s="171">
        <v>269689</v>
      </c>
      <c r="G92" s="2">
        <v>1090</v>
      </c>
      <c r="J92" s="2">
        <f t="shared" si="3"/>
        <v>6</v>
      </c>
      <c r="K92" s="172" t="s">
        <v>239</v>
      </c>
      <c r="L92" s="2" t="str">
        <f t="shared" si="4"/>
        <v>00269689</v>
      </c>
      <c r="M92" s="2">
        <v>1090</v>
      </c>
    </row>
    <row r="93" spans="1:13" ht="12.75">
      <c r="A93" s="2">
        <v>91</v>
      </c>
      <c r="B93" s="2">
        <v>1091</v>
      </c>
      <c r="C93" s="2" t="s">
        <v>417</v>
      </c>
      <c r="D93" s="2" t="s">
        <v>418</v>
      </c>
      <c r="E93" s="170">
        <v>269697</v>
      </c>
      <c r="F93" s="171">
        <v>269697</v>
      </c>
      <c r="G93" s="2">
        <v>1091</v>
      </c>
      <c r="J93" s="2">
        <f t="shared" si="3"/>
        <v>6</v>
      </c>
      <c r="K93" s="172" t="s">
        <v>239</v>
      </c>
      <c r="L93" s="2" t="str">
        <f t="shared" si="4"/>
        <v>00269697</v>
      </c>
      <c r="M93" s="2">
        <v>1091</v>
      </c>
    </row>
    <row r="94" spans="1:13" ht="12.75">
      <c r="A94" s="2">
        <v>92</v>
      </c>
      <c r="B94" s="2">
        <v>1092</v>
      </c>
      <c r="C94" s="2" t="s">
        <v>419</v>
      </c>
      <c r="D94" s="2" t="s">
        <v>420</v>
      </c>
      <c r="E94" s="170">
        <v>269719</v>
      </c>
      <c r="F94" s="171">
        <v>269719</v>
      </c>
      <c r="G94" s="2">
        <v>1092</v>
      </c>
      <c r="J94" s="2">
        <f t="shared" si="3"/>
        <v>6</v>
      </c>
      <c r="K94" s="172" t="s">
        <v>239</v>
      </c>
      <c r="L94" s="2" t="str">
        <f t="shared" si="4"/>
        <v>00269719</v>
      </c>
      <c r="M94" s="2">
        <v>1092</v>
      </c>
    </row>
    <row r="95" spans="1:13" ht="12.75">
      <c r="A95" s="2">
        <v>93</v>
      </c>
      <c r="B95" s="2">
        <v>1093</v>
      </c>
      <c r="C95" s="2" t="s">
        <v>421</v>
      </c>
      <c r="D95" s="2" t="s">
        <v>422</v>
      </c>
      <c r="E95" s="170">
        <v>269727</v>
      </c>
      <c r="F95" s="171">
        <v>269727</v>
      </c>
      <c r="G95" s="2">
        <v>1093</v>
      </c>
      <c r="J95" s="2">
        <f t="shared" si="3"/>
        <v>6</v>
      </c>
      <c r="K95" s="172" t="s">
        <v>239</v>
      </c>
      <c r="L95" s="2" t="str">
        <f t="shared" si="4"/>
        <v>00269727</v>
      </c>
      <c r="M95" s="2">
        <v>1093</v>
      </c>
    </row>
    <row r="96" spans="1:13" ht="12.75">
      <c r="A96" s="2">
        <v>94</v>
      </c>
      <c r="B96" s="2">
        <v>1094</v>
      </c>
      <c r="C96" s="2" t="s">
        <v>423</v>
      </c>
      <c r="D96" s="2" t="s">
        <v>424</v>
      </c>
      <c r="E96" s="170">
        <v>528986</v>
      </c>
      <c r="F96" s="171">
        <v>528986</v>
      </c>
      <c r="G96" s="2">
        <v>1094</v>
      </c>
      <c r="J96" s="2">
        <f t="shared" si="3"/>
        <v>6</v>
      </c>
      <c r="K96" s="172" t="s">
        <v>239</v>
      </c>
      <c r="L96" s="2" t="str">
        <f t="shared" si="4"/>
        <v>00528986</v>
      </c>
      <c r="M96" s="2">
        <v>1094</v>
      </c>
    </row>
    <row r="97" spans="1:13" ht="12.75">
      <c r="A97" s="2">
        <v>95</v>
      </c>
      <c r="B97" s="2">
        <v>1095</v>
      </c>
      <c r="C97" s="2" t="s">
        <v>425</v>
      </c>
      <c r="D97" s="2" t="s">
        <v>426</v>
      </c>
      <c r="E97" s="170">
        <v>269751</v>
      </c>
      <c r="F97" s="171">
        <v>269751</v>
      </c>
      <c r="G97" s="2">
        <v>1095</v>
      </c>
      <c r="J97" s="2">
        <f t="shared" si="3"/>
        <v>6</v>
      </c>
      <c r="K97" s="172" t="s">
        <v>239</v>
      </c>
      <c r="L97" s="2" t="str">
        <f t="shared" si="4"/>
        <v>00269751</v>
      </c>
      <c r="M97" s="2">
        <v>1095</v>
      </c>
    </row>
    <row r="98" spans="1:13" ht="12.75">
      <c r="A98" s="2">
        <v>96</v>
      </c>
      <c r="B98" s="2">
        <v>1096</v>
      </c>
      <c r="C98" s="2" t="s">
        <v>427</v>
      </c>
      <c r="D98" s="2" t="s">
        <v>428</v>
      </c>
      <c r="E98" s="170">
        <v>578827</v>
      </c>
      <c r="F98" s="171">
        <v>578827</v>
      </c>
      <c r="G98" s="2">
        <v>1096</v>
      </c>
      <c r="J98" s="2">
        <f t="shared" si="3"/>
        <v>6</v>
      </c>
      <c r="K98" s="172" t="s">
        <v>239</v>
      </c>
      <c r="L98" s="2" t="str">
        <f t="shared" si="4"/>
        <v>00578827</v>
      </c>
      <c r="M98" s="2">
        <v>1096</v>
      </c>
    </row>
    <row r="99" spans="1:13" ht="12.75">
      <c r="A99" s="2">
        <v>97</v>
      </c>
      <c r="B99" s="2">
        <v>1097</v>
      </c>
      <c r="C99" s="2" t="s">
        <v>429</v>
      </c>
      <c r="D99" s="2" t="s">
        <v>430</v>
      </c>
      <c r="E99" s="170">
        <v>269760</v>
      </c>
      <c r="F99" s="171">
        <v>269760</v>
      </c>
      <c r="G99" s="2">
        <v>1097</v>
      </c>
      <c r="J99" s="2">
        <f t="shared" si="3"/>
        <v>6</v>
      </c>
      <c r="K99" s="172" t="s">
        <v>239</v>
      </c>
      <c r="L99" s="2" t="str">
        <f>CONCATENATE(K99,F99)</f>
        <v>00269760</v>
      </c>
      <c r="M99" s="2">
        <v>1097</v>
      </c>
    </row>
    <row r="100" spans="1:13" ht="12.75">
      <c r="A100" s="2">
        <v>98</v>
      </c>
      <c r="B100" s="2">
        <v>1098</v>
      </c>
      <c r="C100" s="2" t="s">
        <v>431</v>
      </c>
      <c r="D100" s="2" t="s">
        <v>432</v>
      </c>
      <c r="E100" s="170">
        <v>653331</v>
      </c>
      <c r="F100" s="171">
        <v>653331</v>
      </c>
      <c r="G100" s="2">
        <v>1098</v>
      </c>
      <c r="J100" s="2">
        <f t="shared" si="3"/>
        <v>6</v>
      </c>
      <c r="K100" s="172" t="s">
        <v>239</v>
      </c>
      <c r="L100" s="2" t="str">
        <f>CONCATENATE(K100,F100)</f>
        <v>00653331</v>
      </c>
      <c r="M100" s="2">
        <v>1098</v>
      </c>
    </row>
    <row r="101" spans="1:13" ht="12.75">
      <c r="A101" s="2">
        <v>99</v>
      </c>
      <c r="B101" s="2">
        <v>1099</v>
      </c>
      <c r="C101" s="2" t="s">
        <v>433</v>
      </c>
      <c r="D101" s="2" t="s">
        <v>434</v>
      </c>
      <c r="E101" s="170">
        <v>269786</v>
      </c>
      <c r="F101" s="171">
        <v>269786</v>
      </c>
      <c r="G101" s="2">
        <v>1099</v>
      </c>
      <c r="J101" s="2">
        <f t="shared" si="3"/>
        <v>6</v>
      </c>
      <c r="K101" s="172" t="s">
        <v>239</v>
      </c>
      <c r="L101" s="2" t="str">
        <f>CONCATENATE(K101,F101)</f>
        <v>00269786</v>
      </c>
      <c r="M101" s="2">
        <v>1099</v>
      </c>
    </row>
    <row r="102" spans="1:13" ht="12.75">
      <c r="A102" s="2">
        <v>100</v>
      </c>
      <c r="B102" s="2">
        <v>1100</v>
      </c>
      <c r="C102" s="2" t="s">
        <v>435</v>
      </c>
      <c r="D102" s="2" t="s">
        <v>436</v>
      </c>
      <c r="E102" s="170">
        <v>653438</v>
      </c>
      <c r="F102" s="171">
        <v>653438</v>
      </c>
      <c r="G102" s="2">
        <v>1100</v>
      </c>
      <c r="J102" s="2">
        <f t="shared" si="3"/>
        <v>6</v>
      </c>
      <c r="K102" s="172" t="s">
        <v>239</v>
      </c>
      <c r="L102" s="2" t="str">
        <f>CONCATENATE(K102,F102)</f>
        <v>00653438</v>
      </c>
      <c r="M102" s="2">
        <v>1100</v>
      </c>
    </row>
    <row r="103" spans="1:13" ht="12.75">
      <c r="A103" s="2">
        <v>101</v>
      </c>
      <c r="B103" s="2">
        <v>1101</v>
      </c>
      <c r="C103" s="2" t="s">
        <v>437</v>
      </c>
      <c r="D103" s="2" t="s">
        <v>438</v>
      </c>
      <c r="E103" s="170">
        <v>44444362</v>
      </c>
      <c r="F103" s="171">
        <v>44444362</v>
      </c>
      <c r="G103" s="2">
        <v>1101</v>
      </c>
      <c r="J103" s="2">
        <f t="shared" si="3"/>
        <v>8</v>
      </c>
      <c r="L103" s="2" t="str">
        <f>CONCATENATE(K103,F103)</f>
        <v>44444362</v>
      </c>
      <c r="M103" s="2">
        <v>1101</v>
      </c>
    </row>
    <row r="104" spans="1:10" ht="12.75">
      <c r="A104" s="2">
        <v>102</v>
      </c>
      <c r="E104" s="170"/>
      <c r="J104" s="2">
        <f t="shared" si="3"/>
        <v>0</v>
      </c>
    </row>
    <row r="105" spans="1:10" ht="12.75">
      <c r="A105" s="2">
        <v>103</v>
      </c>
      <c r="B105" s="2" t="s">
        <v>439</v>
      </c>
      <c r="E105" s="170"/>
      <c r="G105" s="2" t="s">
        <v>439</v>
      </c>
      <c r="J105" s="2">
        <f t="shared" si="3"/>
        <v>0</v>
      </c>
    </row>
    <row r="106" spans="1:10" ht="12.75">
      <c r="A106" s="2">
        <v>104</v>
      </c>
      <c r="E106" s="170"/>
      <c r="J106" s="2">
        <f t="shared" si="3"/>
        <v>0</v>
      </c>
    </row>
    <row r="107" spans="1:13" ht="12.75">
      <c r="A107" s="2">
        <v>105</v>
      </c>
      <c r="B107" s="2">
        <v>2001</v>
      </c>
      <c r="C107" s="2" t="s">
        <v>440</v>
      </c>
      <c r="D107" s="2" t="s">
        <v>441</v>
      </c>
      <c r="E107" s="170">
        <v>60114525</v>
      </c>
      <c r="F107" s="171">
        <v>60114525</v>
      </c>
      <c r="G107" s="2">
        <v>2001</v>
      </c>
      <c r="J107" s="2">
        <f t="shared" si="3"/>
        <v>8</v>
      </c>
      <c r="L107" s="2" t="str">
        <f aca="true" t="shared" si="5" ref="L107:L138">CONCATENATE(K107,F107)</f>
        <v>60114525</v>
      </c>
      <c r="M107" s="2">
        <v>2001</v>
      </c>
    </row>
    <row r="108" spans="1:13" ht="12.75">
      <c r="A108" s="2">
        <v>106</v>
      </c>
      <c r="B108" s="2">
        <v>2002</v>
      </c>
      <c r="C108" s="2" t="s">
        <v>442</v>
      </c>
      <c r="D108" s="2" t="s">
        <v>443</v>
      </c>
      <c r="E108" s="170">
        <v>271314</v>
      </c>
      <c r="F108" s="171">
        <v>271314</v>
      </c>
      <c r="G108" s="2">
        <v>2002</v>
      </c>
      <c r="J108" s="2">
        <f t="shared" si="3"/>
        <v>6</v>
      </c>
      <c r="K108" s="172" t="s">
        <v>239</v>
      </c>
      <c r="L108" s="2" t="str">
        <f t="shared" si="5"/>
        <v>00271314</v>
      </c>
      <c r="M108" s="2">
        <v>2002</v>
      </c>
    </row>
    <row r="109" spans="1:13" ht="12.75">
      <c r="A109" s="2">
        <v>107</v>
      </c>
      <c r="B109" s="2">
        <v>2003</v>
      </c>
      <c r="C109" s="2" t="s">
        <v>444</v>
      </c>
      <c r="D109" s="2" t="s">
        <v>445</v>
      </c>
      <c r="E109" s="170">
        <v>271322</v>
      </c>
      <c r="F109" s="171">
        <v>271322</v>
      </c>
      <c r="G109" s="2">
        <v>2003</v>
      </c>
      <c r="J109" s="2">
        <f t="shared" si="3"/>
        <v>6</v>
      </c>
      <c r="K109" s="172" t="s">
        <v>239</v>
      </c>
      <c r="L109" s="2" t="str">
        <f t="shared" si="5"/>
        <v>00271322</v>
      </c>
      <c r="M109" s="2">
        <v>2003</v>
      </c>
    </row>
    <row r="110" spans="1:13" ht="12.75">
      <c r="A110" s="2">
        <v>108</v>
      </c>
      <c r="B110" s="2">
        <v>2004</v>
      </c>
      <c r="C110" s="2" t="s">
        <v>446</v>
      </c>
      <c r="D110" s="2" t="s">
        <v>447</v>
      </c>
      <c r="E110" s="170">
        <v>578215</v>
      </c>
      <c r="F110" s="171">
        <v>578215</v>
      </c>
      <c r="G110" s="2">
        <v>2004</v>
      </c>
      <c r="J110" s="2">
        <f t="shared" si="3"/>
        <v>6</v>
      </c>
      <c r="K110" s="172" t="s">
        <v>239</v>
      </c>
      <c r="L110" s="2" t="str">
        <f t="shared" si="5"/>
        <v>00578215</v>
      </c>
      <c r="M110" s="2">
        <v>2004</v>
      </c>
    </row>
    <row r="111" spans="1:13" ht="12.75">
      <c r="A111" s="2">
        <v>109</v>
      </c>
      <c r="B111" s="2">
        <v>2005</v>
      </c>
      <c r="C111" s="2" t="s">
        <v>448</v>
      </c>
      <c r="D111" s="2" t="s">
        <v>449</v>
      </c>
      <c r="E111" s="170">
        <v>271357</v>
      </c>
      <c r="F111" s="171">
        <v>271357</v>
      </c>
      <c r="G111" s="2">
        <v>2005</v>
      </c>
      <c r="J111" s="2">
        <f t="shared" si="3"/>
        <v>6</v>
      </c>
      <c r="K111" s="172" t="s">
        <v>239</v>
      </c>
      <c r="L111" s="2" t="str">
        <f t="shared" si="5"/>
        <v>00271357</v>
      </c>
      <c r="M111" s="2">
        <v>2005</v>
      </c>
    </row>
    <row r="112" spans="1:13" ht="12.75">
      <c r="A112" s="2">
        <v>110</v>
      </c>
      <c r="B112" s="2">
        <v>2006</v>
      </c>
      <c r="C112" s="2" t="s">
        <v>450</v>
      </c>
      <c r="D112" s="2" t="s">
        <v>451</v>
      </c>
      <c r="E112" s="170">
        <v>578223</v>
      </c>
      <c r="F112" s="171">
        <v>578223</v>
      </c>
      <c r="G112" s="2">
        <v>2006</v>
      </c>
      <c r="J112" s="2">
        <f t="shared" si="3"/>
        <v>6</v>
      </c>
      <c r="K112" s="172" t="s">
        <v>239</v>
      </c>
      <c r="L112" s="2" t="str">
        <f t="shared" si="5"/>
        <v>00578223</v>
      </c>
      <c r="M112" s="2">
        <v>2006</v>
      </c>
    </row>
    <row r="113" spans="1:13" ht="12.75">
      <c r="A113" s="2">
        <v>111</v>
      </c>
      <c r="B113" s="2">
        <v>2007</v>
      </c>
      <c r="C113" s="2" t="s">
        <v>452</v>
      </c>
      <c r="D113" s="2" t="s">
        <v>453</v>
      </c>
      <c r="E113" s="170">
        <v>578231</v>
      </c>
      <c r="F113" s="171">
        <v>578231</v>
      </c>
      <c r="G113" s="2">
        <v>2007</v>
      </c>
      <c r="J113" s="2">
        <f t="shared" si="3"/>
        <v>6</v>
      </c>
      <c r="K113" s="172" t="s">
        <v>239</v>
      </c>
      <c r="L113" s="2" t="str">
        <f t="shared" si="5"/>
        <v>00578231</v>
      </c>
      <c r="M113" s="2">
        <v>2007</v>
      </c>
    </row>
    <row r="114" spans="1:13" ht="12.75">
      <c r="A114" s="2">
        <v>112</v>
      </c>
      <c r="B114" s="2">
        <v>2008</v>
      </c>
      <c r="C114" s="2" t="s">
        <v>454</v>
      </c>
      <c r="D114" s="2" t="s">
        <v>455</v>
      </c>
      <c r="E114" s="170">
        <v>578240</v>
      </c>
      <c r="F114" s="171">
        <v>578240</v>
      </c>
      <c r="G114" s="2">
        <v>2008</v>
      </c>
      <c r="J114" s="2">
        <f t="shared" si="3"/>
        <v>6</v>
      </c>
      <c r="K114" s="172" t="s">
        <v>239</v>
      </c>
      <c r="L114" s="2" t="str">
        <f t="shared" si="5"/>
        <v>00578240</v>
      </c>
      <c r="M114" s="2">
        <v>2008</v>
      </c>
    </row>
    <row r="115" spans="1:13" ht="12.75">
      <c r="A115" s="2">
        <v>113</v>
      </c>
      <c r="B115" s="2">
        <v>2009</v>
      </c>
      <c r="C115" s="2" t="s">
        <v>456</v>
      </c>
      <c r="D115" s="2" t="s">
        <v>457</v>
      </c>
      <c r="E115" s="170">
        <v>578258</v>
      </c>
      <c r="F115" s="171">
        <v>578258</v>
      </c>
      <c r="G115" s="2">
        <v>2009</v>
      </c>
      <c r="J115" s="2">
        <f t="shared" si="3"/>
        <v>6</v>
      </c>
      <c r="K115" s="172" t="s">
        <v>239</v>
      </c>
      <c r="L115" s="2" t="str">
        <f t="shared" si="5"/>
        <v>00578258</v>
      </c>
      <c r="M115" s="2">
        <v>2009</v>
      </c>
    </row>
    <row r="116" spans="1:13" ht="12.75">
      <c r="A116" s="2">
        <v>114</v>
      </c>
      <c r="B116" s="2">
        <v>2010</v>
      </c>
      <c r="C116" s="2" t="s">
        <v>458</v>
      </c>
      <c r="D116" s="2" t="s">
        <v>459</v>
      </c>
      <c r="E116" s="170">
        <v>578266</v>
      </c>
      <c r="F116" s="171">
        <v>578266</v>
      </c>
      <c r="G116" s="2">
        <v>2010</v>
      </c>
      <c r="J116" s="2">
        <f t="shared" si="3"/>
        <v>6</v>
      </c>
      <c r="K116" s="172" t="s">
        <v>239</v>
      </c>
      <c r="L116" s="2" t="str">
        <f t="shared" si="5"/>
        <v>00578266</v>
      </c>
      <c r="M116" s="2">
        <v>2010</v>
      </c>
    </row>
    <row r="117" spans="1:13" ht="12.75">
      <c r="A117" s="2">
        <v>115</v>
      </c>
      <c r="B117" s="2">
        <v>2011</v>
      </c>
      <c r="C117" s="2" t="s">
        <v>460</v>
      </c>
      <c r="D117" s="2" t="s">
        <v>461</v>
      </c>
      <c r="E117" s="170">
        <v>578274</v>
      </c>
      <c r="F117" s="171">
        <v>578274</v>
      </c>
      <c r="G117" s="2">
        <v>2011</v>
      </c>
      <c r="J117" s="2">
        <f t="shared" si="3"/>
        <v>6</v>
      </c>
      <c r="K117" s="172" t="s">
        <v>239</v>
      </c>
      <c r="L117" s="2" t="str">
        <f t="shared" si="5"/>
        <v>00578274</v>
      </c>
      <c r="M117" s="2">
        <v>2011</v>
      </c>
    </row>
    <row r="118" spans="1:13" ht="12.75">
      <c r="A118" s="2">
        <v>116</v>
      </c>
      <c r="B118" s="2">
        <v>2012</v>
      </c>
      <c r="C118" s="2" t="s">
        <v>462</v>
      </c>
      <c r="D118" s="2" t="s">
        <v>463</v>
      </c>
      <c r="E118" s="170">
        <v>578282</v>
      </c>
      <c r="F118" s="171">
        <v>578282</v>
      </c>
      <c r="G118" s="2">
        <v>2012</v>
      </c>
      <c r="J118" s="2">
        <f t="shared" si="3"/>
        <v>6</v>
      </c>
      <c r="K118" s="172" t="s">
        <v>239</v>
      </c>
      <c r="L118" s="2" t="str">
        <f t="shared" si="5"/>
        <v>00578282</v>
      </c>
      <c r="M118" s="2">
        <v>2012</v>
      </c>
    </row>
    <row r="119" spans="1:13" ht="12.75">
      <c r="A119" s="2">
        <v>117</v>
      </c>
      <c r="B119" s="2">
        <v>2013</v>
      </c>
      <c r="C119" s="2" t="s">
        <v>464</v>
      </c>
      <c r="D119" s="2" t="s">
        <v>465</v>
      </c>
      <c r="E119" s="170">
        <v>271420</v>
      </c>
      <c r="F119" s="171">
        <v>271420</v>
      </c>
      <c r="G119" s="2">
        <v>2013</v>
      </c>
      <c r="J119" s="2">
        <f t="shared" si="3"/>
        <v>6</v>
      </c>
      <c r="K119" s="172" t="s">
        <v>239</v>
      </c>
      <c r="L119" s="2" t="str">
        <f t="shared" si="5"/>
        <v>00271420</v>
      </c>
      <c r="M119" s="2">
        <v>2013</v>
      </c>
    </row>
    <row r="120" spans="1:13" ht="12.75">
      <c r="A120" s="2">
        <v>118</v>
      </c>
      <c r="B120" s="2">
        <v>2014</v>
      </c>
      <c r="C120" s="2" t="s">
        <v>466</v>
      </c>
      <c r="D120" s="2" t="s">
        <v>467</v>
      </c>
      <c r="E120" s="170">
        <v>271438</v>
      </c>
      <c r="F120" s="171">
        <v>271438</v>
      </c>
      <c r="G120" s="2">
        <v>2014</v>
      </c>
      <c r="J120" s="2">
        <f t="shared" si="3"/>
        <v>6</v>
      </c>
      <c r="K120" s="172" t="s">
        <v>239</v>
      </c>
      <c r="L120" s="2" t="str">
        <f t="shared" si="5"/>
        <v>00271438</v>
      </c>
      <c r="M120" s="2">
        <v>2014</v>
      </c>
    </row>
    <row r="121" spans="1:13" ht="12.75">
      <c r="A121" s="2">
        <v>119</v>
      </c>
      <c r="B121" s="2">
        <v>2015</v>
      </c>
      <c r="C121" s="2" t="s">
        <v>468</v>
      </c>
      <c r="D121" s="2" t="s">
        <v>469</v>
      </c>
      <c r="E121" s="170">
        <v>578291</v>
      </c>
      <c r="F121" s="171">
        <v>578291</v>
      </c>
      <c r="G121" s="2">
        <v>2015</v>
      </c>
      <c r="J121" s="2">
        <f t="shared" si="3"/>
        <v>6</v>
      </c>
      <c r="K121" s="172" t="s">
        <v>239</v>
      </c>
      <c r="L121" s="2" t="str">
        <f t="shared" si="5"/>
        <v>00578291</v>
      </c>
      <c r="M121" s="2">
        <v>2015</v>
      </c>
    </row>
    <row r="122" spans="1:13" ht="12.75">
      <c r="A122" s="2">
        <v>120</v>
      </c>
      <c r="B122" s="2">
        <v>2016</v>
      </c>
      <c r="C122" s="2" t="s">
        <v>470</v>
      </c>
      <c r="D122" s="2" t="s">
        <v>471</v>
      </c>
      <c r="E122" s="170">
        <v>271462</v>
      </c>
      <c r="F122" s="171">
        <v>271462</v>
      </c>
      <c r="G122" s="2">
        <v>2016</v>
      </c>
      <c r="J122" s="2">
        <f t="shared" si="3"/>
        <v>6</v>
      </c>
      <c r="K122" s="172" t="s">
        <v>239</v>
      </c>
      <c r="L122" s="2" t="str">
        <f t="shared" si="5"/>
        <v>00271462</v>
      </c>
      <c r="M122" s="2">
        <v>2016</v>
      </c>
    </row>
    <row r="123" spans="1:13" ht="12.75">
      <c r="A123" s="2">
        <v>121</v>
      </c>
      <c r="B123" s="2">
        <v>2017</v>
      </c>
      <c r="C123" s="2" t="s">
        <v>472</v>
      </c>
      <c r="D123" s="2" t="s">
        <v>473</v>
      </c>
      <c r="E123" s="170">
        <v>271471</v>
      </c>
      <c r="F123" s="171">
        <v>271471</v>
      </c>
      <c r="G123" s="2">
        <v>2017</v>
      </c>
      <c r="J123" s="2">
        <f t="shared" si="3"/>
        <v>6</v>
      </c>
      <c r="K123" s="172" t="s">
        <v>239</v>
      </c>
      <c r="L123" s="2" t="str">
        <f t="shared" si="5"/>
        <v>00271471</v>
      </c>
      <c r="M123" s="2">
        <v>2017</v>
      </c>
    </row>
    <row r="124" spans="1:13" ht="12.75">
      <c r="A124" s="2">
        <v>122</v>
      </c>
      <c r="B124" s="2">
        <v>2018</v>
      </c>
      <c r="C124" s="2" t="s">
        <v>474</v>
      </c>
      <c r="D124" s="2" t="s">
        <v>475</v>
      </c>
      <c r="E124" s="170">
        <v>578304</v>
      </c>
      <c r="F124" s="171">
        <v>578304</v>
      </c>
      <c r="G124" s="2">
        <v>2018</v>
      </c>
      <c r="J124" s="2">
        <f t="shared" si="3"/>
        <v>6</v>
      </c>
      <c r="K124" s="172" t="s">
        <v>239</v>
      </c>
      <c r="L124" s="2" t="str">
        <f t="shared" si="5"/>
        <v>00578304</v>
      </c>
      <c r="M124" s="2">
        <v>2018</v>
      </c>
    </row>
    <row r="125" spans="1:13" ht="12.75">
      <c r="A125" s="2">
        <v>123</v>
      </c>
      <c r="B125" s="2">
        <v>2019</v>
      </c>
      <c r="C125" s="2" t="s">
        <v>476</v>
      </c>
      <c r="D125" s="2" t="s">
        <v>477</v>
      </c>
      <c r="E125" s="170">
        <v>271489</v>
      </c>
      <c r="F125" s="171">
        <v>271489</v>
      </c>
      <c r="G125" s="2">
        <v>2019</v>
      </c>
      <c r="J125" s="2">
        <f t="shared" si="3"/>
        <v>6</v>
      </c>
      <c r="K125" s="172" t="s">
        <v>239</v>
      </c>
      <c r="L125" s="2" t="str">
        <f t="shared" si="5"/>
        <v>00271489</v>
      </c>
      <c r="M125" s="2">
        <v>2019</v>
      </c>
    </row>
    <row r="126" spans="1:13" ht="12.75">
      <c r="A126" s="2">
        <v>124</v>
      </c>
      <c r="B126" s="2">
        <v>2020</v>
      </c>
      <c r="C126" s="2" t="s">
        <v>478</v>
      </c>
      <c r="D126" s="2" t="s">
        <v>479</v>
      </c>
      <c r="E126" s="170">
        <v>578312</v>
      </c>
      <c r="F126" s="171">
        <v>578312</v>
      </c>
      <c r="G126" s="2">
        <v>2020</v>
      </c>
      <c r="J126" s="2">
        <f t="shared" si="3"/>
        <v>6</v>
      </c>
      <c r="K126" s="172" t="s">
        <v>239</v>
      </c>
      <c r="L126" s="2" t="str">
        <f t="shared" si="5"/>
        <v>00578312</v>
      </c>
      <c r="M126" s="2">
        <v>2020</v>
      </c>
    </row>
    <row r="127" spans="1:13" ht="12.75">
      <c r="A127" s="2">
        <v>125</v>
      </c>
      <c r="B127" s="2">
        <v>2021</v>
      </c>
      <c r="C127" s="2" t="s">
        <v>480</v>
      </c>
      <c r="D127" s="2" t="s">
        <v>481</v>
      </c>
      <c r="E127" s="170">
        <v>578321</v>
      </c>
      <c r="F127" s="171">
        <v>578321</v>
      </c>
      <c r="G127" s="2">
        <v>2021</v>
      </c>
      <c r="J127" s="2">
        <f t="shared" si="3"/>
        <v>6</v>
      </c>
      <c r="K127" s="172" t="s">
        <v>239</v>
      </c>
      <c r="L127" s="2" t="str">
        <f t="shared" si="5"/>
        <v>00578321</v>
      </c>
      <c r="M127" s="2">
        <v>2021</v>
      </c>
    </row>
    <row r="128" spans="1:13" ht="12.75">
      <c r="A128" s="2">
        <v>126</v>
      </c>
      <c r="B128" s="2">
        <v>2022</v>
      </c>
      <c r="C128" s="2" t="s">
        <v>482</v>
      </c>
      <c r="D128" s="2" t="s">
        <v>483</v>
      </c>
      <c r="E128" s="170">
        <v>271543</v>
      </c>
      <c r="F128" s="171">
        <v>271543</v>
      </c>
      <c r="G128" s="2">
        <v>2022</v>
      </c>
      <c r="J128" s="2">
        <f t="shared" si="3"/>
        <v>6</v>
      </c>
      <c r="K128" s="172" t="s">
        <v>239</v>
      </c>
      <c r="L128" s="2" t="str">
        <f t="shared" si="5"/>
        <v>00271543</v>
      </c>
      <c r="M128" s="2">
        <v>2022</v>
      </c>
    </row>
    <row r="129" spans="1:13" ht="12.75">
      <c r="A129" s="2">
        <v>127</v>
      </c>
      <c r="B129" s="2">
        <v>2023</v>
      </c>
      <c r="C129" s="2" t="s">
        <v>484</v>
      </c>
      <c r="D129" s="2" t="s">
        <v>485</v>
      </c>
      <c r="E129" s="170">
        <v>271551</v>
      </c>
      <c r="F129" s="171">
        <v>271551</v>
      </c>
      <c r="G129" s="2">
        <v>2023</v>
      </c>
      <c r="J129" s="2">
        <f t="shared" si="3"/>
        <v>6</v>
      </c>
      <c r="K129" s="172" t="s">
        <v>239</v>
      </c>
      <c r="L129" s="2" t="str">
        <f t="shared" si="5"/>
        <v>00271551</v>
      </c>
      <c r="M129" s="2">
        <v>2023</v>
      </c>
    </row>
    <row r="130" spans="1:13" ht="12.75">
      <c r="A130" s="2">
        <v>128</v>
      </c>
      <c r="B130" s="2">
        <v>2024</v>
      </c>
      <c r="C130" s="2" t="s">
        <v>486</v>
      </c>
      <c r="D130" s="2" t="s">
        <v>487</v>
      </c>
      <c r="E130" s="170">
        <v>271560</v>
      </c>
      <c r="F130" s="171">
        <v>271560</v>
      </c>
      <c r="G130" s="2">
        <v>2024</v>
      </c>
      <c r="J130" s="2">
        <f t="shared" si="3"/>
        <v>6</v>
      </c>
      <c r="K130" s="172" t="s">
        <v>239</v>
      </c>
      <c r="L130" s="2" t="str">
        <f t="shared" si="5"/>
        <v>00271560</v>
      </c>
      <c r="M130" s="2">
        <v>2024</v>
      </c>
    </row>
    <row r="131" spans="1:13" ht="12.75">
      <c r="A131" s="2">
        <v>129</v>
      </c>
      <c r="B131" s="2">
        <v>2025</v>
      </c>
      <c r="C131" s="2" t="s">
        <v>488</v>
      </c>
      <c r="D131" s="2" t="s">
        <v>489</v>
      </c>
      <c r="E131" s="170">
        <v>578339</v>
      </c>
      <c r="F131" s="171">
        <v>578339</v>
      </c>
      <c r="G131" s="2">
        <v>2025</v>
      </c>
      <c r="J131" s="2">
        <f aca="true" t="shared" si="6" ref="J131:J194">LEN(F131)</f>
        <v>6</v>
      </c>
      <c r="K131" s="172" t="s">
        <v>239</v>
      </c>
      <c r="L131" s="2" t="str">
        <f t="shared" si="5"/>
        <v>00578339</v>
      </c>
      <c r="M131" s="2">
        <v>2025</v>
      </c>
    </row>
    <row r="132" spans="1:13" ht="12.75">
      <c r="A132" s="2">
        <v>130</v>
      </c>
      <c r="B132" s="2">
        <v>2026</v>
      </c>
      <c r="C132" s="2" t="s">
        <v>490</v>
      </c>
      <c r="D132" s="2" t="s">
        <v>491</v>
      </c>
      <c r="E132" s="170">
        <v>271594</v>
      </c>
      <c r="F132" s="171">
        <v>271594</v>
      </c>
      <c r="G132" s="2">
        <v>2026</v>
      </c>
      <c r="J132" s="2">
        <f t="shared" si="6"/>
        <v>6</v>
      </c>
      <c r="K132" s="172" t="s">
        <v>239</v>
      </c>
      <c r="L132" s="2" t="str">
        <f t="shared" si="5"/>
        <v>00271594</v>
      </c>
      <c r="M132" s="2">
        <v>2026</v>
      </c>
    </row>
    <row r="133" spans="1:13" ht="12.75">
      <c r="A133" s="2">
        <v>131</v>
      </c>
      <c r="B133" s="2">
        <v>2027</v>
      </c>
      <c r="C133" s="2" t="s">
        <v>492</v>
      </c>
      <c r="D133" s="2" t="s">
        <v>493</v>
      </c>
      <c r="E133" s="170">
        <v>578347</v>
      </c>
      <c r="F133" s="171">
        <v>578347</v>
      </c>
      <c r="G133" s="2">
        <v>2027</v>
      </c>
      <c r="J133" s="2">
        <f t="shared" si="6"/>
        <v>6</v>
      </c>
      <c r="K133" s="172" t="s">
        <v>239</v>
      </c>
      <c r="L133" s="2" t="str">
        <f t="shared" si="5"/>
        <v>00578347</v>
      </c>
      <c r="M133" s="2">
        <v>2027</v>
      </c>
    </row>
    <row r="134" spans="1:13" ht="12.75">
      <c r="A134" s="2">
        <v>132</v>
      </c>
      <c r="B134" s="2">
        <v>2028</v>
      </c>
      <c r="C134" s="2" t="s">
        <v>494</v>
      </c>
      <c r="D134" s="2" t="s">
        <v>495</v>
      </c>
      <c r="E134" s="170">
        <v>578355</v>
      </c>
      <c r="F134" s="171">
        <v>578355</v>
      </c>
      <c r="G134" s="2">
        <v>2028</v>
      </c>
      <c r="J134" s="2">
        <f t="shared" si="6"/>
        <v>6</v>
      </c>
      <c r="K134" s="172" t="s">
        <v>239</v>
      </c>
      <c r="L134" s="2" t="str">
        <f t="shared" si="5"/>
        <v>00578355</v>
      </c>
      <c r="M134" s="2">
        <v>2028</v>
      </c>
    </row>
    <row r="135" spans="1:13" ht="12.75">
      <c r="A135" s="2">
        <v>133</v>
      </c>
      <c r="B135" s="2">
        <v>2029</v>
      </c>
      <c r="C135" s="2" t="s">
        <v>496</v>
      </c>
      <c r="D135" s="2" t="s">
        <v>497</v>
      </c>
      <c r="E135" s="170">
        <v>271624</v>
      </c>
      <c r="F135" s="171">
        <v>271624</v>
      </c>
      <c r="G135" s="2">
        <v>2029</v>
      </c>
      <c r="J135" s="2">
        <f t="shared" si="6"/>
        <v>6</v>
      </c>
      <c r="K135" s="172" t="s">
        <v>239</v>
      </c>
      <c r="L135" s="2" t="str">
        <f t="shared" si="5"/>
        <v>00271624</v>
      </c>
      <c r="M135" s="2">
        <v>2029</v>
      </c>
    </row>
    <row r="136" spans="1:13" ht="12.75">
      <c r="A136" s="2">
        <v>134</v>
      </c>
      <c r="B136" s="2">
        <v>2030</v>
      </c>
      <c r="C136" s="2" t="s">
        <v>498</v>
      </c>
      <c r="D136" s="2" t="s">
        <v>499</v>
      </c>
      <c r="E136" s="170">
        <v>271632</v>
      </c>
      <c r="F136" s="171">
        <v>271632</v>
      </c>
      <c r="G136" s="2">
        <v>2030</v>
      </c>
      <c r="J136" s="2">
        <f t="shared" si="6"/>
        <v>6</v>
      </c>
      <c r="K136" s="172" t="s">
        <v>239</v>
      </c>
      <c r="L136" s="2" t="str">
        <f t="shared" si="5"/>
        <v>00271632</v>
      </c>
      <c r="M136" s="2">
        <v>2030</v>
      </c>
    </row>
    <row r="137" spans="1:13" ht="12.75">
      <c r="A137" s="2">
        <v>135</v>
      </c>
      <c r="B137" s="2">
        <v>2031</v>
      </c>
      <c r="C137" s="2" t="s">
        <v>500</v>
      </c>
      <c r="D137" s="2" t="s">
        <v>501</v>
      </c>
      <c r="E137" s="170">
        <v>271641</v>
      </c>
      <c r="F137" s="171">
        <v>271641</v>
      </c>
      <c r="G137" s="2">
        <v>2031</v>
      </c>
      <c r="J137" s="2">
        <f t="shared" si="6"/>
        <v>6</v>
      </c>
      <c r="K137" s="172" t="s">
        <v>239</v>
      </c>
      <c r="L137" s="2" t="str">
        <f t="shared" si="5"/>
        <v>00271641</v>
      </c>
      <c r="M137" s="2">
        <v>2031</v>
      </c>
    </row>
    <row r="138" spans="1:13" ht="12.75">
      <c r="A138" s="2">
        <v>136</v>
      </c>
      <c r="B138" s="2">
        <v>2032</v>
      </c>
      <c r="C138" s="2" t="s">
        <v>502</v>
      </c>
      <c r="D138" s="2" t="s">
        <v>503</v>
      </c>
      <c r="E138" s="170">
        <v>578363</v>
      </c>
      <c r="F138" s="171">
        <v>578363</v>
      </c>
      <c r="G138" s="2">
        <v>2032</v>
      </c>
      <c r="J138" s="2">
        <f t="shared" si="6"/>
        <v>6</v>
      </c>
      <c r="K138" s="172" t="s">
        <v>239</v>
      </c>
      <c r="L138" s="2" t="str">
        <f t="shared" si="5"/>
        <v>00578363</v>
      </c>
      <c r="M138" s="2">
        <v>2032</v>
      </c>
    </row>
    <row r="139" spans="1:13" ht="12.75">
      <c r="A139" s="2">
        <v>137</v>
      </c>
      <c r="B139" s="2">
        <v>2033</v>
      </c>
      <c r="C139" s="2" t="s">
        <v>504</v>
      </c>
      <c r="D139" s="2" t="s">
        <v>505</v>
      </c>
      <c r="E139" s="170">
        <v>578371</v>
      </c>
      <c r="F139" s="171">
        <v>578371</v>
      </c>
      <c r="G139" s="2">
        <v>2033</v>
      </c>
      <c r="J139" s="2">
        <f t="shared" si="6"/>
        <v>6</v>
      </c>
      <c r="K139" s="172" t="s">
        <v>239</v>
      </c>
      <c r="L139" s="2" t="str">
        <f aca="true" t="shared" si="7" ref="L139:L170">CONCATENATE(K139,F139)</f>
        <v>00578371</v>
      </c>
      <c r="M139" s="2">
        <v>2033</v>
      </c>
    </row>
    <row r="140" spans="1:13" ht="12.75">
      <c r="A140" s="2">
        <v>138</v>
      </c>
      <c r="B140" s="2">
        <v>2034</v>
      </c>
      <c r="C140" s="2" t="s">
        <v>506</v>
      </c>
      <c r="D140" s="2" t="s">
        <v>507</v>
      </c>
      <c r="E140" s="170">
        <v>578380</v>
      </c>
      <c r="F140" s="171">
        <v>578380</v>
      </c>
      <c r="G140" s="2">
        <v>2034</v>
      </c>
      <c r="J140" s="2">
        <f t="shared" si="6"/>
        <v>6</v>
      </c>
      <c r="K140" s="172" t="s">
        <v>239</v>
      </c>
      <c r="L140" s="2" t="str">
        <f t="shared" si="7"/>
        <v>00578380</v>
      </c>
      <c r="M140" s="2">
        <v>2034</v>
      </c>
    </row>
    <row r="141" spans="1:13" ht="12.75">
      <c r="A141" s="2">
        <v>139</v>
      </c>
      <c r="B141" s="2">
        <v>2035</v>
      </c>
      <c r="C141" s="2" t="s">
        <v>508</v>
      </c>
      <c r="D141" s="2" t="s">
        <v>509</v>
      </c>
      <c r="E141" s="170">
        <v>271683</v>
      </c>
      <c r="F141" s="171">
        <v>271683</v>
      </c>
      <c r="G141" s="2">
        <v>2035</v>
      </c>
      <c r="J141" s="2">
        <f t="shared" si="6"/>
        <v>6</v>
      </c>
      <c r="K141" s="172" t="s">
        <v>239</v>
      </c>
      <c r="L141" s="2" t="str">
        <f t="shared" si="7"/>
        <v>00271683</v>
      </c>
      <c r="M141" s="2">
        <v>2035</v>
      </c>
    </row>
    <row r="142" spans="1:13" ht="12.75">
      <c r="A142" s="2">
        <v>140</v>
      </c>
      <c r="B142" s="2">
        <v>2036</v>
      </c>
      <c r="C142" s="2" t="s">
        <v>510</v>
      </c>
      <c r="D142" s="2" t="s">
        <v>511</v>
      </c>
      <c r="E142" s="170">
        <v>271691</v>
      </c>
      <c r="F142" s="171">
        <v>271691</v>
      </c>
      <c r="G142" s="2">
        <v>2036</v>
      </c>
      <c r="J142" s="2">
        <f t="shared" si="6"/>
        <v>6</v>
      </c>
      <c r="K142" s="172" t="s">
        <v>239</v>
      </c>
      <c r="L142" s="2" t="str">
        <f t="shared" si="7"/>
        <v>00271691</v>
      </c>
      <c r="M142" s="2">
        <v>2036</v>
      </c>
    </row>
    <row r="143" spans="1:13" ht="12.75">
      <c r="A143" s="2">
        <v>141</v>
      </c>
      <c r="B143" s="2">
        <v>2037</v>
      </c>
      <c r="C143" s="2" t="s">
        <v>512</v>
      </c>
      <c r="D143" s="2" t="s">
        <v>513</v>
      </c>
      <c r="E143" s="170">
        <v>271705</v>
      </c>
      <c r="F143" s="171">
        <v>271705</v>
      </c>
      <c r="G143" s="2">
        <v>2037</v>
      </c>
      <c r="J143" s="2">
        <f t="shared" si="6"/>
        <v>6</v>
      </c>
      <c r="K143" s="172" t="s">
        <v>239</v>
      </c>
      <c r="L143" s="2" t="str">
        <f t="shared" si="7"/>
        <v>00271705</v>
      </c>
      <c r="M143" s="2">
        <v>2037</v>
      </c>
    </row>
    <row r="144" spans="1:13" ht="12.75">
      <c r="A144" s="2">
        <v>142</v>
      </c>
      <c r="B144" s="2">
        <v>2038</v>
      </c>
      <c r="C144" s="2" t="s">
        <v>514</v>
      </c>
      <c r="D144" s="2" t="s">
        <v>515</v>
      </c>
      <c r="E144" s="170">
        <v>578398</v>
      </c>
      <c r="F144" s="171">
        <v>578398</v>
      </c>
      <c r="G144" s="2">
        <v>2038</v>
      </c>
      <c r="J144" s="2">
        <f t="shared" si="6"/>
        <v>6</v>
      </c>
      <c r="K144" s="172" t="s">
        <v>239</v>
      </c>
      <c r="L144" s="2" t="str">
        <f t="shared" si="7"/>
        <v>00578398</v>
      </c>
      <c r="M144" s="2">
        <v>2038</v>
      </c>
    </row>
    <row r="145" spans="1:13" ht="12.75">
      <c r="A145" s="2">
        <v>143</v>
      </c>
      <c r="B145" s="2">
        <v>2039</v>
      </c>
      <c r="C145" s="2" t="s">
        <v>516</v>
      </c>
      <c r="D145" s="2" t="s">
        <v>517</v>
      </c>
      <c r="E145" s="170">
        <v>578401</v>
      </c>
      <c r="F145" s="171">
        <v>578401</v>
      </c>
      <c r="G145" s="2">
        <v>2039</v>
      </c>
      <c r="J145" s="2">
        <f t="shared" si="6"/>
        <v>6</v>
      </c>
      <c r="K145" s="172" t="s">
        <v>239</v>
      </c>
      <c r="L145" s="2" t="str">
        <f t="shared" si="7"/>
        <v>00578401</v>
      </c>
      <c r="M145" s="2">
        <v>2039</v>
      </c>
    </row>
    <row r="146" spans="1:13" ht="12.75">
      <c r="A146" s="2">
        <v>144</v>
      </c>
      <c r="B146" s="2">
        <v>2040</v>
      </c>
      <c r="C146" s="2" t="s">
        <v>518</v>
      </c>
      <c r="D146" s="2" t="s">
        <v>519</v>
      </c>
      <c r="E146" s="170">
        <v>578410</v>
      </c>
      <c r="F146" s="171">
        <v>578410</v>
      </c>
      <c r="G146" s="2">
        <v>2040</v>
      </c>
      <c r="J146" s="2">
        <f t="shared" si="6"/>
        <v>6</v>
      </c>
      <c r="K146" s="172" t="s">
        <v>239</v>
      </c>
      <c r="L146" s="2" t="str">
        <f t="shared" si="7"/>
        <v>00578410</v>
      </c>
      <c r="M146" s="2">
        <v>2040</v>
      </c>
    </row>
    <row r="147" spans="1:13" ht="12.75">
      <c r="A147" s="2">
        <v>145</v>
      </c>
      <c r="B147" s="2">
        <v>2041</v>
      </c>
      <c r="C147" s="2" t="s">
        <v>520</v>
      </c>
      <c r="D147" s="2" t="s">
        <v>521</v>
      </c>
      <c r="E147" s="170">
        <v>578428</v>
      </c>
      <c r="F147" s="171">
        <v>578428</v>
      </c>
      <c r="G147" s="2">
        <v>2041</v>
      </c>
      <c r="J147" s="2">
        <f t="shared" si="6"/>
        <v>6</v>
      </c>
      <c r="K147" s="172" t="s">
        <v>239</v>
      </c>
      <c r="L147" s="2" t="str">
        <f t="shared" si="7"/>
        <v>00578428</v>
      </c>
      <c r="M147" s="2">
        <v>2041</v>
      </c>
    </row>
    <row r="148" spans="1:13" ht="12.75">
      <c r="A148" s="2">
        <v>146</v>
      </c>
      <c r="B148" s="2">
        <v>2042</v>
      </c>
      <c r="C148" s="2" t="s">
        <v>522</v>
      </c>
      <c r="D148" s="2" t="s">
        <v>523</v>
      </c>
      <c r="E148" s="170">
        <v>271730</v>
      </c>
      <c r="F148" s="171">
        <v>271730</v>
      </c>
      <c r="G148" s="2">
        <v>2042</v>
      </c>
      <c r="J148" s="2">
        <f t="shared" si="6"/>
        <v>6</v>
      </c>
      <c r="K148" s="172" t="s">
        <v>239</v>
      </c>
      <c r="L148" s="2" t="str">
        <f t="shared" si="7"/>
        <v>00271730</v>
      </c>
      <c r="M148" s="2">
        <v>2042</v>
      </c>
    </row>
    <row r="149" spans="1:13" ht="12.75">
      <c r="A149" s="2">
        <v>147</v>
      </c>
      <c r="B149" s="2">
        <v>2043</v>
      </c>
      <c r="C149" s="2" t="s">
        <v>524</v>
      </c>
      <c r="D149" s="2" t="s">
        <v>525</v>
      </c>
      <c r="E149" s="170">
        <v>271748</v>
      </c>
      <c r="F149" s="171">
        <v>271748</v>
      </c>
      <c r="G149" s="2">
        <v>2043</v>
      </c>
      <c r="J149" s="2">
        <f t="shared" si="6"/>
        <v>6</v>
      </c>
      <c r="K149" s="172" t="s">
        <v>239</v>
      </c>
      <c r="L149" s="2" t="str">
        <f t="shared" si="7"/>
        <v>00271748</v>
      </c>
      <c r="M149" s="2">
        <v>2043</v>
      </c>
    </row>
    <row r="150" spans="1:13" ht="12.75">
      <c r="A150" s="2">
        <v>148</v>
      </c>
      <c r="B150" s="2">
        <v>2044</v>
      </c>
      <c r="C150" s="2" t="s">
        <v>526</v>
      </c>
      <c r="D150" s="2" t="s">
        <v>527</v>
      </c>
      <c r="E150" s="170">
        <v>271756</v>
      </c>
      <c r="F150" s="171">
        <v>271756</v>
      </c>
      <c r="G150" s="2">
        <v>2044</v>
      </c>
      <c r="J150" s="2">
        <f t="shared" si="6"/>
        <v>6</v>
      </c>
      <c r="K150" s="172" t="s">
        <v>239</v>
      </c>
      <c r="L150" s="2" t="str">
        <f t="shared" si="7"/>
        <v>00271756</v>
      </c>
      <c r="M150" s="2">
        <v>2044</v>
      </c>
    </row>
    <row r="151" spans="1:13" ht="12.75">
      <c r="A151" s="2">
        <v>149</v>
      </c>
      <c r="B151" s="2">
        <v>2045</v>
      </c>
      <c r="C151" s="2" t="s">
        <v>528</v>
      </c>
      <c r="D151" s="2" t="s">
        <v>529</v>
      </c>
      <c r="E151" s="170">
        <v>271764</v>
      </c>
      <c r="F151" s="171">
        <v>271764</v>
      </c>
      <c r="G151" s="2">
        <v>2045</v>
      </c>
      <c r="J151" s="2">
        <f t="shared" si="6"/>
        <v>6</v>
      </c>
      <c r="K151" s="172" t="s">
        <v>239</v>
      </c>
      <c r="L151" s="2" t="str">
        <f t="shared" si="7"/>
        <v>00271764</v>
      </c>
      <c r="M151" s="2">
        <v>2045</v>
      </c>
    </row>
    <row r="152" spans="1:13" ht="12.75">
      <c r="A152" s="2">
        <v>150</v>
      </c>
      <c r="B152" s="2">
        <v>2046</v>
      </c>
      <c r="C152" s="2" t="s">
        <v>530</v>
      </c>
      <c r="D152" s="2" t="s">
        <v>531</v>
      </c>
      <c r="E152" s="170">
        <v>578436</v>
      </c>
      <c r="F152" s="171">
        <v>578436</v>
      </c>
      <c r="G152" s="2">
        <v>2046</v>
      </c>
      <c r="J152" s="2">
        <f t="shared" si="6"/>
        <v>6</v>
      </c>
      <c r="K152" s="172" t="s">
        <v>239</v>
      </c>
      <c r="L152" s="2" t="str">
        <f t="shared" si="7"/>
        <v>00578436</v>
      </c>
      <c r="M152" s="2">
        <v>2046</v>
      </c>
    </row>
    <row r="153" spans="1:13" ht="12.75">
      <c r="A153" s="2">
        <v>151</v>
      </c>
      <c r="B153" s="2">
        <v>2047</v>
      </c>
      <c r="C153" s="2" t="s">
        <v>532</v>
      </c>
      <c r="D153" s="2" t="s">
        <v>533</v>
      </c>
      <c r="E153" s="170">
        <v>271781</v>
      </c>
      <c r="F153" s="171">
        <v>271781</v>
      </c>
      <c r="G153" s="2">
        <v>2047</v>
      </c>
      <c r="J153" s="2">
        <f t="shared" si="6"/>
        <v>6</v>
      </c>
      <c r="K153" s="172" t="s">
        <v>239</v>
      </c>
      <c r="L153" s="2" t="str">
        <f t="shared" si="7"/>
        <v>00271781</v>
      </c>
      <c r="M153" s="2">
        <v>2047</v>
      </c>
    </row>
    <row r="154" spans="1:13" ht="12.75">
      <c r="A154" s="2">
        <v>152</v>
      </c>
      <c r="B154" s="2">
        <v>2048</v>
      </c>
      <c r="C154" s="2" t="s">
        <v>322</v>
      </c>
      <c r="D154" s="2" t="s">
        <v>534</v>
      </c>
      <c r="E154" s="170">
        <v>271799</v>
      </c>
      <c r="F154" s="171">
        <v>271799</v>
      </c>
      <c r="G154" s="2">
        <v>2048</v>
      </c>
      <c r="J154" s="2">
        <f t="shared" si="6"/>
        <v>6</v>
      </c>
      <c r="K154" s="172" t="s">
        <v>239</v>
      </c>
      <c r="L154" s="2" t="str">
        <f t="shared" si="7"/>
        <v>00271799</v>
      </c>
      <c r="M154" s="2">
        <v>2048</v>
      </c>
    </row>
    <row r="155" spans="1:13" ht="12.75">
      <c r="A155" s="2">
        <v>153</v>
      </c>
      <c r="B155" s="2">
        <v>2049</v>
      </c>
      <c r="C155" s="2" t="s">
        <v>535</v>
      </c>
      <c r="D155" s="2" t="s">
        <v>536</v>
      </c>
      <c r="E155" s="170">
        <v>271802</v>
      </c>
      <c r="F155" s="171">
        <v>271802</v>
      </c>
      <c r="G155" s="2">
        <v>2049</v>
      </c>
      <c r="J155" s="2">
        <f t="shared" si="6"/>
        <v>6</v>
      </c>
      <c r="K155" s="172" t="s">
        <v>239</v>
      </c>
      <c r="L155" s="2" t="str">
        <f t="shared" si="7"/>
        <v>00271802</v>
      </c>
      <c r="M155" s="2">
        <v>2049</v>
      </c>
    </row>
    <row r="156" spans="1:13" ht="12.75">
      <c r="A156" s="2">
        <v>154</v>
      </c>
      <c r="B156" s="2">
        <v>2050</v>
      </c>
      <c r="C156" s="2" t="s">
        <v>537</v>
      </c>
      <c r="D156" s="2" t="s">
        <v>538</v>
      </c>
      <c r="E156" s="170">
        <v>271811</v>
      </c>
      <c r="F156" s="171">
        <v>271811</v>
      </c>
      <c r="G156" s="2">
        <v>2050</v>
      </c>
      <c r="J156" s="2">
        <f t="shared" si="6"/>
        <v>6</v>
      </c>
      <c r="K156" s="172" t="s">
        <v>239</v>
      </c>
      <c r="L156" s="2" t="str">
        <f t="shared" si="7"/>
        <v>00271811</v>
      </c>
      <c r="M156" s="2">
        <v>2050</v>
      </c>
    </row>
    <row r="157" spans="1:13" ht="12.75">
      <c r="A157" s="2">
        <v>155</v>
      </c>
      <c r="B157" s="2">
        <v>2051</v>
      </c>
      <c r="C157" s="2" t="s">
        <v>539</v>
      </c>
      <c r="D157" s="2" t="s">
        <v>540</v>
      </c>
      <c r="E157" s="170">
        <v>578444</v>
      </c>
      <c r="F157" s="171">
        <v>578444</v>
      </c>
      <c r="G157" s="2">
        <v>2051</v>
      </c>
      <c r="J157" s="2">
        <f t="shared" si="6"/>
        <v>6</v>
      </c>
      <c r="K157" s="172" t="s">
        <v>239</v>
      </c>
      <c r="L157" s="2" t="str">
        <f t="shared" si="7"/>
        <v>00578444</v>
      </c>
      <c r="M157" s="2">
        <v>2051</v>
      </c>
    </row>
    <row r="158" spans="1:13" ht="12.75">
      <c r="A158" s="2">
        <v>156</v>
      </c>
      <c r="B158" s="2">
        <v>2052</v>
      </c>
      <c r="C158" s="2" t="s">
        <v>541</v>
      </c>
      <c r="D158" s="2" t="s">
        <v>542</v>
      </c>
      <c r="E158" s="170">
        <v>271845</v>
      </c>
      <c r="F158" s="171">
        <v>271845</v>
      </c>
      <c r="G158" s="2">
        <v>2052</v>
      </c>
      <c r="J158" s="2">
        <f t="shared" si="6"/>
        <v>6</v>
      </c>
      <c r="K158" s="172" t="s">
        <v>239</v>
      </c>
      <c r="L158" s="2" t="str">
        <f t="shared" si="7"/>
        <v>00271845</v>
      </c>
      <c r="M158" s="2">
        <v>2052</v>
      </c>
    </row>
    <row r="159" spans="1:13" ht="12.75">
      <c r="A159" s="2">
        <v>157</v>
      </c>
      <c r="B159" s="2">
        <v>2053</v>
      </c>
      <c r="C159" s="2" t="s">
        <v>543</v>
      </c>
      <c r="D159" s="2" t="s">
        <v>544</v>
      </c>
      <c r="E159" s="170">
        <v>271853</v>
      </c>
      <c r="F159" s="171">
        <v>271853</v>
      </c>
      <c r="G159" s="2">
        <v>2053</v>
      </c>
      <c r="J159" s="2">
        <f t="shared" si="6"/>
        <v>6</v>
      </c>
      <c r="K159" s="172" t="s">
        <v>239</v>
      </c>
      <c r="L159" s="2" t="str">
        <f t="shared" si="7"/>
        <v>00271853</v>
      </c>
      <c r="M159" s="2">
        <v>2053</v>
      </c>
    </row>
    <row r="160" spans="1:13" ht="12.75">
      <c r="A160" s="2">
        <v>158</v>
      </c>
      <c r="B160" s="2">
        <v>2054</v>
      </c>
      <c r="C160" s="2" t="s">
        <v>545</v>
      </c>
      <c r="D160" s="2" t="s">
        <v>546</v>
      </c>
      <c r="E160" s="170">
        <v>271870</v>
      </c>
      <c r="F160" s="171">
        <v>271870</v>
      </c>
      <c r="G160" s="2">
        <v>2054</v>
      </c>
      <c r="J160" s="2">
        <f t="shared" si="6"/>
        <v>6</v>
      </c>
      <c r="K160" s="172" t="s">
        <v>239</v>
      </c>
      <c r="L160" s="2" t="str">
        <f t="shared" si="7"/>
        <v>00271870</v>
      </c>
      <c r="M160" s="2">
        <v>2054</v>
      </c>
    </row>
    <row r="161" spans="1:13" ht="12.75">
      <c r="A161" s="2">
        <v>159</v>
      </c>
      <c r="B161" s="2">
        <v>2055</v>
      </c>
      <c r="C161" s="2" t="s">
        <v>547</v>
      </c>
      <c r="D161" s="2" t="s">
        <v>548</v>
      </c>
      <c r="E161" s="170">
        <v>578452</v>
      </c>
      <c r="F161" s="171">
        <v>578452</v>
      </c>
      <c r="G161" s="2">
        <v>2055</v>
      </c>
      <c r="J161" s="2">
        <f t="shared" si="6"/>
        <v>6</v>
      </c>
      <c r="K161" s="172" t="s">
        <v>239</v>
      </c>
      <c r="L161" s="2" t="str">
        <f t="shared" si="7"/>
        <v>00578452</v>
      </c>
      <c r="M161" s="2">
        <v>2055</v>
      </c>
    </row>
    <row r="162" spans="1:13" ht="12.75">
      <c r="A162" s="2">
        <v>160</v>
      </c>
      <c r="B162" s="2">
        <v>2056</v>
      </c>
      <c r="C162" s="2" t="s">
        <v>549</v>
      </c>
      <c r="D162" s="2" t="s">
        <v>550</v>
      </c>
      <c r="E162" s="170">
        <v>271888</v>
      </c>
      <c r="F162" s="171">
        <v>271888</v>
      </c>
      <c r="G162" s="2">
        <v>2056</v>
      </c>
      <c r="J162" s="2">
        <f t="shared" si="6"/>
        <v>6</v>
      </c>
      <c r="K162" s="172" t="s">
        <v>239</v>
      </c>
      <c r="L162" s="2" t="str">
        <f t="shared" si="7"/>
        <v>00271888</v>
      </c>
      <c r="M162" s="2">
        <v>2056</v>
      </c>
    </row>
    <row r="163" spans="1:13" ht="12.75">
      <c r="A163" s="2">
        <v>161</v>
      </c>
      <c r="B163" s="2">
        <v>2057</v>
      </c>
      <c r="C163" s="2" t="s">
        <v>551</v>
      </c>
      <c r="D163" s="2" t="s">
        <v>552</v>
      </c>
      <c r="E163" s="170">
        <v>578461</v>
      </c>
      <c r="F163" s="171">
        <v>578461</v>
      </c>
      <c r="G163" s="2">
        <v>2057</v>
      </c>
      <c r="J163" s="2">
        <f t="shared" si="6"/>
        <v>6</v>
      </c>
      <c r="K163" s="172" t="s">
        <v>239</v>
      </c>
      <c r="L163" s="2" t="str">
        <f t="shared" si="7"/>
        <v>00578461</v>
      </c>
      <c r="M163" s="2">
        <v>2057</v>
      </c>
    </row>
    <row r="164" spans="1:13" ht="12.75">
      <c r="A164" s="2">
        <v>162</v>
      </c>
      <c r="B164" s="2">
        <v>2058</v>
      </c>
      <c r="C164" s="2" t="s">
        <v>553</v>
      </c>
      <c r="D164" s="2" t="s">
        <v>554</v>
      </c>
      <c r="E164" s="170">
        <v>578479</v>
      </c>
      <c r="F164" s="171">
        <v>578479</v>
      </c>
      <c r="G164" s="2">
        <v>2058</v>
      </c>
      <c r="J164" s="2">
        <f t="shared" si="6"/>
        <v>6</v>
      </c>
      <c r="K164" s="172" t="s">
        <v>239</v>
      </c>
      <c r="L164" s="2" t="str">
        <f t="shared" si="7"/>
        <v>00578479</v>
      </c>
      <c r="M164" s="2">
        <v>2058</v>
      </c>
    </row>
    <row r="165" spans="1:13" ht="12.75">
      <c r="A165" s="2">
        <v>163</v>
      </c>
      <c r="B165" s="2">
        <v>2059</v>
      </c>
      <c r="C165" s="2" t="s">
        <v>555</v>
      </c>
      <c r="D165" s="2" t="s">
        <v>556</v>
      </c>
      <c r="E165" s="170">
        <v>578487</v>
      </c>
      <c r="F165" s="171">
        <v>578487</v>
      </c>
      <c r="G165" s="2">
        <v>2059</v>
      </c>
      <c r="J165" s="2">
        <f t="shared" si="6"/>
        <v>6</v>
      </c>
      <c r="K165" s="172" t="s">
        <v>239</v>
      </c>
      <c r="L165" s="2" t="str">
        <f t="shared" si="7"/>
        <v>00578487</v>
      </c>
      <c r="M165" s="2">
        <v>2059</v>
      </c>
    </row>
    <row r="166" spans="1:13" ht="12.75">
      <c r="A166" s="2">
        <v>164</v>
      </c>
      <c r="B166" s="2">
        <v>2060</v>
      </c>
      <c r="C166" s="2" t="s">
        <v>557</v>
      </c>
      <c r="D166" s="2" t="s">
        <v>558</v>
      </c>
      <c r="E166" s="170">
        <v>271900</v>
      </c>
      <c r="F166" s="171">
        <v>271900</v>
      </c>
      <c r="G166" s="2">
        <v>2060</v>
      </c>
      <c r="J166" s="2">
        <f t="shared" si="6"/>
        <v>6</v>
      </c>
      <c r="K166" s="172" t="s">
        <v>239</v>
      </c>
      <c r="L166" s="2" t="str">
        <f t="shared" si="7"/>
        <v>00271900</v>
      </c>
      <c r="M166" s="2">
        <v>2060</v>
      </c>
    </row>
    <row r="167" spans="1:13" ht="12.75">
      <c r="A167" s="2">
        <v>165</v>
      </c>
      <c r="B167" s="2">
        <v>2061</v>
      </c>
      <c r="C167" s="2" t="s">
        <v>559</v>
      </c>
      <c r="D167" s="2" t="s">
        <v>560</v>
      </c>
      <c r="E167" s="170">
        <v>578495</v>
      </c>
      <c r="F167" s="171">
        <v>578495</v>
      </c>
      <c r="G167" s="2">
        <v>2061</v>
      </c>
      <c r="J167" s="2">
        <f t="shared" si="6"/>
        <v>6</v>
      </c>
      <c r="K167" s="172" t="s">
        <v>239</v>
      </c>
      <c r="L167" s="2" t="str">
        <f t="shared" si="7"/>
        <v>00578495</v>
      </c>
      <c r="M167" s="2">
        <v>2061</v>
      </c>
    </row>
    <row r="168" spans="1:13" ht="12.75">
      <c r="A168" s="2">
        <v>166</v>
      </c>
      <c r="B168" s="2">
        <v>2062</v>
      </c>
      <c r="C168" s="2" t="s">
        <v>561</v>
      </c>
      <c r="D168" s="2" t="s">
        <v>562</v>
      </c>
      <c r="E168" s="170">
        <v>271942</v>
      </c>
      <c r="F168" s="171">
        <v>271942</v>
      </c>
      <c r="G168" s="2">
        <v>2062</v>
      </c>
      <c r="J168" s="2">
        <f t="shared" si="6"/>
        <v>6</v>
      </c>
      <c r="K168" s="172" t="s">
        <v>239</v>
      </c>
      <c r="L168" s="2" t="str">
        <f t="shared" si="7"/>
        <v>00271942</v>
      </c>
      <c r="M168" s="2">
        <v>2062</v>
      </c>
    </row>
    <row r="169" spans="1:13" ht="12.75">
      <c r="A169" s="2">
        <v>167</v>
      </c>
      <c r="B169" s="2">
        <v>2063</v>
      </c>
      <c r="C169" s="2" t="s">
        <v>563</v>
      </c>
      <c r="D169" s="2" t="s">
        <v>564</v>
      </c>
      <c r="E169" s="170">
        <v>271926</v>
      </c>
      <c r="F169" s="171">
        <v>271926</v>
      </c>
      <c r="G169" s="2">
        <v>2063</v>
      </c>
      <c r="J169" s="2">
        <f t="shared" si="6"/>
        <v>6</v>
      </c>
      <c r="K169" s="172" t="s">
        <v>239</v>
      </c>
      <c r="L169" s="2" t="str">
        <f t="shared" si="7"/>
        <v>00271926</v>
      </c>
      <c r="M169" s="2">
        <v>2063</v>
      </c>
    </row>
    <row r="170" spans="1:13" ht="12.75">
      <c r="A170" s="2">
        <v>168</v>
      </c>
      <c r="B170" s="2">
        <v>2064</v>
      </c>
      <c r="C170" s="2" t="s">
        <v>565</v>
      </c>
      <c r="D170" s="2" t="s">
        <v>566</v>
      </c>
      <c r="E170" s="170">
        <v>578509</v>
      </c>
      <c r="F170" s="171">
        <v>578509</v>
      </c>
      <c r="G170" s="2">
        <v>2064</v>
      </c>
      <c r="J170" s="2">
        <f t="shared" si="6"/>
        <v>6</v>
      </c>
      <c r="K170" s="172" t="s">
        <v>239</v>
      </c>
      <c r="L170" s="2" t="str">
        <f t="shared" si="7"/>
        <v>00578509</v>
      </c>
      <c r="M170" s="2">
        <v>2064</v>
      </c>
    </row>
    <row r="171" spans="1:13" ht="12.75">
      <c r="A171" s="2">
        <v>169</v>
      </c>
      <c r="B171" s="2">
        <v>2065</v>
      </c>
      <c r="C171" s="2" t="s">
        <v>567</v>
      </c>
      <c r="D171" s="2" t="s">
        <v>568</v>
      </c>
      <c r="E171" s="170">
        <v>271951</v>
      </c>
      <c r="F171" s="171">
        <v>271951</v>
      </c>
      <c r="G171" s="2">
        <v>2065</v>
      </c>
      <c r="J171" s="2">
        <f t="shared" si="6"/>
        <v>6</v>
      </c>
      <c r="K171" s="172" t="s">
        <v>239</v>
      </c>
      <c r="L171" s="2" t="str">
        <f aca="true" t="shared" si="8" ref="L171:L202">CONCATENATE(K171,F171)</f>
        <v>00271951</v>
      </c>
      <c r="M171" s="2">
        <v>2065</v>
      </c>
    </row>
    <row r="172" spans="1:13" ht="12.75">
      <c r="A172" s="2">
        <v>170</v>
      </c>
      <c r="B172" s="2">
        <v>2066</v>
      </c>
      <c r="C172" s="2" t="s">
        <v>569</v>
      </c>
      <c r="D172" s="2" t="s">
        <v>570</v>
      </c>
      <c r="E172" s="170">
        <v>271977</v>
      </c>
      <c r="F172" s="171">
        <v>271977</v>
      </c>
      <c r="G172" s="2">
        <v>2066</v>
      </c>
      <c r="J172" s="2">
        <f t="shared" si="6"/>
        <v>6</v>
      </c>
      <c r="K172" s="172" t="s">
        <v>239</v>
      </c>
      <c r="L172" s="2" t="str">
        <f t="shared" si="8"/>
        <v>00271977</v>
      </c>
      <c r="M172" s="2">
        <v>2066</v>
      </c>
    </row>
    <row r="173" spans="1:13" ht="12.75">
      <c r="A173" s="2">
        <v>171</v>
      </c>
      <c r="B173" s="2">
        <v>2067</v>
      </c>
      <c r="C173" s="2" t="s">
        <v>571</v>
      </c>
      <c r="D173" s="2" t="s">
        <v>572</v>
      </c>
      <c r="E173" s="170">
        <v>272001</v>
      </c>
      <c r="F173" s="171">
        <v>272001</v>
      </c>
      <c r="G173" s="2">
        <v>2067</v>
      </c>
      <c r="J173" s="2">
        <f t="shared" si="6"/>
        <v>6</v>
      </c>
      <c r="K173" s="172" t="s">
        <v>239</v>
      </c>
      <c r="L173" s="2" t="str">
        <f t="shared" si="8"/>
        <v>00272001</v>
      </c>
      <c r="M173" s="2">
        <v>2067</v>
      </c>
    </row>
    <row r="174" spans="1:13" ht="12.75">
      <c r="A174" s="2">
        <v>172</v>
      </c>
      <c r="B174" s="2">
        <v>2068</v>
      </c>
      <c r="C174" s="2" t="s">
        <v>573</v>
      </c>
      <c r="D174" s="2" t="s">
        <v>574</v>
      </c>
      <c r="E174" s="170">
        <v>578517</v>
      </c>
      <c r="F174" s="171">
        <v>578517</v>
      </c>
      <c r="G174" s="2">
        <v>2068</v>
      </c>
      <c r="J174" s="2">
        <f t="shared" si="6"/>
        <v>6</v>
      </c>
      <c r="K174" s="172" t="s">
        <v>239</v>
      </c>
      <c r="L174" s="2" t="str">
        <f t="shared" si="8"/>
        <v>00578517</v>
      </c>
      <c r="M174" s="2">
        <v>2068</v>
      </c>
    </row>
    <row r="175" spans="1:13" ht="12.75">
      <c r="A175" s="2">
        <v>173</v>
      </c>
      <c r="B175" s="2">
        <v>2069</v>
      </c>
      <c r="C175" s="2" t="s">
        <v>575</v>
      </c>
      <c r="D175" s="2" t="s">
        <v>576</v>
      </c>
      <c r="E175" s="170">
        <v>578525</v>
      </c>
      <c r="F175" s="171">
        <v>578525</v>
      </c>
      <c r="G175" s="2">
        <v>2069</v>
      </c>
      <c r="J175" s="2">
        <f t="shared" si="6"/>
        <v>6</v>
      </c>
      <c r="K175" s="172" t="s">
        <v>239</v>
      </c>
      <c r="L175" s="2" t="str">
        <f t="shared" si="8"/>
        <v>00578525</v>
      </c>
      <c r="M175" s="2">
        <v>2069</v>
      </c>
    </row>
    <row r="176" spans="1:13" ht="12.75">
      <c r="A176" s="2">
        <v>174</v>
      </c>
      <c r="B176" s="2">
        <v>2070</v>
      </c>
      <c r="C176" s="2" t="s">
        <v>577</v>
      </c>
      <c r="D176" s="2" t="s">
        <v>578</v>
      </c>
      <c r="E176" s="170">
        <v>578533</v>
      </c>
      <c r="F176" s="171">
        <v>578533</v>
      </c>
      <c r="G176" s="2">
        <v>2070</v>
      </c>
      <c r="J176" s="2">
        <f t="shared" si="6"/>
        <v>6</v>
      </c>
      <c r="K176" s="172" t="s">
        <v>239</v>
      </c>
      <c r="L176" s="2" t="str">
        <f t="shared" si="8"/>
        <v>00578533</v>
      </c>
      <c r="M176" s="2">
        <v>2070</v>
      </c>
    </row>
    <row r="177" spans="1:13" ht="12.75">
      <c r="A177" s="2">
        <v>175</v>
      </c>
      <c r="B177" s="2">
        <v>2071</v>
      </c>
      <c r="C177" s="2" t="s">
        <v>579</v>
      </c>
      <c r="D177" s="2" t="s">
        <v>580</v>
      </c>
      <c r="E177" s="170">
        <v>272078</v>
      </c>
      <c r="F177" s="171">
        <v>272078</v>
      </c>
      <c r="G177" s="2">
        <v>2071</v>
      </c>
      <c r="J177" s="2">
        <f t="shared" si="6"/>
        <v>6</v>
      </c>
      <c r="K177" s="172" t="s">
        <v>239</v>
      </c>
      <c r="L177" s="2" t="str">
        <f t="shared" si="8"/>
        <v>00272078</v>
      </c>
      <c r="M177" s="2">
        <v>2071</v>
      </c>
    </row>
    <row r="178" spans="1:13" ht="12.75">
      <c r="A178" s="2">
        <v>176</v>
      </c>
      <c r="B178" s="2">
        <v>2072</v>
      </c>
      <c r="C178" s="2" t="s">
        <v>581</v>
      </c>
      <c r="D178" s="2" t="s">
        <v>582</v>
      </c>
      <c r="E178" s="170">
        <v>272086</v>
      </c>
      <c r="F178" s="171">
        <v>272086</v>
      </c>
      <c r="G178" s="2">
        <v>2072</v>
      </c>
      <c r="J178" s="2">
        <f t="shared" si="6"/>
        <v>6</v>
      </c>
      <c r="K178" s="172" t="s">
        <v>239</v>
      </c>
      <c r="L178" s="2" t="str">
        <f t="shared" si="8"/>
        <v>00272086</v>
      </c>
      <c r="M178" s="2">
        <v>2072</v>
      </c>
    </row>
    <row r="179" spans="1:13" ht="12.75">
      <c r="A179" s="2">
        <v>177</v>
      </c>
      <c r="B179" s="2">
        <v>2073</v>
      </c>
      <c r="C179" s="2" t="s">
        <v>583</v>
      </c>
      <c r="D179" s="2" t="s">
        <v>584</v>
      </c>
      <c r="E179" s="170">
        <v>578541</v>
      </c>
      <c r="F179" s="171">
        <v>578541</v>
      </c>
      <c r="G179" s="2">
        <v>2073</v>
      </c>
      <c r="J179" s="2">
        <f t="shared" si="6"/>
        <v>6</v>
      </c>
      <c r="K179" s="172" t="s">
        <v>239</v>
      </c>
      <c r="L179" s="2" t="str">
        <f t="shared" si="8"/>
        <v>00578541</v>
      </c>
      <c r="M179" s="2">
        <v>2073</v>
      </c>
    </row>
    <row r="180" spans="1:13" ht="12.75">
      <c r="A180" s="2">
        <v>178</v>
      </c>
      <c r="B180" s="2">
        <v>2074</v>
      </c>
      <c r="C180" s="2" t="s">
        <v>585</v>
      </c>
      <c r="D180" s="2" t="s">
        <v>586</v>
      </c>
      <c r="E180" s="170">
        <v>578550</v>
      </c>
      <c r="F180" s="171">
        <v>578550</v>
      </c>
      <c r="G180" s="2">
        <v>2074</v>
      </c>
      <c r="J180" s="2">
        <f t="shared" si="6"/>
        <v>6</v>
      </c>
      <c r="K180" s="172" t="s">
        <v>239</v>
      </c>
      <c r="L180" s="2" t="str">
        <f t="shared" si="8"/>
        <v>00578550</v>
      </c>
      <c r="M180" s="2">
        <v>2074</v>
      </c>
    </row>
    <row r="181" spans="1:13" ht="12.75">
      <c r="A181" s="2">
        <v>179</v>
      </c>
      <c r="B181" s="2">
        <v>2075</v>
      </c>
      <c r="C181" s="2" t="s">
        <v>587</v>
      </c>
      <c r="D181" s="2" t="s">
        <v>588</v>
      </c>
      <c r="E181" s="170">
        <v>272094</v>
      </c>
      <c r="F181" s="171">
        <v>272094</v>
      </c>
      <c r="G181" s="2">
        <v>2075</v>
      </c>
      <c r="J181" s="2">
        <f t="shared" si="6"/>
        <v>6</v>
      </c>
      <c r="K181" s="172" t="s">
        <v>239</v>
      </c>
      <c r="L181" s="2" t="str">
        <f t="shared" si="8"/>
        <v>00272094</v>
      </c>
      <c r="M181" s="2">
        <v>2075</v>
      </c>
    </row>
    <row r="182" spans="1:13" ht="12.75">
      <c r="A182" s="2">
        <v>180</v>
      </c>
      <c r="B182" s="2">
        <v>2076</v>
      </c>
      <c r="C182" s="2" t="s">
        <v>589</v>
      </c>
      <c r="D182" s="2" t="s">
        <v>590</v>
      </c>
      <c r="E182" s="170">
        <v>578568</v>
      </c>
      <c r="F182" s="171">
        <v>578568</v>
      </c>
      <c r="G182" s="2">
        <v>2076</v>
      </c>
      <c r="J182" s="2">
        <f t="shared" si="6"/>
        <v>6</v>
      </c>
      <c r="K182" s="172" t="s">
        <v>239</v>
      </c>
      <c r="L182" s="2" t="str">
        <f t="shared" si="8"/>
        <v>00578568</v>
      </c>
      <c r="M182" s="2">
        <v>2076</v>
      </c>
    </row>
    <row r="183" spans="1:13" ht="12.75">
      <c r="A183" s="2">
        <v>181</v>
      </c>
      <c r="B183" s="2">
        <v>2077</v>
      </c>
      <c r="C183" s="2" t="s">
        <v>591</v>
      </c>
      <c r="D183" s="2" t="s">
        <v>592</v>
      </c>
      <c r="E183" s="170">
        <v>272108</v>
      </c>
      <c r="F183" s="171">
        <v>272108</v>
      </c>
      <c r="G183" s="2">
        <v>2077</v>
      </c>
      <c r="J183" s="2">
        <f t="shared" si="6"/>
        <v>6</v>
      </c>
      <c r="K183" s="172" t="s">
        <v>239</v>
      </c>
      <c r="L183" s="2" t="str">
        <f t="shared" si="8"/>
        <v>00272108</v>
      </c>
      <c r="M183" s="2">
        <v>2077</v>
      </c>
    </row>
    <row r="184" spans="1:13" ht="12.75">
      <c r="A184" s="2">
        <v>182</v>
      </c>
      <c r="B184" s="2">
        <v>2078</v>
      </c>
      <c r="C184" s="2" t="s">
        <v>593</v>
      </c>
      <c r="D184" s="2" t="s">
        <v>594</v>
      </c>
      <c r="E184" s="170">
        <v>578576</v>
      </c>
      <c r="F184" s="171">
        <v>578576</v>
      </c>
      <c r="G184" s="2">
        <v>2078</v>
      </c>
      <c r="J184" s="2">
        <f t="shared" si="6"/>
        <v>6</v>
      </c>
      <c r="K184" s="172" t="s">
        <v>239</v>
      </c>
      <c r="L184" s="2" t="str">
        <f t="shared" si="8"/>
        <v>00578576</v>
      </c>
      <c r="M184" s="2">
        <v>2078</v>
      </c>
    </row>
    <row r="185" spans="1:13" ht="12.75">
      <c r="A185" s="2">
        <v>183</v>
      </c>
      <c r="B185" s="2">
        <v>2079</v>
      </c>
      <c r="C185" s="2" t="s">
        <v>595</v>
      </c>
      <c r="D185" s="2" t="s">
        <v>596</v>
      </c>
      <c r="E185" s="170">
        <v>272124</v>
      </c>
      <c r="F185" s="171">
        <v>272124</v>
      </c>
      <c r="G185" s="2">
        <v>2079</v>
      </c>
      <c r="J185" s="2">
        <f t="shared" si="6"/>
        <v>6</v>
      </c>
      <c r="K185" s="172" t="s">
        <v>239</v>
      </c>
      <c r="L185" s="2" t="str">
        <f t="shared" si="8"/>
        <v>00272124</v>
      </c>
      <c r="M185" s="2">
        <v>2079</v>
      </c>
    </row>
    <row r="186" spans="1:13" ht="12.75">
      <c r="A186" s="2">
        <v>184</v>
      </c>
      <c r="B186" s="2">
        <v>2080</v>
      </c>
      <c r="C186" s="2" t="s">
        <v>597</v>
      </c>
      <c r="D186" s="2" t="s">
        <v>598</v>
      </c>
      <c r="E186" s="170">
        <v>272132</v>
      </c>
      <c r="F186" s="171">
        <v>272132</v>
      </c>
      <c r="G186" s="2">
        <v>2080</v>
      </c>
      <c r="J186" s="2">
        <f t="shared" si="6"/>
        <v>6</v>
      </c>
      <c r="K186" s="172" t="s">
        <v>239</v>
      </c>
      <c r="L186" s="2" t="str">
        <f t="shared" si="8"/>
        <v>00272132</v>
      </c>
      <c r="M186" s="2">
        <v>2080</v>
      </c>
    </row>
    <row r="187" spans="1:13" ht="12.75">
      <c r="A187" s="2">
        <v>185</v>
      </c>
      <c r="B187" s="2">
        <v>2081</v>
      </c>
      <c r="C187" s="2" t="s">
        <v>599</v>
      </c>
      <c r="D187" s="2" t="s">
        <v>600</v>
      </c>
      <c r="E187" s="170">
        <v>47478179</v>
      </c>
      <c r="F187" s="171">
        <v>47478179</v>
      </c>
      <c r="G187" s="2">
        <v>2081</v>
      </c>
      <c r="J187" s="2">
        <f t="shared" si="6"/>
        <v>8</v>
      </c>
      <c r="L187" s="2" t="str">
        <f t="shared" si="8"/>
        <v>47478179</v>
      </c>
      <c r="M187" s="2">
        <v>2081</v>
      </c>
    </row>
    <row r="188" spans="1:13" ht="12.75">
      <c r="A188" s="2">
        <v>186</v>
      </c>
      <c r="B188" s="2">
        <v>2082</v>
      </c>
      <c r="C188" s="2" t="s">
        <v>601</v>
      </c>
      <c r="D188" s="2" t="s">
        <v>602</v>
      </c>
      <c r="E188" s="170">
        <v>578584</v>
      </c>
      <c r="F188" s="171">
        <v>578584</v>
      </c>
      <c r="G188" s="2">
        <v>2082</v>
      </c>
      <c r="J188" s="2">
        <f t="shared" si="6"/>
        <v>6</v>
      </c>
      <c r="K188" s="172" t="s">
        <v>239</v>
      </c>
      <c r="L188" s="2" t="str">
        <f t="shared" si="8"/>
        <v>00578584</v>
      </c>
      <c r="M188" s="2">
        <v>2082</v>
      </c>
    </row>
    <row r="189" spans="1:13" ht="12.75">
      <c r="A189" s="2">
        <v>187</v>
      </c>
      <c r="B189" s="2">
        <v>2083</v>
      </c>
      <c r="C189" s="2" t="s">
        <v>603</v>
      </c>
      <c r="D189" s="2" t="s">
        <v>604</v>
      </c>
      <c r="E189" s="170">
        <v>35513</v>
      </c>
      <c r="F189" s="171">
        <v>35513</v>
      </c>
      <c r="G189" s="2">
        <v>2083</v>
      </c>
      <c r="J189" s="2">
        <f t="shared" si="6"/>
        <v>5</v>
      </c>
      <c r="K189" s="172" t="s">
        <v>605</v>
      </c>
      <c r="L189" s="2" t="str">
        <f t="shared" si="8"/>
        <v>00035513</v>
      </c>
      <c r="M189" s="2">
        <v>2083</v>
      </c>
    </row>
    <row r="190" spans="1:13" ht="12.75">
      <c r="A190" s="2">
        <v>188</v>
      </c>
      <c r="B190" s="2">
        <v>2084</v>
      </c>
      <c r="C190" s="2" t="s">
        <v>606</v>
      </c>
      <c r="D190" s="2" t="s">
        <v>607</v>
      </c>
      <c r="E190" s="170">
        <v>272175</v>
      </c>
      <c r="F190" s="171">
        <v>272175</v>
      </c>
      <c r="G190" s="2">
        <v>2084</v>
      </c>
      <c r="J190" s="2">
        <f t="shared" si="6"/>
        <v>6</v>
      </c>
      <c r="K190" s="172" t="s">
        <v>239</v>
      </c>
      <c r="L190" s="2" t="str">
        <f t="shared" si="8"/>
        <v>00272175</v>
      </c>
      <c r="M190" s="2">
        <v>2084</v>
      </c>
    </row>
    <row r="191" spans="1:13" ht="12.75">
      <c r="A191" s="2">
        <v>189</v>
      </c>
      <c r="B191" s="2">
        <v>2085</v>
      </c>
      <c r="C191" s="2" t="s">
        <v>608</v>
      </c>
      <c r="D191" s="2" t="s">
        <v>609</v>
      </c>
      <c r="E191" s="170">
        <v>578592</v>
      </c>
      <c r="F191" s="171">
        <v>578592</v>
      </c>
      <c r="G191" s="2">
        <v>2085</v>
      </c>
      <c r="J191" s="2">
        <f t="shared" si="6"/>
        <v>6</v>
      </c>
      <c r="K191" s="172" t="s">
        <v>239</v>
      </c>
      <c r="L191" s="2" t="str">
        <f t="shared" si="8"/>
        <v>00578592</v>
      </c>
      <c r="M191" s="2">
        <v>2085</v>
      </c>
    </row>
    <row r="192" spans="1:13" ht="12.75">
      <c r="A192" s="2">
        <v>190</v>
      </c>
      <c r="B192" s="2">
        <v>2086</v>
      </c>
      <c r="C192" s="2" t="s">
        <v>610</v>
      </c>
      <c r="D192" s="2" t="s">
        <v>611</v>
      </c>
      <c r="E192" s="170">
        <v>578606</v>
      </c>
      <c r="F192" s="171">
        <v>578606</v>
      </c>
      <c r="G192" s="2">
        <v>2086</v>
      </c>
      <c r="J192" s="2">
        <f t="shared" si="6"/>
        <v>6</v>
      </c>
      <c r="K192" s="172" t="s">
        <v>239</v>
      </c>
      <c r="L192" s="2" t="str">
        <f t="shared" si="8"/>
        <v>00578606</v>
      </c>
      <c r="M192" s="2">
        <v>2086</v>
      </c>
    </row>
    <row r="193" spans="1:13" ht="12.75">
      <c r="A193" s="2">
        <v>191</v>
      </c>
      <c r="B193" s="2">
        <v>2087</v>
      </c>
      <c r="C193" s="2" t="s">
        <v>612</v>
      </c>
      <c r="D193" s="2" t="s">
        <v>613</v>
      </c>
      <c r="E193" s="170">
        <v>578614</v>
      </c>
      <c r="F193" s="171">
        <v>578614</v>
      </c>
      <c r="G193" s="2">
        <v>2087</v>
      </c>
      <c r="J193" s="2">
        <f t="shared" si="6"/>
        <v>6</v>
      </c>
      <c r="K193" s="172" t="s">
        <v>239</v>
      </c>
      <c r="L193" s="2" t="str">
        <f t="shared" si="8"/>
        <v>00578614</v>
      </c>
      <c r="M193" s="2">
        <v>2087</v>
      </c>
    </row>
    <row r="194" spans="1:13" ht="12.75">
      <c r="A194" s="2">
        <v>192</v>
      </c>
      <c r="B194" s="2">
        <v>2088</v>
      </c>
      <c r="C194" s="2" t="s">
        <v>614</v>
      </c>
      <c r="D194" s="2" t="s">
        <v>615</v>
      </c>
      <c r="E194" s="170">
        <v>578622</v>
      </c>
      <c r="F194" s="171">
        <v>578622</v>
      </c>
      <c r="G194" s="2">
        <v>2088</v>
      </c>
      <c r="J194" s="2">
        <f t="shared" si="6"/>
        <v>6</v>
      </c>
      <c r="K194" s="172" t="s">
        <v>239</v>
      </c>
      <c r="L194" s="2" t="str">
        <f t="shared" si="8"/>
        <v>00578622</v>
      </c>
      <c r="M194" s="2">
        <v>2088</v>
      </c>
    </row>
    <row r="195" spans="1:13" ht="12.75">
      <c r="A195" s="2">
        <v>193</v>
      </c>
      <c r="B195" s="2">
        <v>2089</v>
      </c>
      <c r="C195" s="2" t="s">
        <v>616</v>
      </c>
      <c r="D195" s="2" t="s">
        <v>617</v>
      </c>
      <c r="E195" s="170">
        <v>272221</v>
      </c>
      <c r="F195" s="171">
        <v>272221</v>
      </c>
      <c r="G195" s="2">
        <v>2089</v>
      </c>
      <c r="J195" s="2">
        <f aca="true" t="shared" si="9" ref="J195:J258">LEN(F195)</f>
        <v>6</v>
      </c>
      <c r="K195" s="172" t="s">
        <v>239</v>
      </c>
      <c r="L195" s="2" t="str">
        <f t="shared" si="8"/>
        <v>00272221</v>
      </c>
      <c r="M195" s="2">
        <v>2089</v>
      </c>
    </row>
    <row r="196" spans="1:13" ht="12.75">
      <c r="A196" s="2">
        <v>194</v>
      </c>
      <c r="B196" s="2">
        <v>2090</v>
      </c>
      <c r="C196" s="2" t="s">
        <v>618</v>
      </c>
      <c r="D196" s="2" t="s">
        <v>619</v>
      </c>
      <c r="E196" s="170">
        <v>272248</v>
      </c>
      <c r="F196" s="171">
        <v>272248</v>
      </c>
      <c r="G196" s="2">
        <v>2090</v>
      </c>
      <c r="J196" s="2">
        <f t="shared" si="9"/>
        <v>6</v>
      </c>
      <c r="K196" s="172" t="s">
        <v>239</v>
      </c>
      <c r="L196" s="2" t="str">
        <f t="shared" si="8"/>
        <v>00272248</v>
      </c>
      <c r="M196" s="2">
        <v>2090</v>
      </c>
    </row>
    <row r="197" spans="1:13" ht="12.75">
      <c r="A197" s="2">
        <v>195</v>
      </c>
      <c r="B197" s="2">
        <v>2091</v>
      </c>
      <c r="C197" s="2" t="s">
        <v>620</v>
      </c>
      <c r="D197" s="2" t="s">
        <v>621</v>
      </c>
      <c r="E197" s="170">
        <v>272256</v>
      </c>
      <c r="F197" s="171">
        <v>272256</v>
      </c>
      <c r="G197" s="2">
        <v>2091</v>
      </c>
      <c r="J197" s="2">
        <f t="shared" si="9"/>
        <v>6</v>
      </c>
      <c r="K197" s="172" t="s">
        <v>239</v>
      </c>
      <c r="L197" s="2" t="str">
        <f t="shared" si="8"/>
        <v>00272256</v>
      </c>
      <c r="M197" s="2">
        <v>2091</v>
      </c>
    </row>
    <row r="198" spans="1:13" ht="12.75">
      <c r="A198" s="2">
        <v>196</v>
      </c>
      <c r="B198" s="2">
        <v>2092</v>
      </c>
      <c r="C198" s="2" t="s">
        <v>622</v>
      </c>
      <c r="D198" s="2" t="s">
        <v>623</v>
      </c>
      <c r="E198" s="170">
        <v>272264</v>
      </c>
      <c r="F198" s="171">
        <v>272264</v>
      </c>
      <c r="G198" s="2">
        <v>2092</v>
      </c>
      <c r="J198" s="2">
        <f t="shared" si="9"/>
        <v>6</v>
      </c>
      <c r="K198" s="172" t="s">
        <v>239</v>
      </c>
      <c r="L198" s="2" t="str">
        <f t="shared" si="8"/>
        <v>00272264</v>
      </c>
      <c r="M198" s="2">
        <v>2092</v>
      </c>
    </row>
    <row r="199" spans="1:13" ht="12.75">
      <c r="A199" s="2">
        <v>197</v>
      </c>
      <c r="B199" s="2">
        <v>2093</v>
      </c>
      <c r="C199" s="2" t="s">
        <v>624</v>
      </c>
      <c r="D199" s="2" t="s">
        <v>625</v>
      </c>
      <c r="E199" s="170">
        <v>170551</v>
      </c>
      <c r="F199" s="171">
        <v>170551</v>
      </c>
      <c r="G199" s="2">
        <v>2093</v>
      </c>
      <c r="J199" s="2">
        <f t="shared" si="9"/>
        <v>6</v>
      </c>
      <c r="K199" s="172" t="s">
        <v>239</v>
      </c>
      <c r="L199" s="2" t="str">
        <f t="shared" si="8"/>
        <v>00170551</v>
      </c>
      <c r="M199" s="2">
        <v>2093</v>
      </c>
    </row>
    <row r="200" spans="1:13" ht="12.75">
      <c r="A200" s="2">
        <v>198</v>
      </c>
      <c r="B200" s="2">
        <v>2094</v>
      </c>
      <c r="C200" s="2" t="s">
        <v>626</v>
      </c>
      <c r="D200" s="2" t="s">
        <v>627</v>
      </c>
      <c r="E200" s="170">
        <v>272281</v>
      </c>
      <c r="F200" s="171">
        <v>272281</v>
      </c>
      <c r="G200" s="2">
        <v>2094</v>
      </c>
      <c r="J200" s="2">
        <f t="shared" si="9"/>
        <v>6</v>
      </c>
      <c r="K200" s="172" t="s">
        <v>239</v>
      </c>
      <c r="L200" s="2" t="str">
        <f t="shared" si="8"/>
        <v>00272281</v>
      </c>
      <c r="M200" s="2">
        <v>2094</v>
      </c>
    </row>
    <row r="201" spans="1:13" ht="12.75">
      <c r="A201" s="2">
        <v>199</v>
      </c>
      <c r="B201" s="2">
        <v>2095</v>
      </c>
      <c r="C201" s="2" t="s">
        <v>628</v>
      </c>
      <c r="D201" s="2" t="s">
        <v>629</v>
      </c>
      <c r="E201" s="170">
        <v>272299</v>
      </c>
      <c r="F201" s="171">
        <v>272299</v>
      </c>
      <c r="G201" s="2">
        <v>2095</v>
      </c>
      <c r="J201" s="2">
        <f t="shared" si="9"/>
        <v>6</v>
      </c>
      <c r="K201" s="172" t="s">
        <v>239</v>
      </c>
      <c r="L201" s="2" t="str">
        <f t="shared" si="8"/>
        <v>00272299</v>
      </c>
      <c r="M201" s="2">
        <v>2095</v>
      </c>
    </row>
    <row r="202" spans="1:13" ht="12.75">
      <c r="A202" s="2">
        <v>200</v>
      </c>
      <c r="B202" s="2">
        <v>2096</v>
      </c>
      <c r="C202" s="2" t="s">
        <v>630</v>
      </c>
      <c r="D202" s="2" t="s">
        <v>631</v>
      </c>
      <c r="E202" s="170">
        <v>578631</v>
      </c>
      <c r="F202" s="171">
        <v>578631</v>
      </c>
      <c r="G202" s="2">
        <v>2096</v>
      </c>
      <c r="J202" s="2">
        <f t="shared" si="9"/>
        <v>6</v>
      </c>
      <c r="K202" s="172" t="s">
        <v>239</v>
      </c>
      <c r="L202" s="2" t="str">
        <f t="shared" si="8"/>
        <v>00578631</v>
      </c>
      <c r="M202" s="2">
        <v>2096</v>
      </c>
    </row>
    <row r="203" spans="1:13" ht="12.75">
      <c r="A203" s="2">
        <v>201</v>
      </c>
      <c r="B203" s="2">
        <v>2097</v>
      </c>
      <c r="C203" s="2" t="s">
        <v>632</v>
      </c>
      <c r="D203" s="2" t="s">
        <v>633</v>
      </c>
      <c r="E203" s="170">
        <v>272311</v>
      </c>
      <c r="F203" s="171">
        <v>272311</v>
      </c>
      <c r="G203" s="2">
        <v>2097</v>
      </c>
      <c r="J203" s="2">
        <f t="shared" si="9"/>
        <v>6</v>
      </c>
      <c r="K203" s="172" t="s">
        <v>239</v>
      </c>
      <c r="L203" s="2" t="str">
        <f aca="true" t="shared" si="10" ref="L203:L217">CONCATENATE(K203,F203)</f>
        <v>00272311</v>
      </c>
      <c r="M203" s="2">
        <v>2097</v>
      </c>
    </row>
    <row r="204" spans="1:13" ht="12.75">
      <c r="A204" s="2">
        <v>202</v>
      </c>
      <c r="B204" s="2">
        <v>2098</v>
      </c>
      <c r="C204" s="2" t="s">
        <v>634</v>
      </c>
      <c r="D204" s="2" t="s">
        <v>635</v>
      </c>
      <c r="E204" s="170">
        <v>272337</v>
      </c>
      <c r="F204" s="171">
        <v>272337</v>
      </c>
      <c r="G204" s="2">
        <v>2098</v>
      </c>
      <c r="J204" s="2">
        <f t="shared" si="9"/>
        <v>6</v>
      </c>
      <c r="K204" s="172" t="s">
        <v>239</v>
      </c>
      <c r="L204" s="2" t="str">
        <f t="shared" si="10"/>
        <v>00272337</v>
      </c>
      <c r="M204" s="2">
        <v>2098</v>
      </c>
    </row>
    <row r="205" spans="1:13" ht="12.75">
      <c r="A205" s="2">
        <v>203</v>
      </c>
      <c r="B205" s="2">
        <v>2099</v>
      </c>
      <c r="C205" s="2" t="s">
        <v>636</v>
      </c>
      <c r="D205" s="2" t="s">
        <v>637</v>
      </c>
      <c r="E205" s="170">
        <v>272345</v>
      </c>
      <c r="F205" s="171">
        <v>272345</v>
      </c>
      <c r="G205" s="2">
        <v>2099</v>
      </c>
      <c r="J205" s="2">
        <f t="shared" si="9"/>
        <v>6</v>
      </c>
      <c r="K205" s="172" t="s">
        <v>239</v>
      </c>
      <c r="L205" s="2" t="str">
        <f t="shared" si="10"/>
        <v>00272345</v>
      </c>
      <c r="M205" s="2">
        <v>2099</v>
      </c>
    </row>
    <row r="206" spans="1:13" ht="12.75">
      <c r="A206" s="2">
        <v>204</v>
      </c>
      <c r="B206" s="2">
        <v>2100</v>
      </c>
      <c r="C206" s="2" t="s">
        <v>638</v>
      </c>
      <c r="D206" s="2" t="s">
        <v>639</v>
      </c>
      <c r="E206" s="170">
        <v>272361</v>
      </c>
      <c r="F206" s="171">
        <v>272361</v>
      </c>
      <c r="G206" s="2">
        <v>2100</v>
      </c>
      <c r="J206" s="2">
        <f t="shared" si="9"/>
        <v>6</v>
      </c>
      <c r="K206" s="172" t="s">
        <v>239</v>
      </c>
      <c r="L206" s="2" t="str">
        <f t="shared" si="10"/>
        <v>00272361</v>
      </c>
      <c r="M206" s="2">
        <v>2100</v>
      </c>
    </row>
    <row r="207" spans="1:13" ht="12.75">
      <c r="A207" s="2">
        <v>205</v>
      </c>
      <c r="B207" s="2">
        <v>2101</v>
      </c>
      <c r="C207" s="2" t="s">
        <v>640</v>
      </c>
      <c r="D207" s="2" t="s">
        <v>641</v>
      </c>
      <c r="E207" s="170">
        <v>272370</v>
      </c>
      <c r="F207" s="171">
        <v>272370</v>
      </c>
      <c r="G207" s="2">
        <v>2101</v>
      </c>
      <c r="J207" s="2">
        <f t="shared" si="9"/>
        <v>6</v>
      </c>
      <c r="K207" s="172" t="s">
        <v>239</v>
      </c>
      <c r="L207" s="2" t="str">
        <f t="shared" si="10"/>
        <v>00272370</v>
      </c>
      <c r="M207" s="2">
        <v>2101</v>
      </c>
    </row>
    <row r="208" spans="1:13" ht="12.75">
      <c r="A208" s="2">
        <v>206</v>
      </c>
      <c r="B208" s="2">
        <v>2102</v>
      </c>
      <c r="C208" s="2" t="s">
        <v>642</v>
      </c>
      <c r="D208" s="2" t="s">
        <v>643</v>
      </c>
      <c r="E208" s="170">
        <v>578649</v>
      </c>
      <c r="F208" s="171">
        <v>578649</v>
      </c>
      <c r="G208" s="2">
        <v>2102</v>
      </c>
      <c r="J208" s="2">
        <f t="shared" si="9"/>
        <v>6</v>
      </c>
      <c r="K208" s="172" t="s">
        <v>239</v>
      </c>
      <c r="L208" s="2" t="str">
        <f t="shared" si="10"/>
        <v>00578649</v>
      </c>
      <c r="M208" s="2">
        <v>2102</v>
      </c>
    </row>
    <row r="209" spans="1:13" ht="12.75">
      <c r="A209" s="2">
        <v>207</v>
      </c>
      <c r="B209" s="2">
        <v>2103</v>
      </c>
      <c r="C209" s="2" t="s">
        <v>644</v>
      </c>
      <c r="D209" s="2" t="s">
        <v>645</v>
      </c>
      <c r="E209" s="170">
        <v>272400</v>
      </c>
      <c r="F209" s="171">
        <v>272400</v>
      </c>
      <c r="G209" s="2">
        <v>2103</v>
      </c>
      <c r="J209" s="2">
        <f t="shared" si="9"/>
        <v>6</v>
      </c>
      <c r="K209" s="172" t="s">
        <v>239</v>
      </c>
      <c r="L209" s="2" t="str">
        <f t="shared" si="10"/>
        <v>00272400</v>
      </c>
      <c r="M209" s="2">
        <v>2103</v>
      </c>
    </row>
    <row r="210" spans="1:13" ht="12.75">
      <c r="A210" s="2">
        <v>208</v>
      </c>
      <c r="B210" s="2">
        <v>2104</v>
      </c>
      <c r="C210" s="2" t="s">
        <v>646</v>
      </c>
      <c r="D210" s="2" t="s">
        <v>647</v>
      </c>
      <c r="E210" s="170">
        <v>578657</v>
      </c>
      <c r="F210" s="171">
        <v>578657</v>
      </c>
      <c r="G210" s="2">
        <v>2104</v>
      </c>
      <c r="J210" s="2">
        <f t="shared" si="9"/>
        <v>6</v>
      </c>
      <c r="K210" s="172" t="s">
        <v>239</v>
      </c>
      <c r="L210" s="2" t="str">
        <f t="shared" si="10"/>
        <v>00578657</v>
      </c>
      <c r="M210" s="2">
        <v>2104</v>
      </c>
    </row>
    <row r="211" spans="1:13" ht="12.75">
      <c r="A211" s="2">
        <v>209</v>
      </c>
      <c r="B211" s="2">
        <v>2105</v>
      </c>
      <c r="C211" s="2" t="s">
        <v>648</v>
      </c>
      <c r="D211" s="2" t="s">
        <v>649</v>
      </c>
      <c r="E211" s="170">
        <v>272418</v>
      </c>
      <c r="F211" s="171">
        <v>272418</v>
      </c>
      <c r="G211" s="2">
        <v>2105</v>
      </c>
      <c r="J211" s="2">
        <f t="shared" si="9"/>
        <v>6</v>
      </c>
      <c r="K211" s="172" t="s">
        <v>239</v>
      </c>
      <c r="L211" s="2" t="str">
        <f t="shared" si="10"/>
        <v>00272418</v>
      </c>
      <c r="M211" s="2">
        <v>2105</v>
      </c>
    </row>
    <row r="212" spans="1:13" ht="12.75">
      <c r="A212" s="2">
        <v>210</v>
      </c>
      <c r="B212" s="2">
        <v>2106</v>
      </c>
      <c r="C212" s="2" t="s">
        <v>650</v>
      </c>
      <c r="D212" s="2" t="s">
        <v>651</v>
      </c>
      <c r="E212" s="170">
        <v>578665</v>
      </c>
      <c r="F212" s="171">
        <v>578665</v>
      </c>
      <c r="G212" s="2">
        <v>2106</v>
      </c>
      <c r="J212" s="2">
        <f t="shared" si="9"/>
        <v>6</v>
      </c>
      <c r="K212" s="172" t="s">
        <v>239</v>
      </c>
      <c r="L212" s="2" t="str">
        <f t="shared" si="10"/>
        <v>00578665</v>
      </c>
      <c r="M212" s="2">
        <v>2106</v>
      </c>
    </row>
    <row r="213" spans="1:13" ht="12.75">
      <c r="A213" s="2">
        <v>211</v>
      </c>
      <c r="B213" s="2">
        <v>2107</v>
      </c>
      <c r="C213" s="2" t="s">
        <v>652</v>
      </c>
      <c r="D213" s="2" t="s">
        <v>653</v>
      </c>
      <c r="E213" s="170">
        <v>271829</v>
      </c>
      <c r="F213" s="171">
        <v>271829</v>
      </c>
      <c r="G213" s="2">
        <v>2107</v>
      </c>
      <c r="J213" s="2">
        <f t="shared" si="9"/>
        <v>6</v>
      </c>
      <c r="K213" s="172" t="s">
        <v>239</v>
      </c>
      <c r="L213" s="2" t="str">
        <f t="shared" si="10"/>
        <v>00271829</v>
      </c>
      <c r="M213" s="2">
        <v>2107</v>
      </c>
    </row>
    <row r="214" spans="1:13" ht="12.75">
      <c r="A214" s="2">
        <v>212</v>
      </c>
      <c r="B214" s="2">
        <v>2108</v>
      </c>
      <c r="C214" s="2" t="s">
        <v>654</v>
      </c>
      <c r="D214" s="2" t="s">
        <v>655</v>
      </c>
      <c r="E214" s="170">
        <v>272426</v>
      </c>
      <c r="F214" s="171">
        <v>272426</v>
      </c>
      <c r="G214" s="2">
        <v>2108</v>
      </c>
      <c r="J214" s="2">
        <f t="shared" si="9"/>
        <v>6</v>
      </c>
      <c r="K214" s="172" t="s">
        <v>239</v>
      </c>
      <c r="L214" s="2" t="str">
        <f t="shared" si="10"/>
        <v>00272426</v>
      </c>
      <c r="M214" s="2">
        <v>2108</v>
      </c>
    </row>
    <row r="215" spans="1:13" ht="12.75">
      <c r="A215" s="2">
        <v>213</v>
      </c>
      <c r="B215" s="2">
        <v>2109</v>
      </c>
      <c r="C215" s="2" t="s">
        <v>656</v>
      </c>
      <c r="D215" s="2" t="s">
        <v>657</v>
      </c>
      <c r="E215" s="170">
        <v>272434</v>
      </c>
      <c r="F215" s="171">
        <v>272434</v>
      </c>
      <c r="G215" s="2">
        <v>2109</v>
      </c>
      <c r="J215" s="2">
        <f t="shared" si="9"/>
        <v>6</v>
      </c>
      <c r="K215" s="172" t="s">
        <v>239</v>
      </c>
      <c r="L215" s="2" t="str">
        <f t="shared" si="10"/>
        <v>00272434</v>
      </c>
      <c r="M215" s="2">
        <v>2109</v>
      </c>
    </row>
    <row r="216" spans="1:13" ht="12.75">
      <c r="A216" s="2">
        <v>214</v>
      </c>
      <c r="B216" s="2">
        <v>2110</v>
      </c>
      <c r="C216" s="2" t="s">
        <v>658</v>
      </c>
      <c r="D216" s="2" t="s">
        <v>659</v>
      </c>
      <c r="E216" s="170">
        <v>578673</v>
      </c>
      <c r="F216" s="171">
        <v>578673</v>
      </c>
      <c r="G216" s="2">
        <v>2110</v>
      </c>
      <c r="J216" s="2">
        <f t="shared" si="9"/>
        <v>6</v>
      </c>
      <c r="K216" s="172" t="s">
        <v>239</v>
      </c>
      <c r="L216" s="2" t="str">
        <f t="shared" si="10"/>
        <v>00578673</v>
      </c>
      <c r="M216" s="2">
        <v>2110</v>
      </c>
    </row>
    <row r="217" spans="1:13" ht="12.75">
      <c r="A217" s="2">
        <v>215</v>
      </c>
      <c r="B217" s="2">
        <v>2111</v>
      </c>
      <c r="C217" s="2" t="s">
        <v>660</v>
      </c>
      <c r="D217" s="2" t="s">
        <v>661</v>
      </c>
      <c r="E217" s="170">
        <v>272451</v>
      </c>
      <c r="F217" s="171">
        <v>272451</v>
      </c>
      <c r="G217" s="2">
        <v>2111</v>
      </c>
      <c r="J217" s="2">
        <f t="shared" si="9"/>
        <v>6</v>
      </c>
      <c r="K217" s="172" t="s">
        <v>239</v>
      </c>
      <c r="L217" s="2" t="str">
        <f t="shared" si="10"/>
        <v>00272451</v>
      </c>
      <c r="M217" s="2">
        <v>2111</v>
      </c>
    </row>
    <row r="218" spans="1:10" ht="12.75">
      <c r="A218" s="2">
        <v>216</v>
      </c>
      <c r="E218" s="170"/>
      <c r="J218" s="2">
        <f t="shared" si="9"/>
        <v>0</v>
      </c>
    </row>
    <row r="219" spans="1:10" ht="12.75">
      <c r="A219" s="2">
        <v>217</v>
      </c>
      <c r="B219" s="2" t="s">
        <v>662</v>
      </c>
      <c r="E219" s="170"/>
      <c r="G219" s="2" t="s">
        <v>662</v>
      </c>
      <c r="J219" s="2">
        <f t="shared" si="9"/>
        <v>0</v>
      </c>
    </row>
    <row r="220" spans="1:10" ht="12.75">
      <c r="A220" s="2">
        <v>218</v>
      </c>
      <c r="E220" s="170"/>
      <c r="J220" s="2">
        <f t="shared" si="9"/>
        <v>0</v>
      </c>
    </row>
    <row r="221" spans="1:13" ht="12.75">
      <c r="A221" s="2">
        <v>219</v>
      </c>
      <c r="B221" s="2">
        <v>3001</v>
      </c>
      <c r="C221" s="2" t="s">
        <v>663</v>
      </c>
      <c r="D221" s="2" t="s">
        <v>664</v>
      </c>
      <c r="E221" s="170">
        <v>653560</v>
      </c>
      <c r="F221" s="171">
        <v>653560</v>
      </c>
      <c r="G221" s="2">
        <v>3001</v>
      </c>
      <c r="J221" s="2">
        <f t="shared" si="9"/>
        <v>6</v>
      </c>
      <c r="K221" s="172" t="s">
        <v>239</v>
      </c>
      <c r="L221" s="2" t="str">
        <f aca="true" t="shared" si="11" ref="L221:L252">CONCATENATE(K221,F221)</f>
        <v>00653560</v>
      </c>
      <c r="M221" s="2">
        <v>3001</v>
      </c>
    </row>
    <row r="222" spans="1:13" ht="12.75">
      <c r="A222" s="2">
        <v>220</v>
      </c>
      <c r="B222" s="2">
        <v>3002</v>
      </c>
      <c r="C222" s="2" t="s">
        <v>665</v>
      </c>
      <c r="D222" s="2" t="s">
        <v>666</v>
      </c>
      <c r="E222" s="170">
        <v>653691</v>
      </c>
      <c r="F222" s="171">
        <v>653691</v>
      </c>
      <c r="G222" s="2">
        <v>3002</v>
      </c>
      <c r="J222" s="2">
        <f t="shared" si="9"/>
        <v>6</v>
      </c>
      <c r="K222" s="172" t="s">
        <v>239</v>
      </c>
      <c r="L222" s="2" t="str">
        <f t="shared" si="11"/>
        <v>00653691</v>
      </c>
      <c r="M222" s="2">
        <v>3002</v>
      </c>
    </row>
    <row r="223" spans="1:13" ht="12.75">
      <c r="A223" s="2">
        <v>221</v>
      </c>
      <c r="B223" s="2">
        <v>3003</v>
      </c>
      <c r="C223" s="2" t="s">
        <v>667</v>
      </c>
      <c r="D223" s="2" t="s">
        <v>668</v>
      </c>
      <c r="E223" s="170">
        <v>272493</v>
      </c>
      <c r="F223" s="171">
        <v>272493</v>
      </c>
      <c r="G223" s="2">
        <v>3003</v>
      </c>
      <c r="J223" s="2">
        <f t="shared" si="9"/>
        <v>6</v>
      </c>
      <c r="K223" s="172" t="s">
        <v>239</v>
      </c>
      <c r="L223" s="2" t="str">
        <f t="shared" si="11"/>
        <v>00272493</v>
      </c>
      <c r="M223" s="2">
        <v>3003</v>
      </c>
    </row>
    <row r="224" spans="1:13" ht="12.75">
      <c r="A224" s="2">
        <v>222</v>
      </c>
      <c r="B224" s="2">
        <v>3004</v>
      </c>
      <c r="C224" s="2" t="s">
        <v>669</v>
      </c>
      <c r="D224" s="2" t="s">
        <v>670</v>
      </c>
      <c r="E224" s="170">
        <v>654141</v>
      </c>
      <c r="F224" s="171">
        <v>654141</v>
      </c>
      <c r="G224" s="2">
        <v>3004</v>
      </c>
      <c r="J224" s="2">
        <f t="shared" si="9"/>
        <v>6</v>
      </c>
      <c r="K224" s="172" t="s">
        <v>239</v>
      </c>
      <c r="L224" s="2" t="str">
        <f t="shared" si="11"/>
        <v>00654141</v>
      </c>
      <c r="M224" s="2">
        <v>3004</v>
      </c>
    </row>
    <row r="225" spans="1:13" ht="12.75">
      <c r="A225" s="2">
        <v>223</v>
      </c>
      <c r="B225" s="2">
        <v>3005</v>
      </c>
      <c r="C225" s="2" t="s">
        <v>671</v>
      </c>
      <c r="D225" s="2" t="s">
        <v>672</v>
      </c>
      <c r="E225" s="170">
        <v>272515</v>
      </c>
      <c r="F225" s="171">
        <v>272515</v>
      </c>
      <c r="G225" s="2">
        <v>3005</v>
      </c>
      <c r="J225" s="2">
        <f t="shared" si="9"/>
        <v>6</v>
      </c>
      <c r="K225" s="172" t="s">
        <v>239</v>
      </c>
      <c r="L225" s="2" t="str">
        <f t="shared" si="11"/>
        <v>00272515</v>
      </c>
      <c r="M225" s="2">
        <v>3005</v>
      </c>
    </row>
    <row r="226" spans="1:13" ht="12.75">
      <c r="A226" s="2">
        <v>224</v>
      </c>
      <c r="B226" s="2">
        <v>3006</v>
      </c>
      <c r="C226" s="2" t="s">
        <v>673</v>
      </c>
      <c r="D226" s="2" t="s">
        <v>674</v>
      </c>
      <c r="E226" s="170">
        <v>272523</v>
      </c>
      <c r="F226" s="171">
        <v>272523</v>
      </c>
      <c r="G226" s="2">
        <v>3006</v>
      </c>
      <c r="J226" s="2">
        <f t="shared" si="9"/>
        <v>6</v>
      </c>
      <c r="K226" s="172" t="s">
        <v>239</v>
      </c>
      <c r="L226" s="2" t="str">
        <f t="shared" si="11"/>
        <v>00272523</v>
      </c>
      <c r="M226" s="2">
        <v>3006</v>
      </c>
    </row>
    <row r="227" spans="1:13" ht="12.75">
      <c r="A227" s="2">
        <v>225</v>
      </c>
      <c r="B227" s="2">
        <v>3007</v>
      </c>
      <c r="C227" s="2" t="s">
        <v>675</v>
      </c>
      <c r="D227" s="2" t="s">
        <v>676</v>
      </c>
      <c r="E227" s="170">
        <v>654001</v>
      </c>
      <c r="F227" s="171">
        <v>654001</v>
      </c>
      <c r="G227" s="2">
        <v>3007</v>
      </c>
      <c r="J227" s="2">
        <f t="shared" si="9"/>
        <v>6</v>
      </c>
      <c r="K227" s="172" t="s">
        <v>239</v>
      </c>
      <c r="L227" s="2" t="str">
        <f t="shared" si="11"/>
        <v>00654001</v>
      </c>
      <c r="M227" s="2">
        <v>3007</v>
      </c>
    </row>
    <row r="228" spans="1:13" ht="12.75">
      <c r="A228" s="2">
        <v>226</v>
      </c>
      <c r="B228" s="2">
        <v>3008</v>
      </c>
      <c r="C228" s="2" t="s">
        <v>677</v>
      </c>
      <c r="D228" s="2" t="s">
        <v>678</v>
      </c>
      <c r="E228" s="170">
        <v>653675</v>
      </c>
      <c r="F228" s="171">
        <v>653675</v>
      </c>
      <c r="G228" s="2">
        <v>3008</v>
      </c>
      <c r="J228" s="2">
        <f t="shared" si="9"/>
        <v>6</v>
      </c>
      <c r="K228" s="172" t="s">
        <v>239</v>
      </c>
      <c r="L228" s="2" t="str">
        <f t="shared" si="11"/>
        <v>00653675</v>
      </c>
      <c r="M228" s="2">
        <v>3008</v>
      </c>
    </row>
    <row r="229" spans="1:13" ht="12.75">
      <c r="A229" s="2">
        <v>227</v>
      </c>
      <c r="B229" s="2">
        <v>3009</v>
      </c>
      <c r="C229" s="2" t="s">
        <v>679</v>
      </c>
      <c r="D229" s="2" t="s">
        <v>680</v>
      </c>
      <c r="E229" s="170">
        <v>272558</v>
      </c>
      <c r="F229" s="171">
        <v>272558</v>
      </c>
      <c r="G229" s="2">
        <v>3009</v>
      </c>
      <c r="J229" s="2">
        <f t="shared" si="9"/>
        <v>6</v>
      </c>
      <c r="K229" s="172" t="s">
        <v>239</v>
      </c>
      <c r="L229" s="2" t="str">
        <f t="shared" si="11"/>
        <v>00272558</v>
      </c>
      <c r="M229" s="2">
        <v>3009</v>
      </c>
    </row>
    <row r="230" spans="1:13" ht="12.75">
      <c r="A230" s="2">
        <v>228</v>
      </c>
      <c r="B230" s="2">
        <v>3010</v>
      </c>
      <c r="C230" s="2" t="s">
        <v>681</v>
      </c>
      <c r="D230" s="2" t="s">
        <v>682</v>
      </c>
      <c r="E230" s="170">
        <v>486299</v>
      </c>
      <c r="F230" s="171">
        <v>486299</v>
      </c>
      <c r="G230" s="2">
        <v>3010</v>
      </c>
      <c r="J230" s="2">
        <f t="shared" si="9"/>
        <v>6</v>
      </c>
      <c r="K230" s="172" t="s">
        <v>239</v>
      </c>
      <c r="L230" s="2" t="str">
        <f t="shared" si="11"/>
        <v>00486299</v>
      </c>
      <c r="M230" s="2">
        <v>3010</v>
      </c>
    </row>
    <row r="231" spans="1:13" ht="12.75">
      <c r="A231" s="2">
        <v>229</v>
      </c>
      <c r="B231" s="2">
        <v>3011</v>
      </c>
      <c r="C231" s="2" t="s">
        <v>683</v>
      </c>
      <c r="D231" s="2" t="s">
        <v>684</v>
      </c>
      <c r="E231" s="170">
        <v>272566</v>
      </c>
      <c r="F231" s="171">
        <v>272566</v>
      </c>
      <c r="G231" s="2">
        <v>3011</v>
      </c>
      <c r="J231" s="2">
        <f t="shared" si="9"/>
        <v>6</v>
      </c>
      <c r="K231" s="172" t="s">
        <v>239</v>
      </c>
      <c r="L231" s="2" t="str">
        <f t="shared" si="11"/>
        <v>00272566</v>
      </c>
      <c r="M231" s="2">
        <v>3011</v>
      </c>
    </row>
    <row r="232" spans="1:13" ht="12.75">
      <c r="A232" s="2">
        <v>230</v>
      </c>
      <c r="B232" s="2">
        <v>3012</v>
      </c>
      <c r="C232" s="2" t="s">
        <v>685</v>
      </c>
      <c r="D232" s="2" t="s">
        <v>686</v>
      </c>
      <c r="E232" s="170">
        <v>272574</v>
      </c>
      <c r="F232" s="171">
        <v>272574</v>
      </c>
      <c r="G232" s="2">
        <v>3012</v>
      </c>
      <c r="J232" s="2">
        <f t="shared" si="9"/>
        <v>6</v>
      </c>
      <c r="K232" s="172" t="s">
        <v>239</v>
      </c>
      <c r="L232" s="2" t="str">
        <f t="shared" si="11"/>
        <v>00272574</v>
      </c>
      <c r="M232" s="2">
        <v>3012</v>
      </c>
    </row>
    <row r="233" spans="1:13" ht="12.75">
      <c r="A233" s="2">
        <v>231</v>
      </c>
      <c r="B233" s="2">
        <v>3013</v>
      </c>
      <c r="C233" s="2" t="s">
        <v>687</v>
      </c>
      <c r="D233" s="2" t="s">
        <v>688</v>
      </c>
      <c r="E233" s="170">
        <v>272582</v>
      </c>
      <c r="F233" s="171">
        <v>272582</v>
      </c>
      <c r="G233" s="2">
        <v>3013</v>
      </c>
      <c r="J233" s="2">
        <f t="shared" si="9"/>
        <v>6</v>
      </c>
      <c r="K233" s="172" t="s">
        <v>239</v>
      </c>
      <c r="L233" s="2" t="str">
        <f t="shared" si="11"/>
        <v>00272582</v>
      </c>
      <c r="M233" s="2">
        <v>3013</v>
      </c>
    </row>
    <row r="234" spans="1:13" ht="12.75">
      <c r="A234" s="2">
        <v>232</v>
      </c>
      <c r="B234" s="2">
        <v>3014</v>
      </c>
      <c r="C234" s="2" t="s">
        <v>689</v>
      </c>
      <c r="D234" s="2" t="s">
        <v>690</v>
      </c>
      <c r="E234" s="170">
        <v>272591</v>
      </c>
      <c r="F234" s="171">
        <v>272591</v>
      </c>
      <c r="G234" s="2">
        <v>3014</v>
      </c>
      <c r="J234" s="2">
        <f t="shared" si="9"/>
        <v>6</v>
      </c>
      <c r="K234" s="172" t="s">
        <v>239</v>
      </c>
      <c r="L234" s="2" t="str">
        <f t="shared" si="11"/>
        <v>00272591</v>
      </c>
      <c r="M234" s="2">
        <v>3014</v>
      </c>
    </row>
    <row r="235" spans="1:13" ht="12.75">
      <c r="A235" s="2">
        <v>233</v>
      </c>
      <c r="B235" s="2">
        <v>3015</v>
      </c>
      <c r="C235" s="2" t="s">
        <v>691</v>
      </c>
      <c r="D235" s="2" t="s">
        <v>692</v>
      </c>
      <c r="E235" s="170">
        <v>272612</v>
      </c>
      <c r="F235" s="171">
        <v>272612</v>
      </c>
      <c r="G235" s="2">
        <v>3015</v>
      </c>
      <c r="J235" s="2">
        <f t="shared" si="9"/>
        <v>6</v>
      </c>
      <c r="K235" s="172" t="s">
        <v>239</v>
      </c>
      <c r="L235" s="2" t="str">
        <f t="shared" si="11"/>
        <v>00272612</v>
      </c>
      <c r="M235" s="2">
        <v>3015</v>
      </c>
    </row>
    <row r="236" spans="1:13" ht="12.75">
      <c r="A236" s="2">
        <v>234</v>
      </c>
      <c r="B236" s="2">
        <v>3016</v>
      </c>
      <c r="C236" s="2" t="s">
        <v>693</v>
      </c>
      <c r="D236" s="2" t="s">
        <v>694</v>
      </c>
      <c r="E236" s="170">
        <v>272621</v>
      </c>
      <c r="F236" s="171">
        <v>272621</v>
      </c>
      <c r="G236" s="2">
        <v>3016</v>
      </c>
      <c r="J236" s="2">
        <f t="shared" si="9"/>
        <v>6</v>
      </c>
      <c r="K236" s="172" t="s">
        <v>239</v>
      </c>
      <c r="L236" s="2" t="str">
        <f t="shared" si="11"/>
        <v>00272621</v>
      </c>
      <c r="M236" s="2">
        <v>3016</v>
      </c>
    </row>
    <row r="237" spans="1:13" ht="12.75">
      <c r="A237" s="2">
        <v>235</v>
      </c>
      <c r="B237" s="2">
        <v>3017</v>
      </c>
      <c r="C237" s="2" t="s">
        <v>695</v>
      </c>
      <c r="D237" s="2" t="s">
        <v>696</v>
      </c>
      <c r="E237" s="170">
        <v>653594</v>
      </c>
      <c r="F237" s="171">
        <v>653594</v>
      </c>
      <c r="G237" s="2">
        <v>3017</v>
      </c>
      <c r="J237" s="2">
        <f t="shared" si="9"/>
        <v>6</v>
      </c>
      <c r="K237" s="172" t="s">
        <v>239</v>
      </c>
      <c r="L237" s="2" t="str">
        <f t="shared" si="11"/>
        <v>00653594</v>
      </c>
      <c r="M237" s="2">
        <v>3017</v>
      </c>
    </row>
    <row r="238" spans="1:13" ht="12.75">
      <c r="A238" s="2">
        <v>236</v>
      </c>
      <c r="B238" s="2">
        <v>3018</v>
      </c>
      <c r="C238" s="2" t="s">
        <v>697</v>
      </c>
      <c r="D238" s="2" t="s">
        <v>698</v>
      </c>
      <c r="E238" s="170">
        <v>272647</v>
      </c>
      <c r="F238" s="171">
        <v>272647</v>
      </c>
      <c r="G238" s="2">
        <v>3018</v>
      </c>
      <c r="J238" s="2">
        <f t="shared" si="9"/>
        <v>6</v>
      </c>
      <c r="K238" s="172" t="s">
        <v>239</v>
      </c>
      <c r="L238" s="2" t="str">
        <f t="shared" si="11"/>
        <v>00272647</v>
      </c>
      <c r="M238" s="2">
        <v>3018</v>
      </c>
    </row>
    <row r="239" spans="1:13" ht="12.75">
      <c r="A239" s="2">
        <v>237</v>
      </c>
      <c r="B239" s="2">
        <v>3019</v>
      </c>
      <c r="C239" s="2" t="s">
        <v>699</v>
      </c>
      <c r="D239" s="2" t="s">
        <v>700</v>
      </c>
      <c r="E239" s="170">
        <v>653616</v>
      </c>
      <c r="F239" s="171">
        <v>653616</v>
      </c>
      <c r="G239" s="2">
        <v>3019</v>
      </c>
      <c r="J239" s="2">
        <f t="shared" si="9"/>
        <v>6</v>
      </c>
      <c r="K239" s="172" t="s">
        <v>239</v>
      </c>
      <c r="L239" s="2" t="str">
        <f t="shared" si="11"/>
        <v>00653616</v>
      </c>
      <c r="M239" s="2">
        <v>3019</v>
      </c>
    </row>
    <row r="240" spans="1:13" ht="12.75">
      <c r="A240" s="2">
        <v>238</v>
      </c>
      <c r="B240" s="2">
        <v>3020</v>
      </c>
      <c r="C240" s="2" t="s">
        <v>701</v>
      </c>
      <c r="D240" s="2" t="s">
        <v>702</v>
      </c>
      <c r="E240" s="170">
        <v>272663</v>
      </c>
      <c r="F240" s="171">
        <v>272663</v>
      </c>
      <c r="G240" s="2">
        <v>3020</v>
      </c>
      <c r="J240" s="2">
        <f t="shared" si="9"/>
        <v>6</v>
      </c>
      <c r="K240" s="172" t="s">
        <v>239</v>
      </c>
      <c r="L240" s="2" t="str">
        <f t="shared" si="11"/>
        <v>00272663</v>
      </c>
      <c r="M240" s="2">
        <v>3020</v>
      </c>
    </row>
    <row r="241" spans="1:13" ht="12.75">
      <c r="A241" s="2">
        <v>239</v>
      </c>
      <c r="B241" s="2">
        <v>3021</v>
      </c>
      <c r="C241" s="2" t="s">
        <v>703</v>
      </c>
      <c r="D241" s="2" t="s">
        <v>704</v>
      </c>
      <c r="E241" s="170">
        <v>578720</v>
      </c>
      <c r="F241" s="171">
        <v>578720</v>
      </c>
      <c r="G241" s="2">
        <v>3021</v>
      </c>
      <c r="J241" s="2">
        <f t="shared" si="9"/>
        <v>6</v>
      </c>
      <c r="K241" s="172" t="s">
        <v>239</v>
      </c>
      <c r="L241" s="2" t="str">
        <f t="shared" si="11"/>
        <v>00578720</v>
      </c>
      <c r="M241" s="2">
        <v>3021</v>
      </c>
    </row>
    <row r="242" spans="1:13" ht="12.75">
      <c r="A242" s="2">
        <v>240</v>
      </c>
      <c r="B242" s="2">
        <v>3022</v>
      </c>
      <c r="C242" s="2" t="s">
        <v>705</v>
      </c>
      <c r="D242" s="2" t="s">
        <v>706</v>
      </c>
      <c r="E242" s="170">
        <v>272671</v>
      </c>
      <c r="F242" s="171">
        <v>272671</v>
      </c>
      <c r="G242" s="2">
        <v>3022</v>
      </c>
      <c r="J242" s="2">
        <f t="shared" si="9"/>
        <v>6</v>
      </c>
      <c r="K242" s="172" t="s">
        <v>239</v>
      </c>
      <c r="L242" s="2" t="str">
        <f t="shared" si="11"/>
        <v>00272671</v>
      </c>
      <c r="M242" s="2">
        <v>3022</v>
      </c>
    </row>
    <row r="243" spans="1:13" ht="12.75">
      <c r="A243" s="2">
        <v>241</v>
      </c>
      <c r="B243" s="2">
        <v>3023</v>
      </c>
      <c r="C243" s="2" t="s">
        <v>707</v>
      </c>
      <c r="D243" s="2" t="s">
        <v>708</v>
      </c>
      <c r="E243" s="170">
        <v>272680</v>
      </c>
      <c r="F243" s="171">
        <v>272680</v>
      </c>
      <c r="G243" s="2">
        <v>3023</v>
      </c>
      <c r="J243" s="2">
        <f t="shared" si="9"/>
        <v>6</v>
      </c>
      <c r="K243" s="172" t="s">
        <v>239</v>
      </c>
      <c r="L243" s="2" t="str">
        <f t="shared" si="11"/>
        <v>00272680</v>
      </c>
      <c r="M243" s="2">
        <v>3023</v>
      </c>
    </row>
    <row r="244" spans="1:13" ht="12.75">
      <c r="A244" s="2">
        <v>242</v>
      </c>
      <c r="B244" s="2">
        <v>3024</v>
      </c>
      <c r="C244" s="2" t="s">
        <v>709</v>
      </c>
      <c r="D244" s="2" t="s">
        <v>710</v>
      </c>
      <c r="E244" s="170">
        <v>190187</v>
      </c>
      <c r="F244" s="171">
        <v>190187</v>
      </c>
      <c r="G244" s="2">
        <v>3024</v>
      </c>
      <c r="J244" s="2">
        <f t="shared" si="9"/>
        <v>6</v>
      </c>
      <c r="K244" s="172" t="s">
        <v>239</v>
      </c>
      <c r="L244" s="2" t="str">
        <f t="shared" si="11"/>
        <v>00190187</v>
      </c>
      <c r="M244" s="2">
        <v>3024</v>
      </c>
    </row>
    <row r="245" spans="1:13" ht="12.75">
      <c r="A245" s="2">
        <v>243</v>
      </c>
      <c r="B245" s="2">
        <v>3025</v>
      </c>
      <c r="C245" s="2" t="s">
        <v>711</v>
      </c>
      <c r="D245" s="2" t="s">
        <v>712</v>
      </c>
      <c r="E245" s="170">
        <v>272710</v>
      </c>
      <c r="F245" s="171">
        <v>272710</v>
      </c>
      <c r="G245" s="2">
        <v>3025</v>
      </c>
      <c r="J245" s="2">
        <f t="shared" si="9"/>
        <v>6</v>
      </c>
      <c r="K245" s="172" t="s">
        <v>239</v>
      </c>
      <c r="L245" s="2" t="str">
        <f t="shared" si="11"/>
        <v>00272710</v>
      </c>
      <c r="M245" s="2">
        <v>3025</v>
      </c>
    </row>
    <row r="246" spans="1:13" ht="12.75">
      <c r="A246" s="2">
        <v>244</v>
      </c>
      <c r="B246" s="2">
        <v>3026</v>
      </c>
      <c r="C246" s="2" t="s">
        <v>713</v>
      </c>
      <c r="D246" s="2" t="s">
        <v>714</v>
      </c>
      <c r="E246" s="170">
        <v>272728</v>
      </c>
      <c r="F246" s="171">
        <v>272728</v>
      </c>
      <c r="G246" s="2">
        <v>3026</v>
      </c>
      <c r="J246" s="2">
        <f t="shared" si="9"/>
        <v>6</v>
      </c>
      <c r="K246" s="172" t="s">
        <v>239</v>
      </c>
      <c r="L246" s="2" t="str">
        <f t="shared" si="11"/>
        <v>00272728</v>
      </c>
      <c r="M246" s="2">
        <v>3026</v>
      </c>
    </row>
    <row r="247" spans="1:13" ht="12.75">
      <c r="A247" s="2">
        <v>245</v>
      </c>
      <c r="B247" s="2">
        <v>3027</v>
      </c>
      <c r="C247" s="2" t="s">
        <v>715</v>
      </c>
      <c r="D247" s="2" t="s">
        <v>716</v>
      </c>
      <c r="E247" s="170">
        <v>272736</v>
      </c>
      <c r="F247" s="171">
        <v>272736</v>
      </c>
      <c r="G247" s="2">
        <v>3027</v>
      </c>
      <c r="J247" s="2">
        <f t="shared" si="9"/>
        <v>6</v>
      </c>
      <c r="K247" s="172" t="s">
        <v>239</v>
      </c>
      <c r="L247" s="2" t="str">
        <f t="shared" si="11"/>
        <v>00272736</v>
      </c>
      <c r="M247" s="2">
        <v>3027</v>
      </c>
    </row>
    <row r="248" spans="1:13" ht="12.75">
      <c r="A248" s="2">
        <v>246</v>
      </c>
      <c r="B248" s="2">
        <v>3028</v>
      </c>
      <c r="C248" s="2" t="s">
        <v>717</v>
      </c>
      <c r="D248" s="2" t="s">
        <v>718</v>
      </c>
      <c r="E248" s="170">
        <v>272744</v>
      </c>
      <c r="F248" s="171">
        <v>272744</v>
      </c>
      <c r="G248" s="2">
        <v>3028</v>
      </c>
      <c r="J248" s="2">
        <f t="shared" si="9"/>
        <v>6</v>
      </c>
      <c r="K248" s="172" t="s">
        <v>239</v>
      </c>
      <c r="L248" s="2" t="str">
        <f t="shared" si="11"/>
        <v>00272744</v>
      </c>
      <c r="M248" s="2">
        <v>3028</v>
      </c>
    </row>
    <row r="249" spans="1:13" ht="12.75">
      <c r="A249" s="2">
        <v>247</v>
      </c>
      <c r="B249" s="2">
        <v>3029</v>
      </c>
      <c r="C249" s="2" t="s">
        <v>719</v>
      </c>
      <c r="D249" s="2" t="s">
        <v>720</v>
      </c>
      <c r="E249" s="170">
        <v>654116</v>
      </c>
      <c r="F249" s="171">
        <v>654116</v>
      </c>
      <c r="G249" s="2">
        <v>3029</v>
      </c>
      <c r="J249" s="2">
        <f t="shared" si="9"/>
        <v>6</v>
      </c>
      <c r="K249" s="172" t="s">
        <v>239</v>
      </c>
      <c r="L249" s="2" t="str">
        <f t="shared" si="11"/>
        <v>00654116</v>
      </c>
      <c r="M249" s="2">
        <v>3029</v>
      </c>
    </row>
    <row r="250" spans="1:13" ht="12.75">
      <c r="A250" s="2">
        <v>248</v>
      </c>
      <c r="B250" s="2">
        <v>3030</v>
      </c>
      <c r="C250" s="2" t="s">
        <v>721</v>
      </c>
      <c r="D250" s="2" t="s">
        <v>722</v>
      </c>
      <c r="E250" s="170">
        <v>273147</v>
      </c>
      <c r="F250" s="171">
        <v>273147</v>
      </c>
      <c r="G250" s="2">
        <v>3030</v>
      </c>
      <c r="J250" s="2">
        <f t="shared" si="9"/>
        <v>6</v>
      </c>
      <c r="K250" s="172" t="s">
        <v>239</v>
      </c>
      <c r="L250" s="2" t="str">
        <f t="shared" si="11"/>
        <v>00273147</v>
      </c>
      <c r="M250" s="2">
        <v>3030</v>
      </c>
    </row>
    <row r="251" spans="1:13" ht="12.75">
      <c r="A251" s="2">
        <v>249</v>
      </c>
      <c r="B251" s="2">
        <v>3031</v>
      </c>
      <c r="C251" s="2" t="s">
        <v>723</v>
      </c>
      <c r="D251" s="2" t="s">
        <v>724</v>
      </c>
      <c r="E251" s="170">
        <v>653608</v>
      </c>
      <c r="F251" s="171">
        <v>653608</v>
      </c>
      <c r="G251" s="2">
        <v>3031</v>
      </c>
      <c r="J251" s="2">
        <f t="shared" si="9"/>
        <v>6</v>
      </c>
      <c r="K251" s="172" t="s">
        <v>239</v>
      </c>
      <c r="L251" s="2" t="str">
        <f t="shared" si="11"/>
        <v>00653608</v>
      </c>
      <c r="M251" s="2">
        <v>3031</v>
      </c>
    </row>
    <row r="252" spans="1:13" ht="12.75">
      <c r="A252" s="2">
        <v>250</v>
      </c>
      <c r="B252" s="2">
        <v>3032</v>
      </c>
      <c r="C252" s="2" t="s">
        <v>725</v>
      </c>
      <c r="D252" s="2" t="s">
        <v>726</v>
      </c>
      <c r="E252" s="170">
        <v>653993</v>
      </c>
      <c r="F252" s="171">
        <v>653993</v>
      </c>
      <c r="G252" s="2">
        <v>3032</v>
      </c>
      <c r="J252" s="2">
        <f t="shared" si="9"/>
        <v>6</v>
      </c>
      <c r="K252" s="172" t="s">
        <v>239</v>
      </c>
      <c r="L252" s="2" t="str">
        <f t="shared" si="11"/>
        <v>00653993</v>
      </c>
      <c r="M252" s="2">
        <v>3032</v>
      </c>
    </row>
    <row r="253" spans="1:13" ht="12.75">
      <c r="A253" s="2">
        <v>251</v>
      </c>
      <c r="B253" s="2">
        <v>3033</v>
      </c>
      <c r="C253" s="2" t="s">
        <v>727</v>
      </c>
      <c r="D253" s="2" t="s">
        <v>728</v>
      </c>
      <c r="E253" s="170">
        <v>654094</v>
      </c>
      <c r="F253" s="171">
        <v>654094</v>
      </c>
      <c r="G253" s="2">
        <v>3033</v>
      </c>
      <c r="J253" s="2">
        <f t="shared" si="9"/>
        <v>6</v>
      </c>
      <c r="K253" s="172" t="s">
        <v>239</v>
      </c>
      <c r="L253" s="2" t="str">
        <f aca="true" t="shared" si="12" ref="L253:L284">CONCATENATE(K253,F253)</f>
        <v>00654094</v>
      </c>
      <c r="M253" s="2">
        <v>3033</v>
      </c>
    </row>
    <row r="254" spans="1:13" ht="12.75">
      <c r="A254" s="2">
        <v>252</v>
      </c>
      <c r="B254" s="2">
        <v>3034</v>
      </c>
      <c r="C254" s="2" t="s">
        <v>729</v>
      </c>
      <c r="D254" s="2" t="s">
        <v>730</v>
      </c>
      <c r="E254" s="170">
        <v>654027</v>
      </c>
      <c r="F254" s="171">
        <v>654027</v>
      </c>
      <c r="G254" s="2">
        <v>3034</v>
      </c>
      <c r="J254" s="2">
        <f t="shared" si="9"/>
        <v>6</v>
      </c>
      <c r="K254" s="172" t="s">
        <v>239</v>
      </c>
      <c r="L254" s="2" t="str">
        <f t="shared" si="12"/>
        <v>00654027</v>
      </c>
      <c r="M254" s="2">
        <v>3034</v>
      </c>
    </row>
    <row r="255" spans="1:13" ht="12.75">
      <c r="A255" s="2">
        <v>253</v>
      </c>
      <c r="B255" s="2">
        <v>3035</v>
      </c>
      <c r="C255" s="2" t="s">
        <v>731</v>
      </c>
      <c r="D255" s="2" t="s">
        <v>732</v>
      </c>
      <c r="E255" s="170">
        <v>272809</v>
      </c>
      <c r="F255" s="171">
        <v>272809</v>
      </c>
      <c r="G255" s="2">
        <v>3035</v>
      </c>
      <c r="J255" s="2">
        <f t="shared" si="9"/>
        <v>6</v>
      </c>
      <c r="K255" s="172" t="s">
        <v>239</v>
      </c>
      <c r="L255" s="2" t="str">
        <f t="shared" si="12"/>
        <v>00272809</v>
      </c>
      <c r="M255" s="2">
        <v>3035</v>
      </c>
    </row>
    <row r="256" spans="1:13" ht="12.75">
      <c r="A256" s="2">
        <v>254</v>
      </c>
      <c r="B256" s="2">
        <v>3036</v>
      </c>
      <c r="C256" s="2" t="s">
        <v>733</v>
      </c>
      <c r="D256" s="2" t="s">
        <v>734</v>
      </c>
      <c r="E256" s="170">
        <v>272817</v>
      </c>
      <c r="F256" s="171">
        <v>272817</v>
      </c>
      <c r="G256" s="2">
        <v>3036</v>
      </c>
      <c r="J256" s="2">
        <f t="shared" si="9"/>
        <v>6</v>
      </c>
      <c r="K256" s="172" t="s">
        <v>239</v>
      </c>
      <c r="L256" s="2" t="str">
        <f t="shared" si="12"/>
        <v>00272817</v>
      </c>
      <c r="M256" s="2">
        <v>3036</v>
      </c>
    </row>
    <row r="257" spans="1:13" ht="12.75">
      <c r="A257" s="2">
        <v>255</v>
      </c>
      <c r="B257" s="2">
        <v>3037</v>
      </c>
      <c r="C257" s="2" t="s">
        <v>735</v>
      </c>
      <c r="D257" s="2" t="s">
        <v>736</v>
      </c>
      <c r="E257" s="170">
        <v>654019</v>
      </c>
      <c r="F257" s="171">
        <v>654019</v>
      </c>
      <c r="G257" s="2">
        <v>3037</v>
      </c>
      <c r="J257" s="2">
        <f t="shared" si="9"/>
        <v>6</v>
      </c>
      <c r="K257" s="172" t="s">
        <v>239</v>
      </c>
      <c r="L257" s="2" t="str">
        <f t="shared" si="12"/>
        <v>00654019</v>
      </c>
      <c r="M257" s="2">
        <v>3037</v>
      </c>
    </row>
    <row r="258" spans="1:13" ht="12.75">
      <c r="A258" s="2">
        <v>256</v>
      </c>
      <c r="B258" s="2">
        <v>3038</v>
      </c>
      <c r="C258" s="2" t="s">
        <v>737</v>
      </c>
      <c r="D258" s="2" t="s">
        <v>738</v>
      </c>
      <c r="E258" s="170">
        <v>272833</v>
      </c>
      <c r="F258" s="171">
        <v>272833</v>
      </c>
      <c r="G258" s="2">
        <v>3038</v>
      </c>
      <c r="J258" s="2">
        <f t="shared" si="9"/>
        <v>6</v>
      </c>
      <c r="K258" s="172" t="s">
        <v>239</v>
      </c>
      <c r="L258" s="2" t="str">
        <f t="shared" si="12"/>
        <v>00272833</v>
      </c>
      <c r="M258" s="2">
        <v>3038</v>
      </c>
    </row>
    <row r="259" spans="1:13" ht="12.75">
      <c r="A259" s="2">
        <v>257</v>
      </c>
      <c r="B259" s="2">
        <v>3039</v>
      </c>
      <c r="C259" s="2" t="s">
        <v>739</v>
      </c>
      <c r="D259" s="2" t="s">
        <v>740</v>
      </c>
      <c r="E259" s="170">
        <v>272841</v>
      </c>
      <c r="F259" s="171">
        <v>272841</v>
      </c>
      <c r="G259" s="2">
        <v>3039</v>
      </c>
      <c r="J259" s="2">
        <f aca="true" t="shared" si="13" ref="J259:J322">LEN(F259)</f>
        <v>6</v>
      </c>
      <c r="K259" s="172" t="s">
        <v>239</v>
      </c>
      <c r="L259" s="2" t="str">
        <f t="shared" si="12"/>
        <v>00272841</v>
      </c>
      <c r="M259" s="2">
        <v>3039</v>
      </c>
    </row>
    <row r="260" spans="1:13" ht="12.75">
      <c r="A260" s="2">
        <v>258</v>
      </c>
      <c r="B260" s="2">
        <v>3040</v>
      </c>
      <c r="C260" s="2" t="s">
        <v>741</v>
      </c>
      <c r="D260" s="2" t="s">
        <v>742</v>
      </c>
      <c r="E260" s="170">
        <v>272850</v>
      </c>
      <c r="F260" s="171">
        <v>272850</v>
      </c>
      <c r="G260" s="2">
        <v>3040</v>
      </c>
      <c r="J260" s="2">
        <f t="shared" si="13"/>
        <v>6</v>
      </c>
      <c r="K260" s="172" t="s">
        <v>239</v>
      </c>
      <c r="L260" s="2" t="str">
        <f t="shared" si="12"/>
        <v>00272850</v>
      </c>
      <c r="M260" s="2">
        <v>3040</v>
      </c>
    </row>
    <row r="261" spans="1:13" ht="12.75">
      <c r="A261" s="2">
        <v>259</v>
      </c>
      <c r="B261" s="2">
        <v>3041</v>
      </c>
      <c r="C261" s="2" t="s">
        <v>743</v>
      </c>
      <c r="D261" s="2" t="s">
        <v>744</v>
      </c>
      <c r="E261" s="170">
        <v>272868</v>
      </c>
      <c r="F261" s="171">
        <v>272868</v>
      </c>
      <c r="G261" s="2">
        <v>3041</v>
      </c>
      <c r="J261" s="2">
        <f t="shared" si="13"/>
        <v>6</v>
      </c>
      <c r="K261" s="172" t="s">
        <v>239</v>
      </c>
      <c r="L261" s="2" t="str">
        <f t="shared" si="12"/>
        <v>00272868</v>
      </c>
      <c r="M261" s="2">
        <v>3041</v>
      </c>
    </row>
    <row r="262" spans="1:13" ht="12.75">
      <c r="A262" s="2">
        <v>260</v>
      </c>
      <c r="B262" s="2">
        <v>3042</v>
      </c>
      <c r="C262" s="2" t="s">
        <v>745</v>
      </c>
      <c r="D262" s="2" t="s">
        <v>746</v>
      </c>
      <c r="E262" s="170">
        <v>272876</v>
      </c>
      <c r="F262" s="171">
        <v>272876</v>
      </c>
      <c r="G262" s="2">
        <v>3042</v>
      </c>
      <c r="J262" s="2">
        <f t="shared" si="13"/>
        <v>6</v>
      </c>
      <c r="K262" s="172" t="s">
        <v>239</v>
      </c>
      <c r="L262" s="2" t="str">
        <f t="shared" si="12"/>
        <v>00272876</v>
      </c>
      <c r="M262" s="2">
        <v>3042</v>
      </c>
    </row>
    <row r="263" spans="1:13" ht="12.75">
      <c r="A263" s="2">
        <v>261</v>
      </c>
      <c r="B263" s="2">
        <v>3043</v>
      </c>
      <c r="C263" s="2" t="s">
        <v>747</v>
      </c>
      <c r="D263" s="2" t="s">
        <v>748</v>
      </c>
      <c r="E263" s="170">
        <v>272884</v>
      </c>
      <c r="F263" s="171">
        <v>272884</v>
      </c>
      <c r="G263" s="2">
        <v>3043</v>
      </c>
      <c r="J263" s="2">
        <f t="shared" si="13"/>
        <v>6</v>
      </c>
      <c r="K263" s="172" t="s">
        <v>239</v>
      </c>
      <c r="L263" s="2" t="str">
        <f t="shared" si="12"/>
        <v>00272884</v>
      </c>
      <c r="M263" s="2">
        <v>3043</v>
      </c>
    </row>
    <row r="264" spans="1:13" ht="12.75">
      <c r="A264" s="2">
        <v>262</v>
      </c>
      <c r="B264" s="2">
        <v>3044</v>
      </c>
      <c r="C264" s="2" t="s">
        <v>749</v>
      </c>
      <c r="D264" s="2" t="s">
        <v>750</v>
      </c>
      <c r="E264" s="170">
        <v>272892</v>
      </c>
      <c r="F264" s="171">
        <v>272892</v>
      </c>
      <c r="G264" s="2">
        <v>3044</v>
      </c>
      <c r="J264" s="2">
        <f t="shared" si="13"/>
        <v>6</v>
      </c>
      <c r="K264" s="172" t="s">
        <v>239</v>
      </c>
      <c r="L264" s="2" t="str">
        <f t="shared" si="12"/>
        <v>00272892</v>
      </c>
      <c r="M264" s="2">
        <v>3044</v>
      </c>
    </row>
    <row r="265" spans="1:13" ht="12.75">
      <c r="A265" s="2">
        <v>263</v>
      </c>
      <c r="B265" s="2">
        <v>3045</v>
      </c>
      <c r="C265" s="2" t="s">
        <v>751</v>
      </c>
      <c r="D265" s="2" t="s">
        <v>752</v>
      </c>
      <c r="E265" s="170">
        <v>272914</v>
      </c>
      <c r="F265" s="171">
        <v>272914</v>
      </c>
      <c r="G265" s="2">
        <v>3045</v>
      </c>
      <c r="J265" s="2">
        <f t="shared" si="13"/>
        <v>6</v>
      </c>
      <c r="K265" s="172" t="s">
        <v>239</v>
      </c>
      <c r="L265" s="2" t="str">
        <f t="shared" si="12"/>
        <v>00272914</v>
      </c>
      <c r="M265" s="2">
        <v>3045</v>
      </c>
    </row>
    <row r="266" spans="1:13" ht="12.75">
      <c r="A266" s="2">
        <v>264</v>
      </c>
      <c r="B266" s="2">
        <v>3046</v>
      </c>
      <c r="C266" s="2" t="s">
        <v>753</v>
      </c>
      <c r="D266" s="2" t="s">
        <v>754</v>
      </c>
      <c r="E266" s="170">
        <v>272949</v>
      </c>
      <c r="F266" s="171">
        <v>272949</v>
      </c>
      <c r="G266" s="2">
        <v>3046</v>
      </c>
      <c r="J266" s="2">
        <f t="shared" si="13"/>
        <v>6</v>
      </c>
      <c r="K266" s="172" t="s">
        <v>239</v>
      </c>
      <c r="L266" s="2" t="str">
        <f t="shared" si="12"/>
        <v>00272949</v>
      </c>
      <c r="M266" s="2">
        <v>3046</v>
      </c>
    </row>
    <row r="267" spans="1:13" ht="12.75">
      <c r="A267" s="2">
        <v>265</v>
      </c>
      <c r="B267" s="2">
        <v>3047</v>
      </c>
      <c r="C267" s="2" t="s">
        <v>755</v>
      </c>
      <c r="D267" s="2" t="s">
        <v>756</v>
      </c>
      <c r="E267" s="170">
        <v>272957</v>
      </c>
      <c r="F267" s="171">
        <v>272957</v>
      </c>
      <c r="G267" s="2">
        <v>3047</v>
      </c>
      <c r="J267" s="2">
        <f t="shared" si="13"/>
        <v>6</v>
      </c>
      <c r="K267" s="172" t="s">
        <v>239</v>
      </c>
      <c r="L267" s="2" t="str">
        <f t="shared" si="12"/>
        <v>00272957</v>
      </c>
      <c r="M267" s="2">
        <v>3047</v>
      </c>
    </row>
    <row r="268" spans="1:13" ht="12.75">
      <c r="A268" s="2">
        <v>266</v>
      </c>
      <c r="B268" s="2">
        <v>3048</v>
      </c>
      <c r="C268" s="2" t="s">
        <v>757</v>
      </c>
      <c r="D268" s="2" t="s">
        <v>758</v>
      </c>
      <c r="E268" s="170">
        <v>272965</v>
      </c>
      <c r="F268" s="171">
        <v>272965</v>
      </c>
      <c r="G268" s="2">
        <v>3048</v>
      </c>
      <c r="J268" s="2">
        <f t="shared" si="13"/>
        <v>6</v>
      </c>
      <c r="K268" s="172" t="s">
        <v>239</v>
      </c>
      <c r="L268" s="2" t="str">
        <f t="shared" si="12"/>
        <v>00272965</v>
      </c>
      <c r="M268" s="2">
        <v>3048</v>
      </c>
    </row>
    <row r="269" spans="1:13" ht="12.75">
      <c r="A269" s="2">
        <v>267</v>
      </c>
      <c r="B269" s="2">
        <v>3049</v>
      </c>
      <c r="C269" s="2" t="s">
        <v>759</v>
      </c>
      <c r="D269" s="2" t="s">
        <v>760</v>
      </c>
      <c r="E269" s="170">
        <v>272973</v>
      </c>
      <c r="F269" s="171">
        <v>272973</v>
      </c>
      <c r="G269" s="2">
        <v>3049</v>
      </c>
      <c r="J269" s="2">
        <f t="shared" si="13"/>
        <v>6</v>
      </c>
      <c r="K269" s="172" t="s">
        <v>239</v>
      </c>
      <c r="L269" s="2" t="str">
        <f t="shared" si="12"/>
        <v>00272973</v>
      </c>
      <c r="M269" s="2">
        <v>3049</v>
      </c>
    </row>
    <row r="270" spans="1:13" ht="12.75">
      <c r="A270" s="2">
        <v>268</v>
      </c>
      <c r="B270" s="2">
        <v>3050</v>
      </c>
      <c r="C270" s="2" t="s">
        <v>761</v>
      </c>
      <c r="D270" s="2" t="s">
        <v>762</v>
      </c>
      <c r="E270" s="170">
        <v>272981</v>
      </c>
      <c r="F270" s="171">
        <v>272981</v>
      </c>
      <c r="G270" s="2">
        <v>3050</v>
      </c>
      <c r="J270" s="2">
        <f t="shared" si="13"/>
        <v>6</v>
      </c>
      <c r="K270" s="172" t="s">
        <v>239</v>
      </c>
      <c r="L270" s="2" t="str">
        <f t="shared" si="12"/>
        <v>00272981</v>
      </c>
      <c r="M270" s="2">
        <v>3050</v>
      </c>
    </row>
    <row r="271" spans="1:13" ht="12.75">
      <c r="A271" s="2">
        <v>269</v>
      </c>
      <c r="B271" s="2">
        <v>3051</v>
      </c>
      <c r="C271" s="2" t="s">
        <v>763</v>
      </c>
      <c r="D271" s="2" t="s">
        <v>764</v>
      </c>
      <c r="E271" s="170">
        <v>273007</v>
      </c>
      <c r="F271" s="171">
        <v>273007</v>
      </c>
      <c r="G271" s="2">
        <v>3051</v>
      </c>
      <c r="J271" s="2">
        <f t="shared" si="13"/>
        <v>6</v>
      </c>
      <c r="K271" s="172" t="s">
        <v>239</v>
      </c>
      <c r="L271" s="2" t="str">
        <f t="shared" si="12"/>
        <v>00273007</v>
      </c>
      <c r="M271" s="2">
        <v>3051</v>
      </c>
    </row>
    <row r="272" spans="1:13" ht="12.75">
      <c r="A272" s="2">
        <v>270</v>
      </c>
      <c r="B272" s="2">
        <v>3052</v>
      </c>
      <c r="C272" s="2" t="s">
        <v>765</v>
      </c>
      <c r="D272" s="2" t="s">
        <v>766</v>
      </c>
      <c r="E272" s="170">
        <v>857564</v>
      </c>
      <c r="F272" s="171">
        <v>857564</v>
      </c>
      <c r="G272" s="2">
        <v>3052</v>
      </c>
      <c r="J272" s="2">
        <f t="shared" si="13"/>
        <v>6</v>
      </c>
      <c r="K272" s="172" t="s">
        <v>239</v>
      </c>
      <c r="L272" s="2" t="str">
        <f t="shared" si="12"/>
        <v>00857564</v>
      </c>
      <c r="M272" s="2">
        <v>3052</v>
      </c>
    </row>
    <row r="273" spans="1:13" ht="12.75">
      <c r="A273" s="2">
        <v>271</v>
      </c>
      <c r="B273" s="2">
        <v>3053</v>
      </c>
      <c r="C273" s="2" t="s">
        <v>767</v>
      </c>
      <c r="D273" s="2" t="s">
        <v>768</v>
      </c>
      <c r="E273" s="170">
        <v>654086</v>
      </c>
      <c r="F273" s="171">
        <v>654086</v>
      </c>
      <c r="G273" s="2">
        <v>3053</v>
      </c>
      <c r="J273" s="2">
        <f t="shared" si="13"/>
        <v>6</v>
      </c>
      <c r="K273" s="172" t="s">
        <v>239</v>
      </c>
      <c r="L273" s="2" t="str">
        <f t="shared" si="12"/>
        <v>00654086</v>
      </c>
      <c r="M273" s="2">
        <v>3053</v>
      </c>
    </row>
    <row r="274" spans="1:13" ht="12.75">
      <c r="A274" s="2">
        <v>272</v>
      </c>
      <c r="B274" s="2">
        <v>3054</v>
      </c>
      <c r="C274" s="2" t="s">
        <v>769</v>
      </c>
      <c r="D274" s="2" t="s">
        <v>770</v>
      </c>
      <c r="E274" s="170">
        <v>273023</v>
      </c>
      <c r="F274" s="171">
        <v>273023</v>
      </c>
      <c r="G274" s="2">
        <v>3054</v>
      </c>
      <c r="J274" s="2">
        <f t="shared" si="13"/>
        <v>6</v>
      </c>
      <c r="K274" s="172" t="s">
        <v>239</v>
      </c>
      <c r="L274" s="2" t="str">
        <f t="shared" si="12"/>
        <v>00273023</v>
      </c>
      <c r="M274" s="2">
        <v>3054</v>
      </c>
    </row>
    <row r="275" spans="1:13" ht="12.75">
      <c r="A275" s="2">
        <v>273</v>
      </c>
      <c r="B275" s="2">
        <v>3055</v>
      </c>
      <c r="C275" s="2" t="s">
        <v>771</v>
      </c>
      <c r="D275" s="2" t="s">
        <v>772</v>
      </c>
      <c r="E275" s="170">
        <v>273031</v>
      </c>
      <c r="F275" s="171">
        <v>273031</v>
      </c>
      <c r="G275" s="2">
        <v>3055</v>
      </c>
      <c r="J275" s="2">
        <f t="shared" si="13"/>
        <v>6</v>
      </c>
      <c r="K275" s="172" t="s">
        <v>239</v>
      </c>
      <c r="L275" s="2" t="str">
        <f t="shared" si="12"/>
        <v>00273031</v>
      </c>
      <c r="M275" s="2">
        <v>3055</v>
      </c>
    </row>
    <row r="276" spans="1:13" ht="12.75">
      <c r="A276" s="2">
        <v>274</v>
      </c>
      <c r="B276" s="2">
        <v>3056</v>
      </c>
      <c r="C276" s="2" t="s">
        <v>773</v>
      </c>
      <c r="D276" s="2" t="s">
        <v>774</v>
      </c>
      <c r="E276" s="170">
        <v>273058</v>
      </c>
      <c r="F276" s="171">
        <v>273058</v>
      </c>
      <c r="G276" s="2">
        <v>3056</v>
      </c>
      <c r="J276" s="2">
        <f t="shared" si="13"/>
        <v>6</v>
      </c>
      <c r="K276" s="172" t="s">
        <v>239</v>
      </c>
      <c r="L276" s="2" t="str">
        <f t="shared" si="12"/>
        <v>00273058</v>
      </c>
      <c r="M276" s="2">
        <v>3056</v>
      </c>
    </row>
    <row r="277" spans="1:13" ht="12.75">
      <c r="A277" s="2">
        <v>275</v>
      </c>
      <c r="B277" s="2">
        <v>3057</v>
      </c>
      <c r="C277" s="2" t="s">
        <v>775</v>
      </c>
      <c r="D277" s="2" t="s">
        <v>776</v>
      </c>
      <c r="E277" s="170">
        <v>273066</v>
      </c>
      <c r="F277" s="171">
        <v>273066</v>
      </c>
      <c r="G277" s="2">
        <v>3057</v>
      </c>
      <c r="J277" s="2">
        <f t="shared" si="13"/>
        <v>6</v>
      </c>
      <c r="K277" s="172" t="s">
        <v>239</v>
      </c>
      <c r="L277" s="2" t="str">
        <f t="shared" si="12"/>
        <v>00273066</v>
      </c>
      <c r="M277" s="2">
        <v>3057</v>
      </c>
    </row>
    <row r="278" spans="1:13" ht="12.75">
      <c r="A278" s="2">
        <v>276</v>
      </c>
      <c r="B278" s="2">
        <v>3058</v>
      </c>
      <c r="C278" s="2" t="s">
        <v>777</v>
      </c>
      <c r="D278" s="2" t="s">
        <v>778</v>
      </c>
      <c r="E278" s="170">
        <v>273082</v>
      </c>
      <c r="F278" s="171">
        <v>273082</v>
      </c>
      <c r="G278" s="2">
        <v>3058</v>
      </c>
      <c r="J278" s="2">
        <f t="shared" si="13"/>
        <v>6</v>
      </c>
      <c r="K278" s="172" t="s">
        <v>239</v>
      </c>
      <c r="L278" s="2" t="str">
        <f t="shared" si="12"/>
        <v>00273082</v>
      </c>
      <c r="M278" s="2">
        <v>3058</v>
      </c>
    </row>
    <row r="279" spans="1:13" ht="12.75">
      <c r="A279" s="2">
        <v>277</v>
      </c>
      <c r="B279" s="2">
        <v>3059</v>
      </c>
      <c r="C279" s="2" t="s">
        <v>779</v>
      </c>
      <c r="D279" s="2" t="s">
        <v>780</v>
      </c>
      <c r="E279" s="170">
        <v>653683</v>
      </c>
      <c r="F279" s="171">
        <v>653683</v>
      </c>
      <c r="G279" s="2">
        <v>3059</v>
      </c>
      <c r="J279" s="2">
        <f t="shared" si="13"/>
        <v>6</v>
      </c>
      <c r="K279" s="172" t="s">
        <v>239</v>
      </c>
      <c r="L279" s="2" t="str">
        <f t="shared" si="12"/>
        <v>00653683</v>
      </c>
      <c r="M279" s="2">
        <v>3059</v>
      </c>
    </row>
    <row r="280" spans="1:13" ht="12.75">
      <c r="A280" s="2">
        <v>278</v>
      </c>
      <c r="B280" s="2">
        <v>3060</v>
      </c>
      <c r="C280" s="2" t="s">
        <v>781</v>
      </c>
      <c r="D280" s="2" t="s">
        <v>782</v>
      </c>
      <c r="E280" s="170">
        <v>529991</v>
      </c>
      <c r="F280" s="171">
        <v>529991</v>
      </c>
      <c r="G280" s="2">
        <v>3060</v>
      </c>
      <c r="J280" s="2">
        <f t="shared" si="13"/>
        <v>6</v>
      </c>
      <c r="K280" s="172" t="s">
        <v>239</v>
      </c>
      <c r="L280" s="2" t="str">
        <f t="shared" si="12"/>
        <v>00529991</v>
      </c>
      <c r="M280" s="2">
        <v>3060</v>
      </c>
    </row>
    <row r="281" spans="1:13" ht="12.75">
      <c r="A281" s="2">
        <v>279</v>
      </c>
      <c r="B281" s="2">
        <v>3061</v>
      </c>
      <c r="C281" s="2" t="s">
        <v>783</v>
      </c>
      <c r="D281" s="2" t="s">
        <v>784</v>
      </c>
      <c r="E281" s="170">
        <v>273112</v>
      </c>
      <c r="F281" s="171">
        <v>273112</v>
      </c>
      <c r="G281" s="2">
        <v>3061</v>
      </c>
      <c r="J281" s="2">
        <f t="shared" si="13"/>
        <v>6</v>
      </c>
      <c r="K281" s="172" t="s">
        <v>239</v>
      </c>
      <c r="L281" s="2" t="str">
        <f t="shared" si="12"/>
        <v>00273112</v>
      </c>
      <c r="M281" s="2">
        <v>3061</v>
      </c>
    </row>
    <row r="282" spans="1:13" ht="12.75">
      <c r="A282" s="2">
        <v>280</v>
      </c>
      <c r="B282" s="2">
        <v>3062</v>
      </c>
      <c r="C282" s="2" t="s">
        <v>785</v>
      </c>
      <c r="D282" s="2" t="s">
        <v>786</v>
      </c>
      <c r="E282" s="170">
        <v>273139</v>
      </c>
      <c r="F282" s="171">
        <v>273139</v>
      </c>
      <c r="G282" s="2">
        <v>3062</v>
      </c>
      <c r="J282" s="2">
        <f t="shared" si="13"/>
        <v>6</v>
      </c>
      <c r="K282" s="172" t="s">
        <v>239</v>
      </c>
      <c r="L282" s="2" t="str">
        <f t="shared" si="12"/>
        <v>00273139</v>
      </c>
      <c r="M282" s="2">
        <v>3062</v>
      </c>
    </row>
    <row r="283" spans="1:13" ht="12.75">
      <c r="A283" s="2">
        <v>281</v>
      </c>
      <c r="B283" s="2">
        <v>3063</v>
      </c>
      <c r="C283" s="2" t="s">
        <v>787</v>
      </c>
      <c r="D283" s="2" t="s">
        <v>788</v>
      </c>
      <c r="E283" s="170">
        <v>273155</v>
      </c>
      <c r="F283" s="171">
        <v>273155</v>
      </c>
      <c r="G283" s="2">
        <v>3063</v>
      </c>
      <c r="J283" s="2">
        <f t="shared" si="13"/>
        <v>6</v>
      </c>
      <c r="K283" s="172" t="s">
        <v>239</v>
      </c>
      <c r="L283" s="2" t="str">
        <f t="shared" si="12"/>
        <v>00273155</v>
      </c>
      <c r="M283" s="2">
        <v>3063</v>
      </c>
    </row>
    <row r="284" spans="1:13" ht="12.75">
      <c r="A284" s="2">
        <v>282</v>
      </c>
      <c r="B284" s="2">
        <v>3064</v>
      </c>
      <c r="C284" s="2" t="s">
        <v>789</v>
      </c>
      <c r="D284" s="2" t="s">
        <v>790</v>
      </c>
      <c r="E284" s="170">
        <v>273163</v>
      </c>
      <c r="F284" s="171">
        <v>273163</v>
      </c>
      <c r="G284" s="2">
        <v>3064</v>
      </c>
      <c r="J284" s="2">
        <f t="shared" si="13"/>
        <v>6</v>
      </c>
      <c r="K284" s="172" t="s">
        <v>239</v>
      </c>
      <c r="L284" s="2" t="str">
        <f t="shared" si="12"/>
        <v>00273163</v>
      </c>
      <c r="M284" s="2">
        <v>3064</v>
      </c>
    </row>
    <row r="285" spans="1:13" ht="12.75">
      <c r="A285" s="2">
        <v>283</v>
      </c>
      <c r="B285" s="2">
        <v>3065</v>
      </c>
      <c r="C285" s="2" t="s">
        <v>791</v>
      </c>
      <c r="D285" s="2" t="s">
        <v>792</v>
      </c>
      <c r="E285" s="170">
        <v>273171</v>
      </c>
      <c r="F285" s="171">
        <v>273171</v>
      </c>
      <c r="G285" s="2">
        <v>3065</v>
      </c>
      <c r="J285" s="2">
        <f t="shared" si="13"/>
        <v>6</v>
      </c>
      <c r="K285" s="172" t="s">
        <v>239</v>
      </c>
      <c r="L285" s="2" t="str">
        <f aca="true" t="shared" si="14" ref="L285:L298">CONCATENATE(K285,F285)</f>
        <v>00273171</v>
      </c>
      <c r="M285" s="2">
        <v>3065</v>
      </c>
    </row>
    <row r="286" spans="1:13" ht="12.75">
      <c r="A286" s="2">
        <v>284</v>
      </c>
      <c r="B286" s="2">
        <v>3066</v>
      </c>
      <c r="C286" s="2" t="s">
        <v>793</v>
      </c>
      <c r="D286" s="2" t="s">
        <v>794</v>
      </c>
      <c r="E286" s="170">
        <v>654451</v>
      </c>
      <c r="F286" s="171">
        <v>654451</v>
      </c>
      <c r="G286" s="2">
        <v>3066</v>
      </c>
      <c r="J286" s="2">
        <f t="shared" si="13"/>
        <v>6</v>
      </c>
      <c r="K286" s="172" t="s">
        <v>239</v>
      </c>
      <c r="L286" s="2" t="str">
        <f t="shared" si="14"/>
        <v>00654451</v>
      </c>
      <c r="M286" s="2">
        <v>3066</v>
      </c>
    </row>
    <row r="287" spans="1:13" ht="12.75">
      <c r="A287" s="2">
        <v>285</v>
      </c>
      <c r="B287" s="2">
        <v>3067</v>
      </c>
      <c r="C287" s="2" t="s">
        <v>795</v>
      </c>
      <c r="D287" s="2" t="s">
        <v>796</v>
      </c>
      <c r="E287" s="170">
        <v>273180</v>
      </c>
      <c r="F287" s="171">
        <v>273180</v>
      </c>
      <c r="G287" s="2">
        <v>3067</v>
      </c>
      <c r="J287" s="2">
        <f t="shared" si="13"/>
        <v>6</v>
      </c>
      <c r="K287" s="172" t="s">
        <v>239</v>
      </c>
      <c r="L287" s="2" t="str">
        <f t="shared" si="14"/>
        <v>00273180</v>
      </c>
      <c r="M287" s="2">
        <v>3067</v>
      </c>
    </row>
    <row r="288" spans="1:13" ht="12.75">
      <c r="A288" s="2">
        <v>286</v>
      </c>
      <c r="B288" s="2">
        <v>3068</v>
      </c>
      <c r="C288" s="2" t="s">
        <v>797</v>
      </c>
      <c r="D288" s="2" t="s">
        <v>798</v>
      </c>
      <c r="E288" s="170">
        <v>654124</v>
      </c>
      <c r="F288" s="171">
        <v>654124</v>
      </c>
      <c r="G288" s="2">
        <v>3068</v>
      </c>
      <c r="J288" s="2">
        <f t="shared" si="13"/>
        <v>6</v>
      </c>
      <c r="K288" s="172" t="s">
        <v>239</v>
      </c>
      <c r="L288" s="2" t="str">
        <f t="shared" si="14"/>
        <v>00654124</v>
      </c>
      <c r="M288" s="2">
        <v>3068</v>
      </c>
    </row>
    <row r="289" spans="1:13" ht="12.75">
      <c r="A289" s="2">
        <v>287</v>
      </c>
      <c r="B289" s="2">
        <v>3069</v>
      </c>
      <c r="C289" s="2" t="s">
        <v>799</v>
      </c>
      <c r="D289" s="2" t="s">
        <v>800</v>
      </c>
      <c r="E289" s="170">
        <v>653985</v>
      </c>
      <c r="F289" s="171">
        <v>653985</v>
      </c>
      <c r="G289" s="2">
        <v>3069</v>
      </c>
      <c r="J289" s="2">
        <f t="shared" si="13"/>
        <v>6</v>
      </c>
      <c r="K289" s="172" t="s">
        <v>239</v>
      </c>
      <c r="L289" s="2" t="str">
        <f t="shared" si="14"/>
        <v>00653985</v>
      </c>
      <c r="M289" s="2">
        <v>3069</v>
      </c>
    </row>
    <row r="290" spans="1:13" ht="12.75">
      <c r="A290" s="2">
        <v>288</v>
      </c>
      <c r="B290" s="2">
        <v>3070</v>
      </c>
      <c r="C290" s="2" t="s">
        <v>801</v>
      </c>
      <c r="D290" s="2" t="s">
        <v>802</v>
      </c>
      <c r="E290" s="170">
        <v>273198</v>
      </c>
      <c r="F290" s="171">
        <v>273198</v>
      </c>
      <c r="G290" s="2">
        <v>3070</v>
      </c>
      <c r="J290" s="2">
        <f t="shared" si="13"/>
        <v>6</v>
      </c>
      <c r="K290" s="172" t="s">
        <v>239</v>
      </c>
      <c r="L290" s="2" t="str">
        <f t="shared" si="14"/>
        <v>00273198</v>
      </c>
      <c r="M290" s="2">
        <v>3070</v>
      </c>
    </row>
    <row r="291" spans="1:13" ht="12.75">
      <c r="A291" s="2">
        <v>289</v>
      </c>
      <c r="B291" s="2">
        <v>3071</v>
      </c>
      <c r="C291" s="2" t="s">
        <v>803</v>
      </c>
      <c r="D291" s="2" t="s">
        <v>804</v>
      </c>
      <c r="E291" s="170">
        <v>273210</v>
      </c>
      <c r="F291" s="171">
        <v>273210</v>
      </c>
      <c r="G291" s="2">
        <v>3071</v>
      </c>
      <c r="J291" s="2">
        <f t="shared" si="13"/>
        <v>6</v>
      </c>
      <c r="K291" s="172" t="s">
        <v>239</v>
      </c>
      <c r="L291" s="2" t="str">
        <f t="shared" si="14"/>
        <v>00273210</v>
      </c>
      <c r="M291" s="2">
        <v>3071</v>
      </c>
    </row>
    <row r="292" spans="1:13" ht="12.75">
      <c r="A292" s="2">
        <v>290</v>
      </c>
      <c r="B292" s="2">
        <v>3072</v>
      </c>
      <c r="C292" s="2" t="s">
        <v>805</v>
      </c>
      <c r="D292" s="2" t="s">
        <v>806</v>
      </c>
      <c r="E292" s="170">
        <v>273228</v>
      </c>
      <c r="F292" s="171">
        <v>273228</v>
      </c>
      <c r="G292" s="2">
        <v>3072</v>
      </c>
      <c r="J292" s="2">
        <f t="shared" si="13"/>
        <v>6</v>
      </c>
      <c r="K292" s="172" t="s">
        <v>239</v>
      </c>
      <c r="L292" s="2" t="str">
        <f t="shared" si="14"/>
        <v>00273228</v>
      </c>
      <c r="M292" s="2">
        <v>3072</v>
      </c>
    </row>
    <row r="293" spans="1:13" ht="12.75">
      <c r="A293" s="2">
        <v>291</v>
      </c>
      <c r="B293" s="2">
        <v>3073</v>
      </c>
      <c r="C293" s="2" t="s">
        <v>807</v>
      </c>
      <c r="D293" s="2" t="s">
        <v>808</v>
      </c>
      <c r="E293" s="170">
        <v>653497</v>
      </c>
      <c r="F293" s="171">
        <v>653497</v>
      </c>
      <c r="G293" s="2">
        <v>3073</v>
      </c>
      <c r="J293" s="2">
        <f t="shared" si="13"/>
        <v>6</v>
      </c>
      <c r="K293" s="172" t="s">
        <v>239</v>
      </c>
      <c r="L293" s="2" t="str">
        <f t="shared" si="14"/>
        <v>00653497</v>
      </c>
      <c r="M293" s="2">
        <v>3073</v>
      </c>
    </row>
    <row r="294" spans="1:13" ht="12.75">
      <c r="A294" s="2">
        <v>292</v>
      </c>
      <c r="B294" s="2">
        <v>3074</v>
      </c>
      <c r="C294" s="2" t="s">
        <v>809</v>
      </c>
      <c r="D294" s="2" t="s">
        <v>810</v>
      </c>
      <c r="E294" s="170">
        <v>273244</v>
      </c>
      <c r="F294" s="171">
        <v>273244</v>
      </c>
      <c r="G294" s="2">
        <v>3074</v>
      </c>
      <c r="J294" s="2">
        <f t="shared" si="13"/>
        <v>6</v>
      </c>
      <c r="K294" s="172" t="s">
        <v>239</v>
      </c>
      <c r="L294" s="2" t="str">
        <f t="shared" si="14"/>
        <v>00273244</v>
      </c>
      <c r="M294" s="2">
        <v>3074</v>
      </c>
    </row>
    <row r="295" spans="1:13" ht="12.75">
      <c r="A295" s="2">
        <v>293</v>
      </c>
      <c r="B295" s="2">
        <v>3075</v>
      </c>
      <c r="C295" s="2" t="s">
        <v>811</v>
      </c>
      <c r="D295" s="2" t="s">
        <v>812</v>
      </c>
      <c r="E295" s="170">
        <v>273252</v>
      </c>
      <c r="F295" s="171">
        <v>273252</v>
      </c>
      <c r="G295" s="2">
        <v>3075</v>
      </c>
      <c r="J295" s="2">
        <f t="shared" si="13"/>
        <v>6</v>
      </c>
      <c r="K295" s="172" t="s">
        <v>239</v>
      </c>
      <c r="L295" s="2" t="str">
        <f t="shared" si="14"/>
        <v>00273252</v>
      </c>
      <c r="M295" s="2">
        <v>3075</v>
      </c>
    </row>
    <row r="296" spans="1:13" ht="12.75">
      <c r="A296" s="2">
        <v>294</v>
      </c>
      <c r="B296" s="2">
        <v>3076</v>
      </c>
      <c r="C296" s="2" t="s">
        <v>813</v>
      </c>
      <c r="D296" s="2" t="s">
        <v>814</v>
      </c>
      <c r="E296" s="170">
        <v>273279</v>
      </c>
      <c r="F296" s="171">
        <v>273279</v>
      </c>
      <c r="G296" s="2">
        <v>3076</v>
      </c>
      <c r="J296" s="2">
        <f t="shared" si="13"/>
        <v>6</v>
      </c>
      <c r="K296" s="172" t="s">
        <v>239</v>
      </c>
      <c r="L296" s="2" t="str">
        <f t="shared" si="14"/>
        <v>00273279</v>
      </c>
      <c r="M296" s="2">
        <v>3076</v>
      </c>
    </row>
    <row r="297" spans="1:13" ht="12.75">
      <c r="A297" s="2">
        <v>295</v>
      </c>
      <c r="B297" s="2">
        <v>3077</v>
      </c>
      <c r="C297" s="2" t="s">
        <v>815</v>
      </c>
      <c r="D297" s="2" t="s">
        <v>816</v>
      </c>
      <c r="E297" s="170">
        <v>273287</v>
      </c>
      <c r="F297" s="171">
        <v>273287</v>
      </c>
      <c r="G297" s="2">
        <v>3077</v>
      </c>
      <c r="J297" s="2">
        <f t="shared" si="13"/>
        <v>6</v>
      </c>
      <c r="K297" s="172" t="s">
        <v>239</v>
      </c>
      <c r="L297" s="2" t="str">
        <f t="shared" si="14"/>
        <v>00273287</v>
      </c>
      <c r="M297" s="2">
        <v>3077</v>
      </c>
    </row>
    <row r="298" spans="1:13" ht="12.75">
      <c r="A298" s="2">
        <v>296</v>
      </c>
      <c r="B298" s="2">
        <v>3078</v>
      </c>
      <c r="C298" s="2" t="s">
        <v>817</v>
      </c>
      <c r="D298" s="2" t="s">
        <v>818</v>
      </c>
      <c r="E298" s="170">
        <v>273295</v>
      </c>
      <c r="F298" s="171">
        <v>273295</v>
      </c>
      <c r="G298" s="2">
        <v>3078</v>
      </c>
      <c r="J298" s="2">
        <f t="shared" si="13"/>
        <v>6</v>
      </c>
      <c r="K298" s="172" t="s">
        <v>239</v>
      </c>
      <c r="L298" s="2" t="str">
        <f t="shared" si="14"/>
        <v>00273295</v>
      </c>
      <c r="M298" s="2">
        <v>3078</v>
      </c>
    </row>
    <row r="299" spans="1:10" ht="12.75">
      <c r="A299" s="2">
        <v>297</v>
      </c>
      <c r="E299" s="170"/>
      <c r="J299" s="2">
        <f t="shared" si="13"/>
        <v>0</v>
      </c>
    </row>
    <row r="300" spans="1:10" ht="12.75">
      <c r="A300" s="2">
        <v>298</v>
      </c>
      <c r="B300" s="2" t="s">
        <v>819</v>
      </c>
      <c r="E300" s="170"/>
      <c r="G300" s="2" t="s">
        <v>819</v>
      </c>
      <c r="J300" s="2">
        <f t="shared" si="13"/>
        <v>0</v>
      </c>
    </row>
    <row r="301" spans="1:10" ht="12.75">
      <c r="A301" s="2">
        <v>299</v>
      </c>
      <c r="E301" s="170"/>
      <c r="J301" s="2">
        <f t="shared" si="13"/>
        <v>0</v>
      </c>
    </row>
    <row r="302" spans="1:13" ht="12.75">
      <c r="A302" s="2">
        <v>300</v>
      </c>
      <c r="B302" s="2">
        <v>4001</v>
      </c>
      <c r="C302" s="2" t="s">
        <v>820</v>
      </c>
      <c r="D302" s="2" t="s">
        <v>821</v>
      </c>
      <c r="E302" s="170">
        <v>274739</v>
      </c>
      <c r="F302" s="171">
        <v>274739</v>
      </c>
      <c r="G302" s="2">
        <v>4001</v>
      </c>
      <c r="J302" s="2">
        <f t="shared" si="13"/>
        <v>6</v>
      </c>
      <c r="K302" s="172" t="s">
        <v>239</v>
      </c>
      <c r="L302" s="2" t="str">
        <f aca="true" t="shared" si="15" ref="L302:L333">CONCATENATE(K302,F302)</f>
        <v>00274739</v>
      </c>
      <c r="M302" s="2">
        <v>4001</v>
      </c>
    </row>
    <row r="303" spans="1:13" ht="12.75">
      <c r="A303" s="2">
        <v>301</v>
      </c>
      <c r="B303" s="2">
        <v>4002</v>
      </c>
      <c r="C303" s="2" t="s">
        <v>822</v>
      </c>
      <c r="D303" s="2" t="s">
        <v>823</v>
      </c>
      <c r="E303" s="170">
        <v>274682</v>
      </c>
      <c r="F303" s="171">
        <v>274682</v>
      </c>
      <c r="G303" s="2">
        <v>4002</v>
      </c>
      <c r="J303" s="2">
        <f t="shared" si="13"/>
        <v>6</v>
      </c>
      <c r="K303" s="172" t="s">
        <v>239</v>
      </c>
      <c r="L303" s="2" t="str">
        <f t="shared" si="15"/>
        <v>00274682</v>
      </c>
      <c r="M303" s="2">
        <v>4002</v>
      </c>
    </row>
    <row r="304" spans="1:13" ht="12.75">
      <c r="A304" s="2">
        <v>302</v>
      </c>
      <c r="B304" s="2">
        <v>4003</v>
      </c>
      <c r="C304" s="2" t="s">
        <v>824</v>
      </c>
      <c r="D304" s="2" t="s">
        <v>825</v>
      </c>
      <c r="E304" s="170">
        <v>274691</v>
      </c>
      <c r="F304" s="171">
        <v>274691</v>
      </c>
      <c r="G304" s="2">
        <v>4003</v>
      </c>
      <c r="J304" s="2">
        <f t="shared" si="13"/>
        <v>6</v>
      </c>
      <c r="K304" s="172" t="s">
        <v>239</v>
      </c>
      <c r="L304" s="2" t="str">
        <f t="shared" si="15"/>
        <v>00274691</v>
      </c>
      <c r="M304" s="2">
        <v>4003</v>
      </c>
    </row>
    <row r="305" spans="1:13" ht="12.75">
      <c r="A305" s="2">
        <v>303</v>
      </c>
      <c r="B305" s="2">
        <v>4004</v>
      </c>
      <c r="C305" s="2" t="s">
        <v>826</v>
      </c>
      <c r="D305" s="2" t="s">
        <v>827</v>
      </c>
      <c r="E305" s="170">
        <v>274704</v>
      </c>
      <c r="F305" s="171">
        <v>274704</v>
      </c>
      <c r="G305" s="2">
        <v>4004</v>
      </c>
      <c r="J305" s="2">
        <f t="shared" si="13"/>
        <v>6</v>
      </c>
      <c r="K305" s="172" t="s">
        <v>239</v>
      </c>
      <c r="L305" s="2" t="str">
        <f t="shared" si="15"/>
        <v>00274704</v>
      </c>
      <c r="M305" s="2">
        <v>4004</v>
      </c>
    </row>
    <row r="306" spans="1:13" ht="12.75">
      <c r="A306" s="2">
        <v>304</v>
      </c>
      <c r="B306" s="2">
        <v>4005</v>
      </c>
      <c r="C306" s="2" t="s">
        <v>828</v>
      </c>
      <c r="D306" s="2" t="s">
        <v>829</v>
      </c>
      <c r="E306" s="170">
        <v>274712</v>
      </c>
      <c r="F306" s="171">
        <v>274712</v>
      </c>
      <c r="G306" s="2">
        <v>4005</v>
      </c>
      <c r="J306" s="2">
        <f t="shared" si="13"/>
        <v>6</v>
      </c>
      <c r="K306" s="172" t="s">
        <v>239</v>
      </c>
      <c r="L306" s="2" t="str">
        <f t="shared" si="15"/>
        <v>00274712</v>
      </c>
      <c r="M306" s="2">
        <v>4005</v>
      </c>
    </row>
    <row r="307" spans="1:13" ht="12.75">
      <c r="A307" s="2">
        <v>305</v>
      </c>
      <c r="B307" s="2">
        <v>4006</v>
      </c>
      <c r="C307" s="2" t="s">
        <v>830</v>
      </c>
      <c r="D307" s="2" t="s">
        <v>831</v>
      </c>
      <c r="E307" s="170">
        <v>274721</v>
      </c>
      <c r="F307" s="171">
        <v>274721</v>
      </c>
      <c r="G307" s="2">
        <v>4006</v>
      </c>
      <c r="J307" s="2">
        <f t="shared" si="13"/>
        <v>6</v>
      </c>
      <c r="K307" s="172" t="s">
        <v>239</v>
      </c>
      <c r="L307" s="2" t="str">
        <f t="shared" si="15"/>
        <v>00274721</v>
      </c>
      <c r="M307" s="2">
        <v>4006</v>
      </c>
    </row>
    <row r="308" spans="1:13" ht="12.75">
      <c r="A308" s="2">
        <v>306</v>
      </c>
      <c r="B308" s="2">
        <v>4007</v>
      </c>
      <c r="C308" s="2" t="s">
        <v>832</v>
      </c>
      <c r="D308" s="2" t="s">
        <v>833</v>
      </c>
      <c r="E308" s="170">
        <v>274739</v>
      </c>
      <c r="F308" s="171">
        <v>274739</v>
      </c>
      <c r="G308" s="2">
        <v>4007</v>
      </c>
      <c r="J308" s="2">
        <f t="shared" si="13"/>
        <v>6</v>
      </c>
      <c r="K308" s="172" t="s">
        <v>239</v>
      </c>
      <c r="L308" s="2" t="str">
        <f t="shared" si="15"/>
        <v>00274739</v>
      </c>
      <c r="M308" s="2">
        <v>4007</v>
      </c>
    </row>
    <row r="309" spans="1:13" ht="12.75">
      <c r="A309" s="2">
        <v>307</v>
      </c>
      <c r="B309" s="2">
        <v>4008</v>
      </c>
      <c r="C309" s="2" t="s">
        <v>834</v>
      </c>
      <c r="D309" s="2" t="s">
        <v>835</v>
      </c>
      <c r="E309" s="170">
        <v>274747</v>
      </c>
      <c r="F309" s="171">
        <v>274747</v>
      </c>
      <c r="G309" s="2">
        <v>4008</v>
      </c>
      <c r="J309" s="2">
        <f t="shared" si="13"/>
        <v>6</v>
      </c>
      <c r="K309" s="172" t="s">
        <v>239</v>
      </c>
      <c r="L309" s="2" t="str">
        <f t="shared" si="15"/>
        <v>00274747</v>
      </c>
      <c r="M309" s="2">
        <v>4008</v>
      </c>
    </row>
    <row r="310" spans="1:13" ht="12.75">
      <c r="A310" s="2">
        <v>308</v>
      </c>
      <c r="B310" s="2">
        <v>4009</v>
      </c>
      <c r="C310" s="2" t="s">
        <v>836</v>
      </c>
      <c r="D310" s="2" t="s">
        <v>837</v>
      </c>
      <c r="E310" s="170">
        <v>274763</v>
      </c>
      <c r="F310" s="171">
        <v>274763</v>
      </c>
      <c r="G310" s="2">
        <v>4009</v>
      </c>
      <c r="J310" s="2">
        <f t="shared" si="13"/>
        <v>6</v>
      </c>
      <c r="K310" s="172" t="s">
        <v>239</v>
      </c>
      <c r="L310" s="2" t="str">
        <f t="shared" si="15"/>
        <v>00274763</v>
      </c>
      <c r="M310" s="2">
        <v>4009</v>
      </c>
    </row>
    <row r="311" spans="1:13" ht="12.75">
      <c r="A311" s="2">
        <v>309</v>
      </c>
      <c r="B311" s="2">
        <v>4010</v>
      </c>
      <c r="C311" s="2" t="s">
        <v>838</v>
      </c>
      <c r="D311" s="2" t="s">
        <v>839</v>
      </c>
      <c r="E311" s="170">
        <v>274771</v>
      </c>
      <c r="F311" s="171">
        <v>274771</v>
      </c>
      <c r="G311" s="2">
        <v>4010</v>
      </c>
      <c r="J311" s="2">
        <f t="shared" si="13"/>
        <v>6</v>
      </c>
      <c r="K311" s="172" t="s">
        <v>239</v>
      </c>
      <c r="L311" s="2" t="str">
        <f t="shared" si="15"/>
        <v>00274771</v>
      </c>
      <c r="M311" s="2">
        <v>4010</v>
      </c>
    </row>
    <row r="312" spans="1:13" ht="12.75">
      <c r="A312" s="2">
        <v>310</v>
      </c>
      <c r="B312" s="2">
        <v>4011</v>
      </c>
      <c r="C312" s="2" t="s">
        <v>840</v>
      </c>
      <c r="D312" s="2" t="s">
        <v>841</v>
      </c>
      <c r="E312" s="170">
        <v>274780</v>
      </c>
      <c r="F312" s="171">
        <v>274780</v>
      </c>
      <c r="G312" s="2">
        <v>4011</v>
      </c>
      <c r="J312" s="2">
        <f t="shared" si="13"/>
        <v>6</v>
      </c>
      <c r="K312" s="172" t="s">
        <v>239</v>
      </c>
      <c r="L312" s="2" t="str">
        <f t="shared" si="15"/>
        <v>00274780</v>
      </c>
      <c r="M312" s="2">
        <v>4011</v>
      </c>
    </row>
    <row r="313" spans="1:13" ht="12.75">
      <c r="A313" s="2">
        <v>311</v>
      </c>
      <c r="B313" s="2">
        <v>4012</v>
      </c>
      <c r="C313" s="2" t="s">
        <v>842</v>
      </c>
      <c r="D313" s="2" t="s">
        <v>843</v>
      </c>
      <c r="E313" s="170">
        <v>274798</v>
      </c>
      <c r="F313" s="171">
        <v>274798</v>
      </c>
      <c r="G313" s="2">
        <v>4012</v>
      </c>
      <c r="J313" s="2">
        <f t="shared" si="13"/>
        <v>6</v>
      </c>
      <c r="K313" s="172" t="s">
        <v>239</v>
      </c>
      <c r="L313" s="2" t="str">
        <f t="shared" si="15"/>
        <v>00274798</v>
      </c>
      <c r="M313" s="2">
        <v>4012</v>
      </c>
    </row>
    <row r="314" spans="1:13" ht="12.75">
      <c r="A314" s="2">
        <v>312</v>
      </c>
      <c r="B314" s="2">
        <v>4013</v>
      </c>
      <c r="C314" s="2" t="s">
        <v>844</v>
      </c>
      <c r="D314" s="2" t="s">
        <v>845</v>
      </c>
      <c r="E314" s="170">
        <v>274801</v>
      </c>
      <c r="F314" s="171">
        <v>274801</v>
      </c>
      <c r="G314" s="2">
        <v>4013</v>
      </c>
      <c r="J314" s="2">
        <f t="shared" si="13"/>
        <v>6</v>
      </c>
      <c r="K314" s="172" t="s">
        <v>239</v>
      </c>
      <c r="L314" s="2" t="str">
        <f t="shared" si="15"/>
        <v>00274801</v>
      </c>
      <c r="M314" s="2">
        <v>4013</v>
      </c>
    </row>
    <row r="315" spans="1:13" ht="12.75">
      <c r="A315" s="2">
        <v>313</v>
      </c>
      <c r="B315" s="2">
        <v>4014</v>
      </c>
      <c r="C315" s="2" t="s">
        <v>846</v>
      </c>
      <c r="D315" s="2" t="s">
        <v>847</v>
      </c>
      <c r="E315" s="170">
        <v>274810</v>
      </c>
      <c r="F315" s="171">
        <v>274810</v>
      </c>
      <c r="G315" s="2">
        <v>4014</v>
      </c>
      <c r="J315" s="2">
        <f t="shared" si="13"/>
        <v>6</v>
      </c>
      <c r="K315" s="172" t="s">
        <v>239</v>
      </c>
      <c r="L315" s="2" t="str">
        <f t="shared" si="15"/>
        <v>00274810</v>
      </c>
      <c r="M315" s="2">
        <v>4014</v>
      </c>
    </row>
    <row r="316" spans="1:13" ht="12.75">
      <c r="A316" s="2">
        <v>314</v>
      </c>
      <c r="B316" s="2">
        <v>4015</v>
      </c>
      <c r="C316" s="2" t="s">
        <v>848</v>
      </c>
      <c r="D316" s="2" t="s">
        <v>849</v>
      </c>
      <c r="E316" s="170">
        <v>274828</v>
      </c>
      <c r="F316" s="171">
        <v>274828</v>
      </c>
      <c r="G316" s="2">
        <v>4015</v>
      </c>
      <c r="J316" s="2">
        <f t="shared" si="13"/>
        <v>6</v>
      </c>
      <c r="K316" s="172" t="s">
        <v>239</v>
      </c>
      <c r="L316" s="2" t="str">
        <f t="shared" si="15"/>
        <v>00274828</v>
      </c>
      <c r="M316" s="2">
        <v>4015</v>
      </c>
    </row>
    <row r="317" spans="1:13" ht="12.75">
      <c r="A317" s="2">
        <v>315</v>
      </c>
      <c r="B317" s="2">
        <v>4016</v>
      </c>
      <c r="C317" s="2" t="s">
        <v>850</v>
      </c>
      <c r="D317" s="2" t="s">
        <v>851</v>
      </c>
      <c r="E317" s="170">
        <v>274844</v>
      </c>
      <c r="F317" s="171">
        <v>274844</v>
      </c>
      <c r="G317" s="2">
        <v>4016</v>
      </c>
      <c r="J317" s="2">
        <f t="shared" si="13"/>
        <v>6</v>
      </c>
      <c r="K317" s="172" t="s">
        <v>239</v>
      </c>
      <c r="L317" s="2" t="str">
        <f t="shared" si="15"/>
        <v>00274844</v>
      </c>
      <c r="M317" s="2">
        <v>4016</v>
      </c>
    </row>
    <row r="318" spans="1:13" ht="12.75">
      <c r="A318" s="2">
        <v>316</v>
      </c>
      <c r="B318" s="2">
        <v>4017</v>
      </c>
      <c r="C318" s="2" t="s">
        <v>852</v>
      </c>
      <c r="D318" s="2" t="s">
        <v>853</v>
      </c>
      <c r="E318" s="170">
        <v>274861</v>
      </c>
      <c r="F318" s="171">
        <v>274861</v>
      </c>
      <c r="G318" s="2">
        <v>4017</v>
      </c>
      <c r="J318" s="2">
        <f t="shared" si="13"/>
        <v>6</v>
      </c>
      <c r="K318" s="172" t="s">
        <v>239</v>
      </c>
      <c r="L318" s="2" t="str">
        <f t="shared" si="15"/>
        <v>00274861</v>
      </c>
      <c r="M318" s="2">
        <v>4017</v>
      </c>
    </row>
    <row r="319" spans="1:13" ht="12.75">
      <c r="A319" s="2">
        <v>317</v>
      </c>
      <c r="B319" s="2">
        <v>4018</v>
      </c>
      <c r="C319" s="2" t="s">
        <v>854</v>
      </c>
      <c r="D319" s="2" t="s">
        <v>855</v>
      </c>
      <c r="E319" s="170">
        <v>274879</v>
      </c>
      <c r="F319" s="171">
        <v>274879</v>
      </c>
      <c r="G319" s="2">
        <v>4018</v>
      </c>
      <c r="J319" s="2">
        <f t="shared" si="13"/>
        <v>6</v>
      </c>
      <c r="K319" s="172" t="s">
        <v>239</v>
      </c>
      <c r="L319" s="2" t="str">
        <f t="shared" si="15"/>
        <v>00274879</v>
      </c>
      <c r="M319" s="2">
        <v>4018</v>
      </c>
    </row>
    <row r="320" spans="1:13" ht="12.75">
      <c r="A320" s="2">
        <v>318</v>
      </c>
      <c r="B320" s="2">
        <v>4019</v>
      </c>
      <c r="C320" s="2" t="s">
        <v>856</v>
      </c>
      <c r="D320" s="2" t="s">
        <v>857</v>
      </c>
      <c r="E320" s="170">
        <v>274887</v>
      </c>
      <c r="F320" s="171">
        <v>274887</v>
      </c>
      <c r="G320" s="2">
        <v>4019</v>
      </c>
      <c r="J320" s="2">
        <f t="shared" si="13"/>
        <v>6</v>
      </c>
      <c r="K320" s="172" t="s">
        <v>239</v>
      </c>
      <c r="L320" s="2" t="str">
        <f t="shared" si="15"/>
        <v>00274887</v>
      </c>
      <c r="M320" s="2">
        <v>4019</v>
      </c>
    </row>
    <row r="321" spans="1:13" ht="12.75">
      <c r="A321" s="2">
        <v>319</v>
      </c>
      <c r="B321" s="2">
        <v>4020</v>
      </c>
      <c r="C321" s="2" t="s">
        <v>858</v>
      </c>
      <c r="D321" s="2" t="s">
        <v>859</v>
      </c>
      <c r="E321" s="170">
        <v>274909</v>
      </c>
      <c r="F321" s="171">
        <v>274909</v>
      </c>
      <c r="G321" s="2">
        <v>4020</v>
      </c>
      <c r="J321" s="2">
        <f t="shared" si="13"/>
        <v>6</v>
      </c>
      <c r="K321" s="172" t="s">
        <v>239</v>
      </c>
      <c r="L321" s="2" t="str">
        <f t="shared" si="15"/>
        <v>00274909</v>
      </c>
      <c r="M321" s="2">
        <v>4020</v>
      </c>
    </row>
    <row r="322" spans="1:13" ht="12.75">
      <c r="A322" s="2">
        <v>320</v>
      </c>
      <c r="B322" s="2">
        <v>4021</v>
      </c>
      <c r="C322" s="2" t="s">
        <v>860</v>
      </c>
      <c r="D322" s="2" t="s">
        <v>861</v>
      </c>
      <c r="E322" s="170">
        <v>579271</v>
      </c>
      <c r="F322" s="171">
        <v>579271</v>
      </c>
      <c r="G322" s="2">
        <v>4021</v>
      </c>
      <c r="J322" s="2">
        <f t="shared" si="13"/>
        <v>6</v>
      </c>
      <c r="K322" s="172" t="s">
        <v>239</v>
      </c>
      <c r="L322" s="2" t="str">
        <f t="shared" si="15"/>
        <v>00579271</v>
      </c>
      <c r="M322" s="2">
        <v>4021</v>
      </c>
    </row>
    <row r="323" spans="1:13" ht="12.75">
      <c r="A323" s="2">
        <v>321</v>
      </c>
      <c r="B323" s="2">
        <v>4022</v>
      </c>
      <c r="C323" s="2" t="s">
        <v>862</v>
      </c>
      <c r="D323" s="2" t="s">
        <v>863</v>
      </c>
      <c r="E323" s="170">
        <v>274917</v>
      </c>
      <c r="F323" s="171">
        <v>274917</v>
      </c>
      <c r="G323" s="2">
        <v>4022</v>
      </c>
      <c r="J323" s="2">
        <f aca="true" t="shared" si="16" ref="J323:J386">LEN(F323)</f>
        <v>6</v>
      </c>
      <c r="K323" s="172" t="s">
        <v>239</v>
      </c>
      <c r="L323" s="2" t="str">
        <f t="shared" si="15"/>
        <v>00274917</v>
      </c>
      <c r="M323" s="2">
        <v>4022</v>
      </c>
    </row>
    <row r="324" spans="1:13" ht="12.75">
      <c r="A324" s="2">
        <v>322</v>
      </c>
      <c r="B324" s="2">
        <v>4023</v>
      </c>
      <c r="C324" s="2" t="s">
        <v>864</v>
      </c>
      <c r="D324" s="2" t="s">
        <v>865</v>
      </c>
      <c r="E324" s="170">
        <v>579122</v>
      </c>
      <c r="F324" s="171">
        <v>579122</v>
      </c>
      <c r="G324" s="2">
        <v>4023</v>
      </c>
      <c r="J324" s="2">
        <f t="shared" si="16"/>
        <v>6</v>
      </c>
      <c r="K324" s="172" t="s">
        <v>239</v>
      </c>
      <c r="L324" s="2" t="str">
        <f t="shared" si="15"/>
        <v>00579122</v>
      </c>
      <c r="M324" s="2">
        <v>4023</v>
      </c>
    </row>
    <row r="325" spans="1:13" ht="12.75">
      <c r="A325" s="2">
        <v>323</v>
      </c>
      <c r="B325" s="2">
        <v>4024</v>
      </c>
      <c r="C325" s="2" t="s">
        <v>866</v>
      </c>
      <c r="D325" s="2" t="s">
        <v>867</v>
      </c>
      <c r="E325" s="170">
        <v>579297</v>
      </c>
      <c r="F325" s="171">
        <v>579297</v>
      </c>
      <c r="G325" s="2">
        <v>4024</v>
      </c>
      <c r="J325" s="2">
        <f t="shared" si="16"/>
        <v>6</v>
      </c>
      <c r="K325" s="172" t="s">
        <v>239</v>
      </c>
      <c r="L325" s="2" t="str">
        <f t="shared" si="15"/>
        <v>00579297</v>
      </c>
      <c r="M325" s="2">
        <v>4024</v>
      </c>
    </row>
    <row r="326" spans="1:13" ht="12.75">
      <c r="A326" s="2">
        <v>324</v>
      </c>
      <c r="B326" s="2">
        <v>4025</v>
      </c>
      <c r="C326" s="2" t="s">
        <v>868</v>
      </c>
      <c r="D326" s="2" t="s">
        <v>869</v>
      </c>
      <c r="E326" s="170">
        <v>274925</v>
      </c>
      <c r="F326" s="171">
        <v>274925</v>
      </c>
      <c r="G326" s="2">
        <v>4025</v>
      </c>
      <c r="J326" s="2">
        <f t="shared" si="16"/>
        <v>6</v>
      </c>
      <c r="K326" s="172" t="s">
        <v>239</v>
      </c>
      <c r="L326" s="2" t="str">
        <f t="shared" si="15"/>
        <v>00274925</v>
      </c>
      <c r="M326" s="2">
        <v>4025</v>
      </c>
    </row>
    <row r="327" spans="1:13" ht="12.75">
      <c r="A327" s="2">
        <v>325</v>
      </c>
      <c r="B327" s="2">
        <v>4026</v>
      </c>
      <c r="C327" s="2" t="s">
        <v>870</v>
      </c>
      <c r="D327" s="2" t="s">
        <v>871</v>
      </c>
      <c r="E327" s="170">
        <v>274933</v>
      </c>
      <c r="F327" s="171">
        <v>274933</v>
      </c>
      <c r="G327" s="2">
        <v>4026</v>
      </c>
      <c r="J327" s="2">
        <f t="shared" si="16"/>
        <v>6</v>
      </c>
      <c r="K327" s="172" t="s">
        <v>239</v>
      </c>
      <c r="L327" s="2" t="str">
        <f t="shared" si="15"/>
        <v>00274933</v>
      </c>
      <c r="M327" s="2">
        <v>4026</v>
      </c>
    </row>
    <row r="328" spans="1:13" ht="12.75">
      <c r="A328" s="2">
        <v>326</v>
      </c>
      <c r="B328" s="2">
        <v>1102</v>
      </c>
      <c r="C328" s="2" t="s">
        <v>872</v>
      </c>
      <c r="D328" s="2" t="s">
        <v>873</v>
      </c>
      <c r="E328" s="170">
        <v>579238</v>
      </c>
      <c r="F328" s="171">
        <v>579238</v>
      </c>
      <c r="G328" s="2">
        <v>1102</v>
      </c>
      <c r="J328" s="2">
        <f t="shared" si="16"/>
        <v>6</v>
      </c>
      <c r="K328" s="172" t="s">
        <v>239</v>
      </c>
      <c r="L328" s="2" t="str">
        <f t="shared" si="15"/>
        <v>00579238</v>
      </c>
      <c r="M328" s="2">
        <v>1102</v>
      </c>
    </row>
    <row r="329" spans="1:13" ht="12.75">
      <c r="A329" s="2">
        <v>327</v>
      </c>
      <c r="B329" s="2">
        <v>4028</v>
      </c>
      <c r="C329" s="2" t="s">
        <v>874</v>
      </c>
      <c r="D329" s="2" t="s">
        <v>875</v>
      </c>
      <c r="E329" s="170">
        <v>274968</v>
      </c>
      <c r="F329" s="171">
        <v>274968</v>
      </c>
      <c r="G329" s="2">
        <v>4028</v>
      </c>
      <c r="J329" s="2">
        <f t="shared" si="16"/>
        <v>6</v>
      </c>
      <c r="K329" s="172" t="s">
        <v>239</v>
      </c>
      <c r="L329" s="2" t="str">
        <f t="shared" si="15"/>
        <v>00274968</v>
      </c>
      <c r="M329" s="2">
        <v>4028</v>
      </c>
    </row>
    <row r="330" spans="1:13" ht="12.75">
      <c r="A330" s="2">
        <v>328</v>
      </c>
      <c r="B330" s="2">
        <v>4029</v>
      </c>
      <c r="C330" s="2" t="s">
        <v>876</v>
      </c>
      <c r="D330" s="2" t="s">
        <v>877</v>
      </c>
      <c r="E330" s="170">
        <v>274984</v>
      </c>
      <c r="F330" s="171">
        <v>274984</v>
      </c>
      <c r="G330" s="2">
        <v>4029</v>
      </c>
      <c r="J330" s="2">
        <f t="shared" si="16"/>
        <v>6</v>
      </c>
      <c r="K330" s="172" t="s">
        <v>239</v>
      </c>
      <c r="L330" s="2" t="str">
        <f t="shared" si="15"/>
        <v>00274984</v>
      </c>
      <c r="M330" s="2">
        <v>4029</v>
      </c>
    </row>
    <row r="331" spans="1:13" ht="12.75">
      <c r="A331" s="2">
        <v>329</v>
      </c>
      <c r="B331" s="2">
        <v>4030</v>
      </c>
      <c r="C331" s="2" t="s">
        <v>878</v>
      </c>
      <c r="D331" s="2" t="s">
        <v>879</v>
      </c>
      <c r="E331" s="170">
        <v>274992</v>
      </c>
      <c r="F331" s="171">
        <v>274992</v>
      </c>
      <c r="G331" s="2">
        <v>4030</v>
      </c>
      <c r="J331" s="2">
        <f t="shared" si="16"/>
        <v>6</v>
      </c>
      <c r="K331" s="172" t="s">
        <v>239</v>
      </c>
      <c r="L331" s="2" t="str">
        <f t="shared" si="15"/>
        <v>00274992</v>
      </c>
      <c r="M331" s="2">
        <v>4030</v>
      </c>
    </row>
    <row r="332" spans="1:13" ht="12.75">
      <c r="A332" s="2">
        <v>330</v>
      </c>
      <c r="B332" s="2">
        <v>4031</v>
      </c>
      <c r="C332" s="2" t="s">
        <v>880</v>
      </c>
      <c r="D332" s="2" t="s">
        <v>881</v>
      </c>
      <c r="E332" s="170">
        <v>275000</v>
      </c>
      <c r="F332" s="171">
        <v>275000</v>
      </c>
      <c r="G332" s="2">
        <v>4031</v>
      </c>
      <c r="J332" s="2">
        <f t="shared" si="16"/>
        <v>6</v>
      </c>
      <c r="K332" s="172" t="s">
        <v>239</v>
      </c>
      <c r="L332" s="2" t="str">
        <f t="shared" si="15"/>
        <v>00275000</v>
      </c>
      <c r="M332" s="2">
        <v>4031</v>
      </c>
    </row>
    <row r="333" spans="1:13" ht="12.75">
      <c r="A333" s="2">
        <v>331</v>
      </c>
      <c r="B333" s="2">
        <v>4032</v>
      </c>
      <c r="C333" s="2" t="s">
        <v>882</v>
      </c>
      <c r="D333" s="2" t="s">
        <v>883</v>
      </c>
      <c r="E333" s="170">
        <v>579190</v>
      </c>
      <c r="F333" s="171">
        <v>579190</v>
      </c>
      <c r="G333" s="2">
        <v>4032</v>
      </c>
      <c r="J333" s="2">
        <f t="shared" si="16"/>
        <v>6</v>
      </c>
      <c r="K333" s="172" t="s">
        <v>239</v>
      </c>
      <c r="L333" s="2" t="str">
        <f t="shared" si="15"/>
        <v>00579190</v>
      </c>
      <c r="M333" s="2">
        <v>4032</v>
      </c>
    </row>
    <row r="334" spans="1:13" ht="12.75">
      <c r="A334" s="2">
        <v>332</v>
      </c>
      <c r="B334" s="2">
        <v>4033</v>
      </c>
      <c r="C334" s="2" t="s">
        <v>884</v>
      </c>
      <c r="D334" s="2" t="s">
        <v>885</v>
      </c>
      <c r="E334" s="170">
        <v>275026</v>
      </c>
      <c r="F334" s="171">
        <v>275026</v>
      </c>
      <c r="G334" s="2">
        <v>4033</v>
      </c>
      <c r="J334" s="2">
        <f t="shared" si="16"/>
        <v>6</v>
      </c>
      <c r="K334" s="172" t="s">
        <v>239</v>
      </c>
      <c r="L334" s="2" t="str">
        <f aca="true" t="shared" si="17" ref="L334:L365">CONCATENATE(K334,F334)</f>
        <v>00275026</v>
      </c>
      <c r="M334" s="2">
        <v>4033</v>
      </c>
    </row>
    <row r="335" spans="1:13" ht="12.75">
      <c r="A335" s="2">
        <v>333</v>
      </c>
      <c r="B335" s="2">
        <v>1103</v>
      </c>
      <c r="C335" s="2" t="s">
        <v>886</v>
      </c>
      <c r="D335" s="2" t="s">
        <v>887</v>
      </c>
      <c r="E335" s="170">
        <v>275034</v>
      </c>
      <c r="F335" s="171">
        <v>275034</v>
      </c>
      <c r="G335" s="2">
        <v>1103</v>
      </c>
      <c r="J335" s="2">
        <f t="shared" si="16"/>
        <v>6</v>
      </c>
      <c r="K335" s="172" t="s">
        <v>239</v>
      </c>
      <c r="L335" s="2" t="str">
        <f t="shared" si="17"/>
        <v>00275034</v>
      </c>
      <c r="M335" s="2">
        <v>1103</v>
      </c>
    </row>
    <row r="336" spans="1:13" ht="12.75">
      <c r="A336" s="2">
        <v>334</v>
      </c>
      <c r="B336" s="2">
        <v>4035</v>
      </c>
      <c r="C336" s="2" t="s">
        <v>888</v>
      </c>
      <c r="D336" s="2" t="s">
        <v>889</v>
      </c>
      <c r="E336" s="170">
        <v>275042</v>
      </c>
      <c r="F336" s="171">
        <v>275042</v>
      </c>
      <c r="G336" s="2">
        <v>4035</v>
      </c>
      <c r="J336" s="2">
        <f t="shared" si="16"/>
        <v>6</v>
      </c>
      <c r="K336" s="172" t="s">
        <v>239</v>
      </c>
      <c r="L336" s="2" t="str">
        <f t="shared" si="17"/>
        <v>00275042</v>
      </c>
      <c r="M336" s="2">
        <v>4035</v>
      </c>
    </row>
    <row r="337" spans="1:13" ht="12.75">
      <c r="A337" s="2">
        <v>335</v>
      </c>
      <c r="B337" s="2">
        <v>4036</v>
      </c>
      <c r="C337" s="2" t="s">
        <v>890</v>
      </c>
      <c r="D337" s="2" t="s">
        <v>891</v>
      </c>
      <c r="E337" s="170">
        <v>579254</v>
      </c>
      <c r="F337" s="171">
        <v>579254</v>
      </c>
      <c r="G337" s="2">
        <v>4036</v>
      </c>
      <c r="J337" s="2">
        <f t="shared" si="16"/>
        <v>6</v>
      </c>
      <c r="K337" s="172" t="s">
        <v>239</v>
      </c>
      <c r="L337" s="2" t="str">
        <f t="shared" si="17"/>
        <v>00579254</v>
      </c>
      <c r="M337" s="2">
        <v>4036</v>
      </c>
    </row>
    <row r="338" spans="1:13" ht="12.75">
      <c r="A338" s="2">
        <v>336</v>
      </c>
      <c r="B338" s="2">
        <v>4037</v>
      </c>
      <c r="C338" s="2" t="s">
        <v>892</v>
      </c>
      <c r="D338" s="2" t="s">
        <v>893</v>
      </c>
      <c r="E338" s="170">
        <v>275051</v>
      </c>
      <c r="F338" s="171">
        <v>275051</v>
      </c>
      <c r="G338" s="2">
        <v>4037</v>
      </c>
      <c r="J338" s="2">
        <f t="shared" si="16"/>
        <v>6</v>
      </c>
      <c r="K338" s="172" t="s">
        <v>239</v>
      </c>
      <c r="L338" s="2" t="str">
        <f t="shared" si="17"/>
        <v>00275051</v>
      </c>
      <c r="M338" s="2">
        <v>4037</v>
      </c>
    </row>
    <row r="339" spans="1:13" ht="12.75">
      <c r="A339" s="2">
        <v>337</v>
      </c>
      <c r="B339" s="2">
        <v>4038</v>
      </c>
      <c r="C339" s="2" t="s">
        <v>894</v>
      </c>
      <c r="D339" s="2" t="s">
        <v>895</v>
      </c>
      <c r="E339" s="170">
        <v>275069</v>
      </c>
      <c r="F339" s="171">
        <v>275069</v>
      </c>
      <c r="G339" s="2">
        <v>4038</v>
      </c>
      <c r="J339" s="2">
        <f t="shared" si="16"/>
        <v>6</v>
      </c>
      <c r="K339" s="172" t="s">
        <v>239</v>
      </c>
      <c r="L339" s="2" t="str">
        <f t="shared" si="17"/>
        <v>00275069</v>
      </c>
      <c r="M339" s="2">
        <v>4038</v>
      </c>
    </row>
    <row r="340" spans="1:13" ht="12.75">
      <c r="A340" s="2">
        <v>338</v>
      </c>
      <c r="B340" s="2">
        <v>4039</v>
      </c>
      <c r="C340" s="2" t="s">
        <v>896</v>
      </c>
      <c r="D340" s="2" t="s">
        <v>897</v>
      </c>
      <c r="E340" s="170">
        <v>275077</v>
      </c>
      <c r="F340" s="171">
        <v>275077</v>
      </c>
      <c r="G340" s="2">
        <v>4039</v>
      </c>
      <c r="J340" s="2">
        <f t="shared" si="16"/>
        <v>6</v>
      </c>
      <c r="K340" s="172" t="s">
        <v>239</v>
      </c>
      <c r="L340" s="2" t="str">
        <f t="shared" si="17"/>
        <v>00275077</v>
      </c>
      <c r="M340" s="2">
        <v>4039</v>
      </c>
    </row>
    <row r="341" spans="1:13" ht="12.75">
      <c r="A341" s="2">
        <v>339</v>
      </c>
      <c r="B341" s="2">
        <v>4040</v>
      </c>
      <c r="C341" s="2" t="s">
        <v>898</v>
      </c>
      <c r="D341" s="2" t="s">
        <v>899</v>
      </c>
      <c r="E341" s="170">
        <v>579301</v>
      </c>
      <c r="F341" s="171">
        <v>579301</v>
      </c>
      <c r="G341" s="2">
        <v>4040</v>
      </c>
      <c r="J341" s="2">
        <f t="shared" si="16"/>
        <v>6</v>
      </c>
      <c r="K341" s="172" t="s">
        <v>239</v>
      </c>
      <c r="L341" s="2" t="str">
        <f t="shared" si="17"/>
        <v>00579301</v>
      </c>
      <c r="M341" s="2">
        <v>4040</v>
      </c>
    </row>
    <row r="342" spans="1:13" ht="12.75">
      <c r="A342" s="2">
        <v>340</v>
      </c>
      <c r="B342" s="2">
        <v>4041</v>
      </c>
      <c r="C342" s="2" t="s">
        <v>900</v>
      </c>
      <c r="D342" s="2" t="s">
        <v>901</v>
      </c>
      <c r="E342" s="170">
        <v>579114</v>
      </c>
      <c r="F342" s="171">
        <v>579114</v>
      </c>
      <c r="G342" s="2">
        <v>4041</v>
      </c>
      <c r="J342" s="2">
        <f t="shared" si="16"/>
        <v>6</v>
      </c>
      <c r="K342" s="172" t="s">
        <v>239</v>
      </c>
      <c r="L342" s="2" t="str">
        <f t="shared" si="17"/>
        <v>00579114</v>
      </c>
      <c r="M342" s="2">
        <v>4041</v>
      </c>
    </row>
    <row r="343" spans="1:13" ht="12.75">
      <c r="A343" s="2">
        <v>341</v>
      </c>
      <c r="B343" s="2">
        <v>4042</v>
      </c>
      <c r="C343" s="2" t="s">
        <v>902</v>
      </c>
      <c r="D343" s="2" t="s">
        <v>903</v>
      </c>
      <c r="E343" s="170">
        <v>579131</v>
      </c>
      <c r="F343" s="171">
        <v>579131</v>
      </c>
      <c r="G343" s="2">
        <v>4042</v>
      </c>
      <c r="J343" s="2">
        <f t="shared" si="16"/>
        <v>6</v>
      </c>
      <c r="K343" s="172" t="s">
        <v>239</v>
      </c>
      <c r="L343" s="2" t="str">
        <f t="shared" si="17"/>
        <v>00579131</v>
      </c>
      <c r="M343" s="2">
        <v>4042</v>
      </c>
    </row>
    <row r="344" spans="1:13" ht="12.75">
      <c r="A344" s="2">
        <v>342</v>
      </c>
      <c r="B344" s="2">
        <v>4043</v>
      </c>
      <c r="C344" s="2" t="s">
        <v>904</v>
      </c>
      <c r="D344" s="2" t="s">
        <v>905</v>
      </c>
      <c r="E344" s="170">
        <v>579092</v>
      </c>
      <c r="F344" s="171">
        <v>579092</v>
      </c>
      <c r="G344" s="2">
        <v>4043</v>
      </c>
      <c r="J344" s="2">
        <f t="shared" si="16"/>
        <v>6</v>
      </c>
      <c r="K344" s="172" t="s">
        <v>239</v>
      </c>
      <c r="L344" s="2" t="str">
        <f t="shared" si="17"/>
        <v>00579092</v>
      </c>
      <c r="M344" s="2">
        <v>4043</v>
      </c>
    </row>
    <row r="345" spans="1:13" ht="12.75">
      <c r="A345" s="2">
        <v>343</v>
      </c>
      <c r="B345" s="2">
        <v>4044</v>
      </c>
      <c r="C345" s="2" t="s">
        <v>906</v>
      </c>
      <c r="D345" s="2" t="s">
        <v>907</v>
      </c>
      <c r="E345" s="170">
        <v>275158</v>
      </c>
      <c r="F345" s="171">
        <v>275158</v>
      </c>
      <c r="G345" s="2">
        <v>4044</v>
      </c>
      <c r="J345" s="2">
        <f t="shared" si="16"/>
        <v>6</v>
      </c>
      <c r="K345" s="172" t="s">
        <v>239</v>
      </c>
      <c r="L345" s="2" t="str">
        <f t="shared" si="17"/>
        <v>00275158</v>
      </c>
      <c r="M345" s="2">
        <v>4044</v>
      </c>
    </row>
    <row r="346" spans="1:13" ht="12.75">
      <c r="A346" s="2">
        <v>344</v>
      </c>
      <c r="B346" s="2">
        <v>4045</v>
      </c>
      <c r="C346" s="2" t="s">
        <v>908</v>
      </c>
      <c r="D346" s="2" t="s">
        <v>909</v>
      </c>
      <c r="E346" s="170">
        <v>275166</v>
      </c>
      <c r="F346" s="171">
        <v>275166</v>
      </c>
      <c r="G346" s="2">
        <v>4045</v>
      </c>
      <c r="J346" s="2">
        <f t="shared" si="16"/>
        <v>6</v>
      </c>
      <c r="K346" s="172" t="s">
        <v>239</v>
      </c>
      <c r="L346" s="2" t="str">
        <f t="shared" si="17"/>
        <v>00275166</v>
      </c>
      <c r="M346" s="2">
        <v>4045</v>
      </c>
    </row>
    <row r="347" spans="1:13" ht="12.75">
      <c r="A347" s="2">
        <v>345</v>
      </c>
      <c r="B347" s="2">
        <v>4046</v>
      </c>
      <c r="C347" s="2" t="s">
        <v>910</v>
      </c>
      <c r="D347" s="2" t="s">
        <v>911</v>
      </c>
      <c r="E347" s="170">
        <v>275182</v>
      </c>
      <c r="F347" s="171">
        <v>275182</v>
      </c>
      <c r="G347" s="2">
        <v>4046</v>
      </c>
      <c r="J347" s="2">
        <f t="shared" si="16"/>
        <v>6</v>
      </c>
      <c r="K347" s="172" t="s">
        <v>239</v>
      </c>
      <c r="L347" s="2" t="str">
        <f t="shared" si="17"/>
        <v>00275182</v>
      </c>
      <c r="M347" s="2">
        <v>4046</v>
      </c>
    </row>
    <row r="348" spans="1:13" ht="12.75">
      <c r="A348" s="2">
        <v>346</v>
      </c>
      <c r="B348" s="2">
        <v>4047</v>
      </c>
      <c r="C348" s="2" t="s">
        <v>912</v>
      </c>
      <c r="D348" s="2" t="s">
        <v>913</v>
      </c>
      <c r="E348" s="170">
        <v>275174</v>
      </c>
      <c r="F348" s="171">
        <v>275174</v>
      </c>
      <c r="G348" s="2">
        <v>4047</v>
      </c>
      <c r="J348" s="2">
        <f t="shared" si="16"/>
        <v>6</v>
      </c>
      <c r="K348" s="172" t="s">
        <v>239</v>
      </c>
      <c r="L348" s="2" t="str">
        <f t="shared" si="17"/>
        <v>00275174</v>
      </c>
      <c r="M348" s="2">
        <v>4047</v>
      </c>
    </row>
    <row r="349" spans="1:13" ht="12.75">
      <c r="A349" s="2">
        <v>347</v>
      </c>
      <c r="B349" s="2">
        <v>4048</v>
      </c>
      <c r="C349" s="2" t="s">
        <v>914</v>
      </c>
      <c r="D349" s="2" t="s">
        <v>915</v>
      </c>
      <c r="E349" s="170">
        <v>275191</v>
      </c>
      <c r="F349" s="171">
        <v>275191</v>
      </c>
      <c r="G349" s="2">
        <v>4048</v>
      </c>
      <c r="J349" s="2">
        <f t="shared" si="16"/>
        <v>6</v>
      </c>
      <c r="K349" s="172" t="s">
        <v>239</v>
      </c>
      <c r="L349" s="2" t="str">
        <f t="shared" si="17"/>
        <v>00275191</v>
      </c>
      <c r="M349" s="2">
        <v>4048</v>
      </c>
    </row>
    <row r="350" spans="1:13" ht="12.75">
      <c r="A350" s="2">
        <v>348</v>
      </c>
      <c r="B350" s="2">
        <v>4049</v>
      </c>
      <c r="C350" s="2" t="s">
        <v>916</v>
      </c>
      <c r="D350" s="2" t="s">
        <v>917</v>
      </c>
      <c r="E350" s="170">
        <v>275204</v>
      </c>
      <c r="F350" s="171">
        <v>275204</v>
      </c>
      <c r="G350" s="2">
        <v>4049</v>
      </c>
      <c r="J350" s="2">
        <f t="shared" si="16"/>
        <v>6</v>
      </c>
      <c r="K350" s="172" t="s">
        <v>239</v>
      </c>
      <c r="L350" s="2" t="str">
        <f t="shared" si="17"/>
        <v>00275204</v>
      </c>
      <c r="M350" s="2">
        <v>4049</v>
      </c>
    </row>
    <row r="351" spans="1:13" ht="12.75">
      <c r="A351" s="2">
        <v>349</v>
      </c>
      <c r="B351" s="2">
        <v>4050</v>
      </c>
      <c r="C351" s="2" t="s">
        <v>918</v>
      </c>
      <c r="D351" s="2" t="s">
        <v>919</v>
      </c>
      <c r="E351" s="170">
        <v>275212</v>
      </c>
      <c r="F351" s="171">
        <v>275212</v>
      </c>
      <c r="G351" s="2">
        <v>4050</v>
      </c>
      <c r="J351" s="2">
        <f t="shared" si="16"/>
        <v>6</v>
      </c>
      <c r="K351" s="172" t="s">
        <v>239</v>
      </c>
      <c r="L351" s="2" t="str">
        <f t="shared" si="17"/>
        <v>00275212</v>
      </c>
      <c r="M351" s="2">
        <v>4050</v>
      </c>
    </row>
    <row r="352" spans="1:13" ht="12.75">
      <c r="A352" s="2">
        <v>350</v>
      </c>
      <c r="B352" s="2">
        <v>4051</v>
      </c>
      <c r="C352" s="2" t="s">
        <v>920</v>
      </c>
      <c r="D352" s="2" t="s">
        <v>921</v>
      </c>
      <c r="E352" s="170">
        <v>275221</v>
      </c>
      <c r="F352" s="171">
        <v>275221</v>
      </c>
      <c r="G352" s="2">
        <v>4051</v>
      </c>
      <c r="J352" s="2">
        <f t="shared" si="16"/>
        <v>6</v>
      </c>
      <c r="K352" s="172" t="s">
        <v>239</v>
      </c>
      <c r="L352" s="2" t="str">
        <f t="shared" si="17"/>
        <v>00275221</v>
      </c>
      <c r="M352" s="2">
        <v>4051</v>
      </c>
    </row>
    <row r="353" spans="1:13" ht="12.75">
      <c r="A353" s="2">
        <v>351</v>
      </c>
      <c r="B353" s="2">
        <v>4052</v>
      </c>
      <c r="C353" s="2" t="s">
        <v>922</v>
      </c>
      <c r="D353" s="2" t="s">
        <v>923</v>
      </c>
      <c r="E353" s="170">
        <v>579319</v>
      </c>
      <c r="F353" s="171">
        <v>579319</v>
      </c>
      <c r="G353" s="2">
        <v>4052</v>
      </c>
      <c r="J353" s="2">
        <f t="shared" si="16"/>
        <v>6</v>
      </c>
      <c r="K353" s="172" t="s">
        <v>239</v>
      </c>
      <c r="L353" s="2" t="str">
        <f t="shared" si="17"/>
        <v>00579319</v>
      </c>
      <c r="M353" s="2">
        <v>4052</v>
      </c>
    </row>
    <row r="354" spans="1:13" ht="12.75">
      <c r="A354" s="2">
        <v>352</v>
      </c>
      <c r="B354" s="2">
        <v>4053</v>
      </c>
      <c r="C354" s="2" t="s">
        <v>924</v>
      </c>
      <c r="D354" s="2" t="s">
        <v>925</v>
      </c>
      <c r="E354" s="170">
        <v>275263</v>
      </c>
      <c r="F354" s="171">
        <v>275263</v>
      </c>
      <c r="G354" s="2">
        <v>4053</v>
      </c>
      <c r="J354" s="2">
        <f t="shared" si="16"/>
        <v>6</v>
      </c>
      <c r="K354" s="172" t="s">
        <v>239</v>
      </c>
      <c r="L354" s="2" t="str">
        <f t="shared" si="17"/>
        <v>00275263</v>
      </c>
      <c r="M354" s="2">
        <v>4053</v>
      </c>
    </row>
    <row r="355" spans="1:13" ht="12.75">
      <c r="A355" s="2">
        <v>353</v>
      </c>
      <c r="B355" s="2">
        <v>4054</v>
      </c>
      <c r="C355" s="2" t="s">
        <v>926</v>
      </c>
      <c r="D355" s="2" t="s">
        <v>927</v>
      </c>
      <c r="E355" s="170">
        <v>579165</v>
      </c>
      <c r="F355" s="171">
        <v>579165</v>
      </c>
      <c r="G355" s="2">
        <v>4054</v>
      </c>
      <c r="J355" s="2">
        <f t="shared" si="16"/>
        <v>6</v>
      </c>
      <c r="K355" s="172" t="s">
        <v>239</v>
      </c>
      <c r="L355" s="2" t="str">
        <f t="shared" si="17"/>
        <v>00579165</v>
      </c>
      <c r="M355" s="2">
        <v>4054</v>
      </c>
    </row>
    <row r="356" spans="1:13" ht="12.75">
      <c r="A356" s="2">
        <v>354</v>
      </c>
      <c r="B356" s="2">
        <v>4055</v>
      </c>
      <c r="C356" s="2" t="s">
        <v>928</v>
      </c>
      <c r="D356" s="2" t="s">
        <v>929</v>
      </c>
      <c r="E356" s="170">
        <v>275271</v>
      </c>
      <c r="F356" s="171">
        <v>275271</v>
      </c>
      <c r="G356" s="2">
        <v>4055</v>
      </c>
      <c r="J356" s="2">
        <f t="shared" si="16"/>
        <v>6</v>
      </c>
      <c r="K356" s="172" t="s">
        <v>239</v>
      </c>
      <c r="L356" s="2" t="str">
        <f t="shared" si="17"/>
        <v>00275271</v>
      </c>
      <c r="M356" s="2">
        <v>4055</v>
      </c>
    </row>
    <row r="357" spans="1:13" ht="12.75">
      <c r="A357" s="2">
        <v>355</v>
      </c>
      <c r="B357" s="2">
        <v>4056</v>
      </c>
      <c r="C357" s="2" t="s">
        <v>930</v>
      </c>
      <c r="D357" s="2" t="s">
        <v>931</v>
      </c>
      <c r="E357" s="170">
        <v>579173</v>
      </c>
      <c r="F357" s="171">
        <v>579173</v>
      </c>
      <c r="G357" s="2">
        <v>4056</v>
      </c>
      <c r="J357" s="2">
        <f t="shared" si="16"/>
        <v>6</v>
      </c>
      <c r="K357" s="172" t="s">
        <v>239</v>
      </c>
      <c r="L357" s="2" t="str">
        <f t="shared" si="17"/>
        <v>00579173</v>
      </c>
      <c r="M357" s="2">
        <v>4056</v>
      </c>
    </row>
    <row r="358" spans="1:13" ht="12.75">
      <c r="A358" s="2">
        <v>356</v>
      </c>
      <c r="B358" s="2">
        <v>4057</v>
      </c>
      <c r="C358" s="2" t="s">
        <v>932</v>
      </c>
      <c r="D358" s="2" t="s">
        <v>933</v>
      </c>
      <c r="E358" s="170">
        <v>275280</v>
      </c>
      <c r="F358" s="171">
        <v>275280</v>
      </c>
      <c r="G358" s="2">
        <v>4057</v>
      </c>
      <c r="J358" s="2">
        <f t="shared" si="16"/>
        <v>6</v>
      </c>
      <c r="K358" s="172" t="s">
        <v>239</v>
      </c>
      <c r="L358" s="2" t="str">
        <f t="shared" si="17"/>
        <v>00275280</v>
      </c>
      <c r="M358" s="2">
        <v>4057</v>
      </c>
    </row>
    <row r="359" spans="1:13" ht="12.75">
      <c r="A359" s="2">
        <v>357</v>
      </c>
      <c r="B359" s="2">
        <v>4058</v>
      </c>
      <c r="C359" s="2" t="s">
        <v>934</v>
      </c>
      <c r="D359" s="2" t="s">
        <v>935</v>
      </c>
      <c r="E359" s="170">
        <v>579246</v>
      </c>
      <c r="F359" s="171">
        <v>579246</v>
      </c>
      <c r="G359" s="2">
        <v>4058</v>
      </c>
      <c r="J359" s="2">
        <f t="shared" si="16"/>
        <v>6</v>
      </c>
      <c r="K359" s="172" t="s">
        <v>239</v>
      </c>
      <c r="L359" s="2" t="str">
        <f t="shared" si="17"/>
        <v>00579246</v>
      </c>
      <c r="M359" s="2">
        <v>4058</v>
      </c>
    </row>
    <row r="360" spans="1:13" ht="12.75">
      <c r="A360" s="2">
        <v>358</v>
      </c>
      <c r="B360" s="2">
        <v>4059</v>
      </c>
      <c r="C360" s="2" t="s">
        <v>936</v>
      </c>
      <c r="D360" s="2" t="s">
        <v>937</v>
      </c>
      <c r="E360" s="170">
        <v>275301</v>
      </c>
      <c r="F360" s="171">
        <v>275301</v>
      </c>
      <c r="G360" s="2">
        <v>4059</v>
      </c>
      <c r="J360" s="2">
        <f t="shared" si="16"/>
        <v>6</v>
      </c>
      <c r="K360" s="172" t="s">
        <v>239</v>
      </c>
      <c r="L360" s="2" t="str">
        <f t="shared" si="17"/>
        <v>00275301</v>
      </c>
      <c r="M360" s="2">
        <v>4059</v>
      </c>
    </row>
    <row r="361" spans="1:13" ht="12.75">
      <c r="A361" s="2">
        <v>359</v>
      </c>
      <c r="B361" s="2">
        <v>4060</v>
      </c>
      <c r="C361" s="2" t="s">
        <v>938</v>
      </c>
      <c r="D361" s="2" t="s">
        <v>939</v>
      </c>
      <c r="E361" s="170">
        <v>275328</v>
      </c>
      <c r="F361" s="171">
        <v>275328</v>
      </c>
      <c r="G361" s="2">
        <v>4060</v>
      </c>
      <c r="J361" s="2">
        <f t="shared" si="16"/>
        <v>6</v>
      </c>
      <c r="K361" s="172" t="s">
        <v>239</v>
      </c>
      <c r="L361" s="2" t="str">
        <f t="shared" si="17"/>
        <v>00275328</v>
      </c>
      <c r="M361" s="2">
        <v>4060</v>
      </c>
    </row>
    <row r="362" spans="1:13" ht="12.75">
      <c r="A362" s="2">
        <v>360</v>
      </c>
      <c r="B362" s="2">
        <v>4061</v>
      </c>
      <c r="C362" s="2" t="s">
        <v>940</v>
      </c>
      <c r="D362" s="2" t="s">
        <v>941</v>
      </c>
      <c r="E362" s="170">
        <v>275336</v>
      </c>
      <c r="F362" s="171">
        <v>275336</v>
      </c>
      <c r="G362" s="2">
        <v>4061</v>
      </c>
      <c r="J362" s="2">
        <f t="shared" si="16"/>
        <v>6</v>
      </c>
      <c r="K362" s="172" t="s">
        <v>239</v>
      </c>
      <c r="L362" s="2" t="str">
        <f t="shared" si="17"/>
        <v>00275336</v>
      </c>
      <c r="M362" s="2">
        <v>4061</v>
      </c>
    </row>
    <row r="363" spans="1:13" ht="12.75">
      <c r="A363" s="2">
        <v>361</v>
      </c>
      <c r="B363" s="2">
        <v>4062</v>
      </c>
      <c r="C363" s="2" t="s">
        <v>942</v>
      </c>
      <c r="D363" s="2" t="s">
        <v>943</v>
      </c>
      <c r="E363" s="170">
        <v>579149</v>
      </c>
      <c r="F363" s="171">
        <v>579149</v>
      </c>
      <c r="G363" s="2">
        <v>4062</v>
      </c>
      <c r="J363" s="2">
        <f t="shared" si="16"/>
        <v>6</v>
      </c>
      <c r="K363" s="172" t="s">
        <v>239</v>
      </c>
      <c r="L363" s="2" t="str">
        <f t="shared" si="17"/>
        <v>00579149</v>
      </c>
      <c r="M363" s="2">
        <v>4062</v>
      </c>
    </row>
    <row r="364" spans="1:13" ht="12.75">
      <c r="A364" s="2">
        <v>362</v>
      </c>
      <c r="B364" s="2">
        <v>4063</v>
      </c>
      <c r="C364" s="2" t="s">
        <v>944</v>
      </c>
      <c r="D364" s="2" t="s">
        <v>945</v>
      </c>
      <c r="E364" s="170">
        <v>275352</v>
      </c>
      <c r="F364" s="171">
        <v>275352</v>
      </c>
      <c r="G364" s="2">
        <v>4063</v>
      </c>
      <c r="J364" s="2">
        <f t="shared" si="16"/>
        <v>6</v>
      </c>
      <c r="K364" s="172" t="s">
        <v>239</v>
      </c>
      <c r="L364" s="2" t="str">
        <f t="shared" si="17"/>
        <v>00275352</v>
      </c>
      <c r="M364" s="2">
        <v>4063</v>
      </c>
    </row>
    <row r="365" spans="1:13" ht="12.75">
      <c r="A365" s="2">
        <v>363</v>
      </c>
      <c r="B365" s="2">
        <v>4064</v>
      </c>
      <c r="C365" s="2" t="s">
        <v>946</v>
      </c>
      <c r="D365" s="2" t="s">
        <v>947</v>
      </c>
      <c r="E365" s="170">
        <v>275361</v>
      </c>
      <c r="F365" s="171">
        <v>275361</v>
      </c>
      <c r="G365" s="2">
        <v>4064</v>
      </c>
      <c r="J365" s="2">
        <f t="shared" si="16"/>
        <v>6</v>
      </c>
      <c r="K365" s="172" t="s">
        <v>239</v>
      </c>
      <c r="L365" s="2" t="str">
        <f t="shared" si="17"/>
        <v>00275361</v>
      </c>
      <c r="M365" s="2">
        <v>4064</v>
      </c>
    </row>
    <row r="366" spans="1:13" ht="12.75">
      <c r="A366" s="2">
        <v>364</v>
      </c>
      <c r="B366" s="2">
        <v>4065</v>
      </c>
      <c r="C366" s="2" t="s">
        <v>948</v>
      </c>
      <c r="D366" s="2" t="s">
        <v>949</v>
      </c>
      <c r="E366" s="170">
        <v>275387</v>
      </c>
      <c r="F366" s="171">
        <v>275387</v>
      </c>
      <c r="G366" s="2">
        <v>4065</v>
      </c>
      <c r="J366" s="2">
        <f t="shared" si="16"/>
        <v>6</v>
      </c>
      <c r="K366" s="172" t="s">
        <v>239</v>
      </c>
      <c r="L366" s="2" t="str">
        <f aca="true" t="shared" si="18" ref="L366:L384">CONCATENATE(K366,F366)</f>
        <v>00275387</v>
      </c>
      <c r="M366" s="2">
        <v>4065</v>
      </c>
    </row>
    <row r="367" spans="1:13" ht="12.75">
      <c r="A367" s="2">
        <v>365</v>
      </c>
      <c r="B367" s="2">
        <v>4066</v>
      </c>
      <c r="C367" s="2" t="s">
        <v>950</v>
      </c>
      <c r="D367" s="2" t="s">
        <v>951</v>
      </c>
      <c r="E367" s="170">
        <v>275395</v>
      </c>
      <c r="F367" s="171">
        <v>275395</v>
      </c>
      <c r="G367" s="2">
        <v>4066</v>
      </c>
      <c r="J367" s="2">
        <f t="shared" si="16"/>
        <v>6</v>
      </c>
      <c r="K367" s="172" t="s">
        <v>239</v>
      </c>
      <c r="L367" s="2" t="str">
        <f t="shared" si="18"/>
        <v>00275395</v>
      </c>
      <c r="M367" s="2">
        <v>4066</v>
      </c>
    </row>
    <row r="368" spans="1:13" ht="12.75">
      <c r="A368" s="2">
        <v>366</v>
      </c>
      <c r="B368" s="2">
        <v>4067</v>
      </c>
      <c r="C368" s="2" t="s">
        <v>952</v>
      </c>
      <c r="D368" s="2" t="s">
        <v>953</v>
      </c>
      <c r="E368" s="170">
        <v>579157</v>
      </c>
      <c r="F368" s="171">
        <v>579157</v>
      </c>
      <c r="G368" s="2">
        <v>4067</v>
      </c>
      <c r="J368" s="2">
        <f t="shared" si="16"/>
        <v>6</v>
      </c>
      <c r="K368" s="172" t="s">
        <v>239</v>
      </c>
      <c r="L368" s="2" t="str">
        <f t="shared" si="18"/>
        <v>00579157</v>
      </c>
      <c r="M368" s="2">
        <v>4067</v>
      </c>
    </row>
    <row r="369" spans="1:13" ht="12.75">
      <c r="A369" s="2">
        <v>367</v>
      </c>
      <c r="B369" s="2">
        <v>4068</v>
      </c>
      <c r="C369" s="2" t="s">
        <v>954</v>
      </c>
      <c r="D369" s="2" t="s">
        <v>955</v>
      </c>
      <c r="E369" s="170">
        <v>275417</v>
      </c>
      <c r="F369" s="171">
        <v>275417</v>
      </c>
      <c r="G369" s="2">
        <v>4068</v>
      </c>
      <c r="J369" s="2">
        <f t="shared" si="16"/>
        <v>6</v>
      </c>
      <c r="K369" s="172" t="s">
        <v>239</v>
      </c>
      <c r="L369" s="2" t="str">
        <f t="shared" si="18"/>
        <v>00275417</v>
      </c>
      <c r="M369" s="2">
        <v>4068</v>
      </c>
    </row>
    <row r="370" spans="1:13" ht="12.75">
      <c r="A370" s="2">
        <v>368</v>
      </c>
      <c r="B370" s="2">
        <v>4069</v>
      </c>
      <c r="C370" s="2" t="s">
        <v>956</v>
      </c>
      <c r="D370" s="2" t="s">
        <v>957</v>
      </c>
      <c r="E370" s="170">
        <v>579203</v>
      </c>
      <c r="F370" s="171">
        <v>579203</v>
      </c>
      <c r="G370" s="2">
        <v>4069</v>
      </c>
      <c r="J370" s="2">
        <f t="shared" si="16"/>
        <v>6</v>
      </c>
      <c r="K370" s="172" t="s">
        <v>239</v>
      </c>
      <c r="L370" s="2" t="str">
        <f t="shared" si="18"/>
        <v>00579203</v>
      </c>
      <c r="M370" s="2">
        <v>4069</v>
      </c>
    </row>
    <row r="371" spans="1:13" ht="12.75">
      <c r="A371" s="2">
        <v>369</v>
      </c>
      <c r="B371" s="2">
        <v>4070</v>
      </c>
      <c r="C371" s="2" t="s">
        <v>958</v>
      </c>
      <c r="D371" s="2" t="s">
        <v>959</v>
      </c>
      <c r="E371" s="170">
        <v>579289</v>
      </c>
      <c r="F371" s="171">
        <v>579289</v>
      </c>
      <c r="G371" s="2">
        <v>4070</v>
      </c>
      <c r="J371" s="2">
        <f t="shared" si="16"/>
        <v>6</v>
      </c>
      <c r="K371" s="172" t="s">
        <v>239</v>
      </c>
      <c r="L371" s="2" t="str">
        <f t="shared" si="18"/>
        <v>00579289</v>
      </c>
      <c r="M371" s="2">
        <v>4070</v>
      </c>
    </row>
    <row r="372" spans="1:13" ht="12.75">
      <c r="A372" s="2">
        <v>370</v>
      </c>
      <c r="B372" s="2">
        <v>4071</v>
      </c>
      <c r="C372" s="2" t="s">
        <v>960</v>
      </c>
      <c r="D372" s="2" t="s">
        <v>961</v>
      </c>
      <c r="E372" s="170">
        <v>275433</v>
      </c>
      <c r="F372" s="171">
        <v>275433</v>
      </c>
      <c r="G372" s="2">
        <v>4071</v>
      </c>
      <c r="J372" s="2">
        <f t="shared" si="16"/>
        <v>6</v>
      </c>
      <c r="K372" s="172" t="s">
        <v>239</v>
      </c>
      <c r="L372" s="2" t="str">
        <f t="shared" si="18"/>
        <v>00275433</v>
      </c>
      <c r="M372" s="2">
        <v>4071</v>
      </c>
    </row>
    <row r="373" spans="1:13" ht="12.75">
      <c r="A373" s="2">
        <v>371</v>
      </c>
      <c r="B373" s="2">
        <v>4072</v>
      </c>
      <c r="C373" s="2" t="s">
        <v>962</v>
      </c>
      <c r="D373" s="2" t="s">
        <v>963</v>
      </c>
      <c r="E373" s="170">
        <v>579262</v>
      </c>
      <c r="F373" s="171">
        <v>579262</v>
      </c>
      <c r="G373" s="2">
        <v>4072</v>
      </c>
      <c r="J373" s="2">
        <f t="shared" si="16"/>
        <v>6</v>
      </c>
      <c r="K373" s="172" t="s">
        <v>239</v>
      </c>
      <c r="L373" s="2" t="str">
        <f t="shared" si="18"/>
        <v>00579262</v>
      </c>
      <c r="M373" s="2">
        <v>4072</v>
      </c>
    </row>
    <row r="374" spans="1:13" ht="12.75">
      <c r="A374" s="2">
        <v>372</v>
      </c>
      <c r="B374" s="2">
        <v>4073</v>
      </c>
      <c r="C374" s="2" t="s">
        <v>964</v>
      </c>
      <c r="D374" s="2" t="s">
        <v>965</v>
      </c>
      <c r="E374" s="170">
        <v>579181</v>
      </c>
      <c r="F374" s="171">
        <v>579181</v>
      </c>
      <c r="G374" s="2">
        <v>4073</v>
      </c>
      <c r="J374" s="2">
        <f t="shared" si="16"/>
        <v>6</v>
      </c>
      <c r="K374" s="172" t="s">
        <v>239</v>
      </c>
      <c r="L374" s="2" t="str">
        <f t="shared" si="18"/>
        <v>00579181</v>
      </c>
      <c r="M374" s="2">
        <v>4073</v>
      </c>
    </row>
    <row r="375" spans="1:13" ht="12.75">
      <c r="A375" s="2">
        <v>373</v>
      </c>
      <c r="B375" s="2">
        <v>4074</v>
      </c>
      <c r="C375" s="2" t="s">
        <v>966</v>
      </c>
      <c r="D375" s="2" t="s">
        <v>967</v>
      </c>
      <c r="E375" s="170">
        <v>275468</v>
      </c>
      <c r="F375" s="171">
        <v>275468</v>
      </c>
      <c r="G375" s="2">
        <v>4074</v>
      </c>
      <c r="J375" s="2">
        <f t="shared" si="16"/>
        <v>6</v>
      </c>
      <c r="K375" s="172" t="s">
        <v>239</v>
      </c>
      <c r="L375" s="2" t="str">
        <f t="shared" si="18"/>
        <v>00275468</v>
      </c>
      <c r="M375" s="2">
        <v>4074</v>
      </c>
    </row>
    <row r="376" spans="1:13" ht="12.75">
      <c r="A376" s="2">
        <v>374</v>
      </c>
      <c r="B376" s="2">
        <v>4075</v>
      </c>
      <c r="C376" s="2" t="s">
        <v>968</v>
      </c>
      <c r="D376" s="2" t="s">
        <v>969</v>
      </c>
      <c r="E376" s="170">
        <v>275484</v>
      </c>
      <c r="F376" s="171">
        <v>275484</v>
      </c>
      <c r="G376" s="2">
        <v>4075</v>
      </c>
      <c r="J376" s="2">
        <f t="shared" si="16"/>
        <v>6</v>
      </c>
      <c r="K376" s="172" t="s">
        <v>239</v>
      </c>
      <c r="L376" s="2" t="str">
        <f t="shared" si="18"/>
        <v>00275484</v>
      </c>
      <c r="M376" s="2">
        <v>4075</v>
      </c>
    </row>
    <row r="377" spans="1:13" ht="12.75">
      <c r="A377" s="2">
        <v>375</v>
      </c>
      <c r="B377" s="2">
        <v>4076</v>
      </c>
      <c r="C377" s="2" t="s">
        <v>970</v>
      </c>
      <c r="D377" s="2" t="s">
        <v>971</v>
      </c>
      <c r="E377" s="170">
        <v>275492</v>
      </c>
      <c r="F377" s="171">
        <v>275492</v>
      </c>
      <c r="G377" s="2">
        <v>4076</v>
      </c>
      <c r="J377" s="2">
        <f t="shared" si="16"/>
        <v>6</v>
      </c>
      <c r="K377" s="172" t="s">
        <v>239</v>
      </c>
      <c r="L377" s="2" t="str">
        <f t="shared" si="18"/>
        <v>00275492</v>
      </c>
      <c r="M377" s="2">
        <v>4076</v>
      </c>
    </row>
    <row r="378" spans="1:13" ht="12.75">
      <c r="A378" s="2">
        <v>376</v>
      </c>
      <c r="B378" s="2">
        <v>4077</v>
      </c>
      <c r="C378" s="2" t="s">
        <v>972</v>
      </c>
      <c r="D378" s="2" t="s">
        <v>973</v>
      </c>
      <c r="E378" s="170">
        <v>275506</v>
      </c>
      <c r="F378" s="171">
        <v>275506</v>
      </c>
      <c r="G378" s="2">
        <v>4077</v>
      </c>
      <c r="J378" s="2">
        <f t="shared" si="16"/>
        <v>6</v>
      </c>
      <c r="K378" s="172" t="s">
        <v>239</v>
      </c>
      <c r="L378" s="2" t="str">
        <f t="shared" si="18"/>
        <v>00275506</v>
      </c>
      <c r="M378" s="2">
        <v>4077</v>
      </c>
    </row>
    <row r="379" spans="1:13" ht="12.75">
      <c r="A379" s="2">
        <v>377</v>
      </c>
      <c r="B379" s="2">
        <v>4078</v>
      </c>
      <c r="C379" s="2" t="s">
        <v>642</v>
      </c>
      <c r="D379" s="2" t="s">
        <v>974</v>
      </c>
      <c r="E379" s="170">
        <v>579211</v>
      </c>
      <c r="F379" s="171">
        <v>579211</v>
      </c>
      <c r="G379" s="2">
        <v>4078</v>
      </c>
      <c r="J379" s="2">
        <f t="shared" si="16"/>
        <v>6</v>
      </c>
      <c r="K379" s="172" t="s">
        <v>239</v>
      </c>
      <c r="L379" s="2" t="str">
        <f t="shared" si="18"/>
        <v>00579211</v>
      </c>
      <c r="M379" s="2">
        <v>4078</v>
      </c>
    </row>
    <row r="380" spans="1:13" ht="12.75">
      <c r="A380" s="2">
        <v>378</v>
      </c>
      <c r="B380" s="2">
        <v>1104</v>
      </c>
      <c r="C380" s="2" t="s">
        <v>975</v>
      </c>
      <c r="D380" s="2" t="s">
        <v>976</v>
      </c>
      <c r="E380" s="170">
        <v>579220</v>
      </c>
      <c r="F380" s="171">
        <v>579220</v>
      </c>
      <c r="G380" s="2">
        <v>1104</v>
      </c>
      <c r="J380" s="2">
        <f t="shared" si="16"/>
        <v>6</v>
      </c>
      <c r="K380" s="172" t="s">
        <v>239</v>
      </c>
      <c r="L380" s="2" t="str">
        <f t="shared" si="18"/>
        <v>00579220</v>
      </c>
      <c r="M380" s="2">
        <v>1104</v>
      </c>
    </row>
    <row r="381" spans="1:13" ht="12.75">
      <c r="A381" s="2">
        <v>379</v>
      </c>
      <c r="B381" s="2">
        <v>4080</v>
      </c>
      <c r="C381" s="2" t="s">
        <v>977</v>
      </c>
      <c r="D381" s="2" t="s">
        <v>978</v>
      </c>
      <c r="E381" s="170">
        <v>275531</v>
      </c>
      <c r="F381" s="171">
        <v>275531</v>
      </c>
      <c r="G381" s="2">
        <v>4080</v>
      </c>
      <c r="J381" s="2">
        <f t="shared" si="16"/>
        <v>6</v>
      </c>
      <c r="K381" s="172" t="s">
        <v>239</v>
      </c>
      <c r="L381" s="2" t="str">
        <f t="shared" si="18"/>
        <v>00275531</v>
      </c>
      <c r="M381" s="2">
        <v>4080</v>
      </c>
    </row>
    <row r="382" spans="1:13" ht="12.75">
      <c r="A382" s="2">
        <v>380</v>
      </c>
      <c r="B382" s="2">
        <v>4081</v>
      </c>
      <c r="C382" s="2" t="s">
        <v>979</v>
      </c>
      <c r="D382" s="2" t="s">
        <v>980</v>
      </c>
      <c r="E382" s="170">
        <v>275565</v>
      </c>
      <c r="F382" s="171">
        <v>275565</v>
      </c>
      <c r="G382" s="2">
        <v>4081</v>
      </c>
      <c r="J382" s="2">
        <f t="shared" si="16"/>
        <v>6</v>
      </c>
      <c r="K382" s="172" t="s">
        <v>239</v>
      </c>
      <c r="L382" s="2" t="str">
        <f t="shared" si="18"/>
        <v>00275565</v>
      </c>
      <c r="M382" s="2">
        <v>4081</v>
      </c>
    </row>
    <row r="383" spans="1:13" ht="12.75">
      <c r="A383" s="2">
        <v>381</v>
      </c>
      <c r="B383" s="2">
        <v>4082</v>
      </c>
      <c r="C383" s="2" t="s">
        <v>981</v>
      </c>
      <c r="D383" s="2" t="s">
        <v>982</v>
      </c>
      <c r="E383" s="170">
        <v>275549</v>
      </c>
      <c r="F383" s="171">
        <v>275549</v>
      </c>
      <c r="G383" s="2">
        <v>4082</v>
      </c>
      <c r="J383" s="2">
        <f t="shared" si="16"/>
        <v>6</v>
      </c>
      <c r="K383" s="172" t="s">
        <v>239</v>
      </c>
      <c r="L383" s="2" t="str">
        <f t="shared" si="18"/>
        <v>00275549</v>
      </c>
      <c r="M383" s="2">
        <v>4082</v>
      </c>
    </row>
    <row r="384" spans="1:13" ht="12.75">
      <c r="A384" s="2">
        <v>382</v>
      </c>
      <c r="B384" s="2">
        <v>4083</v>
      </c>
      <c r="C384" s="2" t="s">
        <v>983</v>
      </c>
      <c r="D384" s="2" t="s">
        <v>984</v>
      </c>
      <c r="E384" s="170">
        <v>275557</v>
      </c>
      <c r="F384" s="171">
        <v>275557</v>
      </c>
      <c r="G384" s="2">
        <v>4083</v>
      </c>
      <c r="J384" s="2">
        <f t="shared" si="16"/>
        <v>6</v>
      </c>
      <c r="K384" s="172" t="s">
        <v>239</v>
      </c>
      <c r="L384" s="2" t="str">
        <f t="shared" si="18"/>
        <v>00275557</v>
      </c>
      <c r="M384" s="2">
        <v>4083</v>
      </c>
    </row>
    <row r="385" spans="1:10" ht="12.75">
      <c r="A385" s="2">
        <v>383</v>
      </c>
      <c r="E385" s="170"/>
      <c r="J385" s="2">
        <f t="shared" si="16"/>
        <v>0</v>
      </c>
    </row>
    <row r="386" spans="1:10" ht="12.75">
      <c r="A386" s="2">
        <v>384</v>
      </c>
      <c r="B386" s="2" t="s">
        <v>985</v>
      </c>
      <c r="E386" s="170"/>
      <c r="G386" s="2" t="s">
        <v>985</v>
      </c>
      <c r="J386" s="2">
        <f t="shared" si="16"/>
        <v>0</v>
      </c>
    </row>
    <row r="387" spans="1:10" ht="12.75">
      <c r="A387" s="2">
        <v>385</v>
      </c>
      <c r="E387" s="170"/>
      <c r="J387" s="2">
        <f aca="true" t="shared" si="19" ref="J387:J450">LEN(F387)</f>
        <v>0</v>
      </c>
    </row>
    <row r="388" spans="1:13" ht="12.75">
      <c r="A388" s="2">
        <v>386</v>
      </c>
      <c r="B388" s="2">
        <v>5001</v>
      </c>
      <c r="C388" s="2" t="s">
        <v>986</v>
      </c>
      <c r="D388" s="2" t="s">
        <v>987</v>
      </c>
      <c r="E388" s="170">
        <v>277657</v>
      </c>
      <c r="F388" s="171">
        <v>277657</v>
      </c>
      <c r="G388" s="2">
        <v>5001</v>
      </c>
      <c r="J388" s="2">
        <f t="shared" si="19"/>
        <v>6</v>
      </c>
      <c r="K388" s="172" t="s">
        <v>239</v>
      </c>
      <c r="L388" s="2" t="str">
        <f aca="true" t="shared" si="20" ref="L388:L419">CONCATENATE(K388,F388)</f>
        <v>00277657</v>
      </c>
      <c r="M388" s="2">
        <v>5001</v>
      </c>
    </row>
    <row r="389" spans="1:13" ht="12.75">
      <c r="A389" s="2">
        <v>387</v>
      </c>
      <c r="B389" s="2">
        <v>5002</v>
      </c>
      <c r="C389" s="2" t="s">
        <v>988</v>
      </c>
      <c r="D389" s="2" t="s">
        <v>989</v>
      </c>
      <c r="E389" s="170">
        <v>277665</v>
      </c>
      <c r="F389" s="171">
        <v>277665</v>
      </c>
      <c r="G389" s="2">
        <v>5002</v>
      </c>
      <c r="J389" s="2">
        <f t="shared" si="19"/>
        <v>6</v>
      </c>
      <c r="K389" s="172" t="s">
        <v>239</v>
      </c>
      <c r="L389" s="2" t="str">
        <f t="shared" si="20"/>
        <v>00277665</v>
      </c>
      <c r="M389" s="2">
        <v>5002</v>
      </c>
    </row>
    <row r="390" spans="1:13" ht="12.75">
      <c r="A390" s="2">
        <v>388</v>
      </c>
      <c r="B390" s="2">
        <v>5003</v>
      </c>
      <c r="C390" s="2" t="s">
        <v>990</v>
      </c>
      <c r="D390" s="2" t="s">
        <v>991</v>
      </c>
      <c r="E390" s="170">
        <v>277673</v>
      </c>
      <c r="F390" s="171">
        <v>277673</v>
      </c>
      <c r="G390" s="2">
        <v>5003</v>
      </c>
      <c r="J390" s="2">
        <f t="shared" si="19"/>
        <v>6</v>
      </c>
      <c r="K390" s="172" t="s">
        <v>239</v>
      </c>
      <c r="L390" s="2" t="str">
        <f t="shared" si="20"/>
        <v>00277673</v>
      </c>
      <c r="M390" s="2">
        <v>5003</v>
      </c>
    </row>
    <row r="391" spans="1:13" ht="12.75">
      <c r="A391" s="2">
        <v>389</v>
      </c>
      <c r="B391" s="2">
        <v>5004</v>
      </c>
      <c r="C391" s="2" t="s">
        <v>992</v>
      </c>
      <c r="D391" s="2" t="s">
        <v>993</v>
      </c>
      <c r="E391" s="170">
        <v>581054</v>
      </c>
      <c r="F391" s="171">
        <v>581054</v>
      </c>
      <c r="G391" s="2">
        <v>5004</v>
      </c>
      <c r="J391" s="2">
        <f t="shared" si="19"/>
        <v>6</v>
      </c>
      <c r="K391" s="172" t="s">
        <v>239</v>
      </c>
      <c r="L391" s="2" t="str">
        <f t="shared" si="20"/>
        <v>00581054</v>
      </c>
      <c r="M391" s="2">
        <v>5004</v>
      </c>
    </row>
    <row r="392" spans="1:13" ht="12.75">
      <c r="A392" s="2">
        <v>390</v>
      </c>
      <c r="B392" s="2">
        <v>5005</v>
      </c>
      <c r="C392" s="2" t="s">
        <v>834</v>
      </c>
      <c r="D392" s="2" t="s">
        <v>994</v>
      </c>
      <c r="E392" s="170">
        <v>580210</v>
      </c>
      <c r="F392" s="171">
        <v>580210</v>
      </c>
      <c r="G392" s="2">
        <v>5005</v>
      </c>
      <c r="J392" s="2">
        <f t="shared" si="19"/>
        <v>6</v>
      </c>
      <c r="K392" s="172" t="s">
        <v>239</v>
      </c>
      <c r="L392" s="2" t="str">
        <f t="shared" si="20"/>
        <v>00580210</v>
      </c>
      <c r="M392" s="2">
        <v>5005</v>
      </c>
    </row>
    <row r="393" spans="1:13" ht="12.75">
      <c r="A393" s="2">
        <v>391</v>
      </c>
      <c r="B393" s="2">
        <v>5006</v>
      </c>
      <c r="C393" s="2" t="s">
        <v>995</v>
      </c>
      <c r="D393" s="2" t="s">
        <v>996</v>
      </c>
      <c r="E393" s="170">
        <v>580201</v>
      </c>
      <c r="F393" s="171">
        <v>580201</v>
      </c>
      <c r="G393" s="2">
        <v>5006</v>
      </c>
      <c r="J393" s="2">
        <f t="shared" si="19"/>
        <v>6</v>
      </c>
      <c r="K393" s="172" t="s">
        <v>239</v>
      </c>
      <c r="L393" s="2" t="str">
        <f t="shared" si="20"/>
        <v>00580201</v>
      </c>
      <c r="M393" s="2">
        <v>5006</v>
      </c>
    </row>
    <row r="394" spans="1:13" ht="12.75">
      <c r="A394" s="2">
        <v>392</v>
      </c>
      <c r="B394" s="2">
        <v>5007</v>
      </c>
      <c r="C394" s="2" t="s">
        <v>997</v>
      </c>
      <c r="D394" s="2" t="s">
        <v>998</v>
      </c>
      <c r="E394" s="170">
        <v>277711</v>
      </c>
      <c r="F394" s="171">
        <v>277711</v>
      </c>
      <c r="G394" s="2">
        <v>5007</v>
      </c>
      <c r="J394" s="2">
        <f t="shared" si="19"/>
        <v>6</v>
      </c>
      <c r="K394" s="172" t="s">
        <v>239</v>
      </c>
      <c r="L394" s="2" t="str">
        <f t="shared" si="20"/>
        <v>00277711</v>
      </c>
      <c r="M394" s="2">
        <v>5007</v>
      </c>
    </row>
    <row r="395" spans="1:13" ht="12.75">
      <c r="A395" s="2">
        <v>393</v>
      </c>
      <c r="B395" s="2">
        <v>5008</v>
      </c>
      <c r="C395" s="2" t="s">
        <v>999</v>
      </c>
      <c r="D395" s="2" t="s">
        <v>1000</v>
      </c>
      <c r="E395" s="170">
        <v>277720</v>
      </c>
      <c r="F395" s="171">
        <v>277720</v>
      </c>
      <c r="G395" s="2">
        <v>5008</v>
      </c>
      <c r="J395" s="2">
        <f t="shared" si="19"/>
        <v>6</v>
      </c>
      <c r="K395" s="172" t="s">
        <v>239</v>
      </c>
      <c r="L395" s="2" t="str">
        <f t="shared" si="20"/>
        <v>00277720</v>
      </c>
      <c r="M395" s="2">
        <v>5008</v>
      </c>
    </row>
    <row r="396" spans="1:13" ht="12.75">
      <c r="A396" s="2">
        <v>394</v>
      </c>
      <c r="B396" s="2">
        <v>5009</v>
      </c>
      <c r="C396" s="2" t="s">
        <v>1001</v>
      </c>
      <c r="D396" s="2" t="s">
        <v>1002</v>
      </c>
      <c r="E396" s="170">
        <v>277738</v>
      </c>
      <c r="F396" s="171">
        <v>277738</v>
      </c>
      <c r="G396" s="2">
        <v>5009</v>
      </c>
      <c r="J396" s="2">
        <f t="shared" si="19"/>
        <v>6</v>
      </c>
      <c r="K396" s="172" t="s">
        <v>239</v>
      </c>
      <c r="L396" s="2" t="str">
        <f t="shared" si="20"/>
        <v>00277738</v>
      </c>
      <c r="M396" s="2">
        <v>5009</v>
      </c>
    </row>
    <row r="397" spans="1:13" ht="12.75">
      <c r="A397" s="2">
        <v>395</v>
      </c>
      <c r="B397" s="2">
        <v>5010</v>
      </c>
      <c r="C397" s="2" t="s">
        <v>1003</v>
      </c>
      <c r="D397" s="2" t="s">
        <v>1004</v>
      </c>
      <c r="E397" s="170">
        <v>60153415</v>
      </c>
      <c r="F397" s="171">
        <v>60153415</v>
      </c>
      <c r="G397" s="2">
        <v>5010</v>
      </c>
      <c r="J397" s="2">
        <f t="shared" si="19"/>
        <v>8</v>
      </c>
      <c r="L397" s="2" t="str">
        <f t="shared" si="20"/>
        <v>60153415</v>
      </c>
      <c r="M397" s="2">
        <v>5010</v>
      </c>
    </row>
    <row r="398" spans="1:13" ht="12.75">
      <c r="A398" s="2">
        <v>396</v>
      </c>
      <c r="B398" s="2">
        <v>5011</v>
      </c>
      <c r="C398" s="2" t="s">
        <v>1005</v>
      </c>
      <c r="D398" s="2" t="s">
        <v>1006</v>
      </c>
      <c r="E398" s="170">
        <v>277754</v>
      </c>
      <c r="F398" s="171">
        <v>277754</v>
      </c>
      <c r="G398" s="2">
        <v>5011</v>
      </c>
      <c r="J398" s="2">
        <f t="shared" si="19"/>
        <v>6</v>
      </c>
      <c r="K398" s="172" t="s">
        <v>239</v>
      </c>
      <c r="L398" s="2" t="str">
        <f t="shared" si="20"/>
        <v>00277754</v>
      </c>
      <c r="M398" s="2">
        <v>5011</v>
      </c>
    </row>
    <row r="399" spans="1:13" ht="12.75">
      <c r="A399" s="2">
        <v>397</v>
      </c>
      <c r="B399" s="2">
        <v>5012</v>
      </c>
      <c r="C399" s="2" t="s">
        <v>1007</v>
      </c>
      <c r="D399" s="2" t="s">
        <v>1008</v>
      </c>
      <c r="E399" s="170">
        <v>277762</v>
      </c>
      <c r="F399" s="171">
        <v>277762</v>
      </c>
      <c r="G399" s="2">
        <v>5012</v>
      </c>
      <c r="J399" s="2">
        <f t="shared" si="19"/>
        <v>6</v>
      </c>
      <c r="K399" s="172" t="s">
        <v>239</v>
      </c>
      <c r="L399" s="2" t="str">
        <f t="shared" si="20"/>
        <v>00277762</v>
      </c>
      <c r="M399" s="2">
        <v>5012</v>
      </c>
    </row>
    <row r="400" spans="1:13" ht="12.75">
      <c r="A400" s="2">
        <v>398</v>
      </c>
      <c r="B400" s="2">
        <v>5013</v>
      </c>
      <c r="C400" s="2" t="s">
        <v>1009</v>
      </c>
      <c r="D400" s="2" t="s">
        <v>1010</v>
      </c>
      <c r="E400" s="170">
        <v>277771</v>
      </c>
      <c r="F400" s="171">
        <v>277771</v>
      </c>
      <c r="G400" s="2">
        <v>5013</v>
      </c>
      <c r="J400" s="2">
        <f t="shared" si="19"/>
        <v>6</v>
      </c>
      <c r="K400" s="172" t="s">
        <v>239</v>
      </c>
      <c r="L400" s="2" t="str">
        <f t="shared" si="20"/>
        <v>00277771</v>
      </c>
      <c r="M400" s="2">
        <v>5013</v>
      </c>
    </row>
    <row r="401" spans="1:13" ht="12.75">
      <c r="A401" s="2">
        <v>399</v>
      </c>
      <c r="B401" s="2">
        <v>5014</v>
      </c>
      <c r="C401" s="2" t="s">
        <v>1011</v>
      </c>
      <c r="D401" s="2" t="s">
        <v>1012</v>
      </c>
      <c r="E401" s="170">
        <v>580171</v>
      </c>
      <c r="F401" s="171">
        <v>580171</v>
      </c>
      <c r="G401" s="2">
        <v>5014</v>
      </c>
      <c r="J401" s="2">
        <f t="shared" si="19"/>
        <v>6</v>
      </c>
      <c r="K401" s="172" t="s">
        <v>239</v>
      </c>
      <c r="L401" s="2" t="str">
        <f t="shared" si="20"/>
        <v>00580171</v>
      </c>
      <c r="M401" s="2">
        <v>5014</v>
      </c>
    </row>
    <row r="402" spans="1:13" ht="12.75">
      <c r="A402" s="2">
        <v>400</v>
      </c>
      <c r="B402" s="2">
        <v>5015</v>
      </c>
      <c r="C402" s="2" t="s">
        <v>1013</v>
      </c>
      <c r="D402" s="2" t="s">
        <v>1014</v>
      </c>
      <c r="E402" s="170">
        <v>580759</v>
      </c>
      <c r="F402" s="171">
        <v>580759</v>
      </c>
      <c r="G402" s="2">
        <v>5015</v>
      </c>
      <c r="J402" s="2">
        <f t="shared" si="19"/>
        <v>6</v>
      </c>
      <c r="K402" s="172" t="s">
        <v>239</v>
      </c>
      <c r="L402" s="2" t="str">
        <f t="shared" si="20"/>
        <v>00580759</v>
      </c>
      <c r="M402" s="2">
        <v>5015</v>
      </c>
    </row>
    <row r="403" spans="1:13" ht="12.75">
      <c r="A403" s="2">
        <v>401</v>
      </c>
      <c r="B403" s="2">
        <v>5016</v>
      </c>
      <c r="C403" s="2" t="s">
        <v>1015</v>
      </c>
      <c r="D403" s="2" t="s">
        <v>1016</v>
      </c>
      <c r="E403" s="170">
        <v>277801</v>
      </c>
      <c r="F403" s="171">
        <v>277801</v>
      </c>
      <c r="G403" s="2">
        <v>5016</v>
      </c>
      <c r="J403" s="2">
        <f t="shared" si="19"/>
        <v>6</v>
      </c>
      <c r="K403" s="172" t="s">
        <v>239</v>
      </c>
      <c r="L403" s="2" t="str">
        <f t="shared" si="20"/>
        <v>00277801</v>
      </c>
      <c r="M403" s="2">
        <v>5016</v>
      </c>
    </row>
    <row r="404" spans="1:13" ht="12.75">
      <c r="A404" s="2">
        <v>402</v>
      </c>
      <c r="B404" s="2">
        <v>5017</v>
      </c>
      <c r="C404" s="2" t="s">
        <v>1017</v>
      </c>
      <c r="D404" s="2" t="s">
        <v>1018</v>
      </c>
      <c r="E404" s="170">
        <v>277819</v>
      </c>
      <c r="F404" s="171">
        <v>277819</v>
      </c>
      <c r="G404" s="2">
        <v>5017</v>
      </c>
      <c r="J404" s="2">
        <f t="shared" si="19"/>
        <v>6</v>
      </c>
      <c r="K404" s="172" t="s">
        <v>239</v>
      </c>
      <c r="L404" s="2" t="str">
        <f t="shared" si="20"/>
        <v>00277819</v>
      </c>
      <c r="M404" s="2">
        <v>5017</v>
      </c>
    </row>
    <row r="405" spans="1:13" ht="12.75">
      <c r="A405" s="2">
        <v>403</v>
      </c>
      <c r="B405" s="2">
        <v>5018</v>
      </c>
      <c r="C405" s="2" t="s">
        <v>1019</v>
      </c>
      <c r="D405" s="2" t="s">
        <v>1020</v>
      </c>
      <c r="E405" s="170">
        <v>277827</v>
      </c>
      <c r="F405" s="171">
        <v>277827</v>
      </c>
      <c r="G405" s="2">
        <v>5018</v>
      </c>
      <c r="J405" s="2">
        <f t="shared" si="19"/>
        <v>6</v>
      </c>
      <c r="K405" s="172" t="s">
        <v>239</v>
      </c>
      <c r="L405" s="2" t="str">
        <f t="shared" si="20"/>
        <v>00277827</v>
      </c>
      <c r="M405" s="2">
        <v>5018</v>
      </c>
    </row>
    <row r="406" spans="1:13" ht="12.75">
      <c r="A406" s="2">
        <v>404</v>
      </c>
      <c r="B406" s="2">
        <v>5019</v>
      </c>
      <c r="C406" s="2" t="s">
        <v>1021</v>
      </c>
      <c r="D406" s="2" t="s">
        <v>1022</v>
      </c>
      <c r="E406" s="170">
        <v>277835</v>
      </c>
      <c r="F406" s="171">
        <v>277835</v>
      </c>
      <c r="G406" s="2">
        <v>5019</v>
      </c>
      <c r="J406" s="2">
        <f t="shared" si="19"/>
        <v>6</v>
      </c>
      <c r="K406" s="172" t="s">
        <v>239</v>
      </c>
      <c r="L406" s="2" t="str">
        <f t="shared" si="20"/>
        <v>00277835</v>
      </c>
      <c r="M406" s="2">
        <v>5019</v>
      </c>
    </row>
    <row r="407" spans="1:13" ht="12.75">
      <c r="A407" s="2">
        <v>405</v>
      </c>
      <c r="B407" s="2">
        <v>5020</v>
      </c>
      <c r="C407" s="2" t="s">
        <v>1023</v>
      </c>
      <c r="D407" s="2" t="s">
        <v>1024</v>
      </c>
      <c r="E407" s="170">
        <v>581038</v>
      </c>
      <c r="F407" s="171">
        <v>581038</v>
      </c>
      <c r="G407" s="2">
        <v>5020</v>
      </c>
      <c r="J407" s="2">
        <f t="shared" si="19"/>
        <v>6</v>
      </c>
      <c r="K407" s="172" t="s">
        <v>239</v>
      </c>
      <c r="L407" s="2" t="str">
        <f t="shared" si="20"/>
        <v>00581038</v>
      </c>
      <c r="M407" s="2">
        <v>5020</v>
      </c>
    </row>
    <row r="408" spans="1:13" ht="12.75">
      <c r="A408" s="2">
        <v>406</v>
      </c>
      <c r="B408" s="2">
        <v>5021</v>
      </c>
      <c r="C408" s="2" t="s">
        <v>1025</v>
      </c>
      <c r="D408" s="2" t="s">
        <v>1026</v>
      </c>
      <c r="E408" s="170">
        <v>580783</v>
      </c>
      <c r="F408" s="171">
        <v>580783</v>
      </c>
      <c r="G408" s="2">
        <v>5021</v>
      </c>
      <c r="J408" s="2">
        <f t="shared" si="19"/>
        <v>6</v>
      </c>
      <c r="K408" s="172" t="s">
        <v>239</v>
      </c>
      <c r="L408" s="2" t="str">
        <f t="shared" si="20"/>
        <v>00580783</v>
      </c>
      <c r="M408" s="2">
        <v>5021</v>
      </c>
    </row>
    <row r="409" spans="1:13" ht="12.75">
      <c r="A409" s="2">
        <v>407</v>
      </c>
      <c r="B409" s="2">
        <v>5022</v>
      </c>
      <c r="C409" s="2" t="s">
        <v>1027</v>
      </c>
      <c r="D409" s="2" t="s">
        <v>1028</v>
      </c>
      <c r="E409" s="170">
        <v>277878</v>
      </c>
      <c r="F409" s="171">
        <v>277878</v>
      </c>
      <c r="G409" s="2">
        <v>5022</v>
      </c>
      <c r="J409" s="2">
        <f t="shared" si="19"/>
        <v>6</v>
      </c>
      <c r="K409" s="172" t="s">
        <v>239</v>
      </c>
      <c r="L409" s="2" t="str">
        <f t="shared" si="20"/>
        <v>00277878</v>
      </c>
      <c r="M409" s="2">
        <v>5022</v>
      </c>
    </row>
    <row r="410" spans="1:13" ht="12.75">
      <c r="A410" s="2">
        <v>408</v>
      </c>
      <c r="B410" s="2">
        <v>5023</v>
      </c>
      <c r="C410" s="2" t="s">
        <v>1029</v>
      </c>
      <c r="D410" s="2" t="s">
        <v>1030</v>
      </c>
      <c r="E410" s="170">
        <v>277886</v>
      </c>
      <c r="F410" s="171">
        <v>277886</v>
      </c>
      <c r="G410" s="2">
        <v>5023</v>
      </c>
      <c r="J410" s="2">
        <f t="shared" si="19"/>
        <v>6</v>
      </c>
      <c r="K410" s="172" t="s">
        <v>239</v>
      </c>
      <c r="L410" s="2" t="str">
        <f t="shared" si="20"/>
        <v>00277886</v>
      </c>
      <c r="M410" s="2">
        <v>5023</v>
      </c>
    </row>
    <row r="411" spans="1:13" ht="12.75">
      <c r="A411" s="2">
        <v>409</v>
      </c>
      <c r="B411" s="2">
        <v>5024</v>
      </c>
      <c r="C411" s="2" t="s">
        <v>1031</v>
      </c>
      <c r="D411" s="2" t="s">
        <v>1032</v>
      </c>
      <c r="E411" s="170">
        <v>277908</v>
      </c>
      <c r="F411" s="171">
        <v>277908</v>
      </c>
      <c r="G411" s="2">
        <v>5024</v>
      </c>
      <c r="J411" s="2">
        <f t="shared" si="19"/>
        <v>6</v>
      </c>
      <c r="K411" s="172" t="s">
        <v>239</v>
      </c>
      <c r="L411" s="2" t="str">
        <f t="shared" si="20"/>
        <v>00277908</v>
      </c>
      <c r="M411" s="2">
        <v>5024</v>
      </c>
    </row>
    <row r="412" spans="1:13" ht="12.75">
      <c r="A412" s="2">
        <v>410</v>
      </c>
      <c r="B412" s="2">
        <v>5025</v>
      </c>
      <c r="C412" s="2" t="s">
        <v>1033</v>
      </c>
      <c r="D412" s="2" t="s">
        <v>1034</v>
      </c>
      <c r="E412" s="170">
        <v>581011</v>
      </c>
      <c r="F412" s="171">
        <v>581011</v>
      </c>
      <c r="G412" s="2">
        <v>5025</v>
      </c>
      <c r="J412" s="2">
        <f t="shared" si="19"/>
        <v>6</v>
      </c>
      <c r="K412" s="172" t="s">
        <v>239</v>
      </c>
      <c r="L412" s="2" t="str">
        <f t="shared" si="20"/>
        <v>00581011</v>
      </c>
      <c r="M412" s="2">
        <v>5025</v>
      </c>
    </row>
    <row r="413" spans="1:13" ht="12.75">
      <c r="A413" s="2">
        <v>411</v>
      </c>
      <c r="B413" s="2">
        <v>5026</v>
      </c>
      <c r="C413" s="2" t="s">
        <v>1035</v>
      </c>
      <c r="D413" s="2" t="s">
        <v>1036</v>
      </c>
      <c r="E413" s="170">
        <v>277924</v>
      </c>
      <c r="F413" s="171">
        <v>277924</v>
      </c>
      <c r="G413" s="2">
        <v>5026</v>
      </c>
      <c r="J413" s="2">
        <f t="shared" si="19"/>
        <v>6</v>
      </c>
      <c r="K413" s="172" t="s">
        <v>239</v>
      </c>
      <c r="L413" s="2" t="str">
        <f t="shared" si="20"/>
        <v>00277924</v>
      </c>
      <c r="M413" s="2">
        <v>5026</v>
      </c>
    </row>
    <row r="414" spans="1:13" ht="12.75">
      <c r="A414" s="2">
        <v>412</v>
      </c>
      <c r="B414" s="2">
        <v>5027</v>
      </c>
      <c r="C414" s="2" t="s">
        <v>1037</v>
      </c>
      <c r="D414" s="2" t="s">
        <v>1038</v>
      </c>
      <c r="E414" s="170">
        <v>277932</v>
      </c>
      <c r="F414" s="171">
        <v>277932</v>
      </c>
      <c r="G414" s="2">
        <v>5027</v>
      </c>
      <c r="J414" s="2">
        <f t="shared" si="19"/>
        <v>6</v>
      </c>
      <c r="K414" s="172" t="s">
        <v>239</v>
      </c>
      <c r="L414" s="2" t="str">
        <f t="shared" si="20"/>
        <v>00277932</v>
      </c>
      <c r="M414" s="2">
        <v>5027</v>
      </c>
    </row>
    <row r="415" spans="1:13" ht="12.75">
      <c r="A415" s="2">
        <v>413</v>
      </c>
      <c r="B415" s="2">
        <v>5028</v>
      </c>
      <c r="C415" s="2" t="s">
        <v>1039</v>
      </c>
      <c r="D415" s="2" t="s">
        <v>1040</v>
      </c>
      <c r="E415" s="170">
        <v>277941</v>
      </c>
      <c r="F415" s="171">
        <v>277941</v>
      </c>
      <c r="G415" s="2">
        <v>5028</v>
      </c>
      <c r="J415" s="2">
        <f t="shared" si="19"/>
        <v>6</v>
      </c>
      <c r="K415" s="172" t="s">
        <v>239</v>
      </c>
      <c r="L415" s="2" t="str">
        <f t="shared" si="20"/>
        <v>00277941</v>
      </c>
      <c r="M415" s="2">
        <v>5028</v>
      </c>
    </row>
    <row r="416" spans="1:13" ht="12.75">
      <c r="A416" s="2">
        <v>414</v>
      </c>
      <c r="B416" s="2">
        <v>5029</v>
      </c>
      <c r="C416" s="2" t="s">
        <v>1041</v>
      </c>
      <c r="D416" s="2" t="s">
        <v>1042</v>
      </c>
      <c r="E416" s="170">
        <v>277967</v>
      </c>
      <c r="F416" s="171">
        <v>277967</v>
      </c>
      <c r="G416" s="2">
        <v>5029</v>
      </c>
      <c r="J416" s="2">
        <f t="shared" si="19"/>
        <v>6</v>
      </c>
      <c r="K416" s="172" t="s">
        <v>239</v>
      </c>
      <c r="L416" s="2" t="str">
        <f t="shared" si="20"/>
        <v>00277967</v>
      </c>
      <c r="M416" s="2">
        <v>5029</v>
      </c>
    </row>
    <row r="417" spans="1:13" ht="12.75">
      <c r="A417" s="2">
        <v>415</v>
      </c>
      <c r="B417" s="2">
        <v>5030</v>
      </c>
      <c r="C417" s="2" t="s">
        <v>1043</v>
      </c>
      <c r="D417" s="2" t="s">
        <v>1044</v>
      </c>
      <c r="E417" s="170">
        <v>277983</v>
      </c>
      <c r="F417" s="171">
        <v>277983</v>
      </c>
      <c r="G417" s="2">
        <v>5030</v>
      </c>
      <c r="J417" s="2">
        <f t="shared" si="19"/>
        <v>6</v>
      </c>
      <c r="K417" s="172" t="s">
        <v>239</v>
      </c>
      <c r="L417" s="2" t="str">
        <f t="shared" si="20"/>
        <v>00277983</v>
      </c>
      <c r="M417" s="2">
        <v>5030</v>
      </c>
    </row>
    <row r="418" spans="1:13" ht="12.75">
      <c r="A418" s="2">
        <v>416</v>
      </c>
      <c r="B418" s="2">
        <v>5031</v>
      </c>
      <c r="C418" s="2" t="s">
        <v>1045</v>
      </c>
      <c r="D418" s="2" t="s">
        <v>1046</v>
      </c>
      <c r="E418" s="170">
        <v>277991</v>
      </c>
      <c r="F418" s="171">
        <v>277991</v>
      </c>
      <c r="G418" s="2">
        <v>5031</v>
      </c>
      <c r="J418" s="2">
        <f t="shared" si="19"/>
        <v>6</v>
      </c>
      <c r="K418" s="172" t="s">
        <v>239</v>
      </c>
      <c r="L418" s="2" t="str">
        <f t="shared" si="20"/>
        <v>00277991</v>
      </c>
      <c r="M418" s="2">
        <v>5031</v>
      </c>
    </row>
    <row r="419" spans="1:13" ht="12.75">
      <c r="A419" s="2">
        <v>417</v>
      </c>
      <c r="B419" s="2">
        <v>5032</v>
      </c>
      <c r="C419" s="2" t="s">
        <v>1047</v>
      </c>
      <c r="D419" s="2" t="s">
        <v>1048</v>
      </c>
      <c r="E419" s="170">
        <v>278009</v>
      </c>
      <c r="F419" s="171">
        <v>278009</v>
      </c>
      <c r="G419" s="2">
        <v>5032</v>
      </c>
      <c r="J419" s="2">
        <f t="shared" si="19"/>
        <v>6</v>
      </c>
      <c r="K419" s="172" t="s">
        <v>239</v>
      </c>
      <c r="L419" s="2" t="str">
        <f t="shared" si="20"/>
        <v>00278009</v>
      </c>
      <c r="M419" s="2">
        <v>5032</v>
      </c>
    </row>
    <row r="420" spans="1:13" ht="12.75">
      <c r="A420" s="2">
        <v>418</v>
      </c>
      <c r="B420" s="2">
        <v>5033</v>
      </c>
      <c r="C420" s="2" t="s">
        <v>1049</v>
      </c>
      <c r="D420" s="2" t="s">
        <v>1050</v>
      </c>
      <c r="E420" s="170">
        <v>278017</v>
      </c>
      <c r="F420" s="171">
        <v>278017</v>
      </c>
      <c r="G420" s="2">
        <v>5033</v>
      </c>
      <c r="J420" s="2">
        <f t="shared" si="19"/>
        <v>6</v>
      </c>
      <c r="K420" s="172" t="s">
        <v>239</v>
      </c>
      <c r="L420" s="2" t="str">
        <f aca="true" t="shared" si="21" ref="L420:L451">CONCATENATE(K420,F420)</f>
        <v>00278017</v>
      </c>
      <c r="M420" s="2">
        <v>5033</v>
      </c>
    </row>
    <row r="421" spans="1:13" ht="12.75">
      <c r="A421" s="2">
        <v>419</v>
      </c>
      <c r="B421" s="2">
        <v>5034</v>
      </c>
      <c r="C421" s="2" t="s">
        <v>1051</v>
      </c>
      <c r="D421" s="2" t="s">
        <v>1052</v>
      </c>
      <c r="E421" s="170">
        <v>47465549</v>
      </c>
      <c r="F421" s="171">
        <v>47465549</v>
      </c>
      <c r="G421" s="2">
        <v>5034</v>
      </c>
      <c r="J421" s="2">
        <f t="shared" si="19"/>
        <v>8</v>
      </c>
      <c r="L421" s="2" t="str">
        <f t="shared" si="21"/>
        <v>47465549</v>
      </c>
      <c r="M421" s="2">
        <v>5034</v>
      </c>
    </row>
    <row r="422" spans="1:13" ht="12.75">
      <c r="A422" s="2">
        <v>420</v>
      </c>
      <c r="B422" s="2">
        <v>5035</v>
      </c>
      <c r="C422" s="2" t="s">
        <v>1053</v>
      </c>
      <c r="D422" s="2" t="s">
        <v>1054</v>
      </c>
      <c r="E422" s="170">
        <v>278025</v>
      </c>
      <c r="F422" s="171">
        <v>278025</v>
      </c>
      <c r="G422" s="2">
        <v>5035</v>
      </c>
      <c r="J422" s="2">
        <f t="shared" si="19"/>
        <v>6</v>
      </c>
      <c r="K422" s="172" t="s">
        <v>239</v>
      </c>
      <c r="L422" s="2" t="str">
        <f t="shared" si="21"/>
        <v>00278025</v>
      </c>
      <c r="M422" s="2">
        <v>5035</v>
      </c>
    </row>
    <row r="423" spans="1:13" ht="12.75">
      <c r="A423" s="2">
        <v>421</v>
      </c>
      <c r="B423" s="2">
        <v>5036</v>
      </c>
      <c r="C423" s="2" t="s">
        <v>1055</v>
      </c>
      <c r="D423" s="2" t="s">
        <v>1056</v>
      </c>
      <c r="E423" s="170">
        <v>278033</v>
      </c>
      <c r="F423" s="171">
        <v>278033</v>
      </c>
      <c r="G423" s="2">
        <v>5036</v>
      </c>
      <c r="J423" s="2">
        <f t="shared" si="19"/>
        <v>6</v>
      </c>
      <c r="K423" s="172" t="s">
        <v>239</v>
      </c>
      <c r="L423" s="2" t="str">
        <f t="shared" si="21"/>
        <v>00278033</v>
      </c>
      <c r="M423" s="2">
        <v>5036</v>
      </c>
    </row>
    <row r="424" spans="1:13" ht="12.75">
      <c r="A424" s="2">
        <v>422</v>
      </c>
      <c r="B424" s="2">
        <v>5037</v>
      </c>
      <c r="C424" s="2" t="s">
        <v>1057</v>
      </c>
      <c r="D424" s="2" t="s">
        <v>1058</v>
      </c>
      <c r="E424" s="170">
        <v>580741</v>
      </c>
      <c r="F424" s="171">
        <v>580741</v>
      </c>
      <c r="G424" s="2">
        <v>5037</v>
      </c>
      <c r="J424" s="2">
        <f t="shared" si="19"/>
        <v>6</v>
      </c>
      <c r="K424" s="172" t="s">
        <v>239</v>
      </c>
      <c r="L424" s="2" t="str">
        <f t="shared" si="21"/>
        <v>00580741</v>
      </c>
      <c r="M424" s="2">
        <v>5037</v>
      </c>
    </row>
    <row r="425" spans="1:13" ht="12.75">
      <c r="A425" s="2">
        <v>423</v>
      </c>
      <c r="B425" s="2">
        <v>5038</v>
      </c>
      <c r="C425" s="2" t="s">
        <v>1059</v>
      </c>
      <c r="D425" s="2" t="s">
        <v>1060</v>
      </c>
      <c r="E425" s="170">
        <v>278041</v>
      </c>
      <c r="F425" s="171">
        <v>278041</v>
      </c>
      <c r="G425" s="2">
        <v>5038</v>
      </c>
      <c r="J425" s="2">
        <f t="shared" si="19"/>
        <v>6</v>
      </c>
      <c r="K425" s="172" t="s">
        <v>239</v>
      </c>
      <c r="L425" s="2" t="str">
        <f t="shared" si="21"/>
        <v>00278041</v>
      </c>
      <c r="M425" s="2">
        <v>5038</v>
      </c>
    </row>
    <row r="426" spans="1:13" ht="12.75">
      <c r="A426" s="2">
        <v>424</v>
      </c>
      <c r="B426" s="2">
        <v>5039</v>
      </c>
      <c r="C426" s="2" t="s">
        <v>1061</v>
      </c>
      <c r="D426" s="2" t="s">
        <v>1062</v>
      </c>
      <c r="E426" s="170">
        <v>580198</v>
      </c>
      <c r="F426" s="171">
        <v>580198</v>
      </c>
      <c r="G426" s="2">
        <v>5039</v>
      </c>
      <c r="J426" s="2">
        <f t="shared" si="19"/>
        <v>6</v>
      </c>
      <c r="K426" s="172" t="s">
        <v>239</v>
      </c>
      <c r="L426" s="2" t="str">
        <f t="shared" si="21"/>
        <v>00580198</v>
      </c>
      <c r="M426" s="2">
        <v>5039</v>
      </c>
    </row>
    <row r="427" spans="1:13" ht="12.75">
      <c r="A427" s="2">
        <v>425</v>
      </c>
      <c r="B427" s="2">
        <v>5040</v>
      </c>
      <c r="C427" s="2" t="s">
        <v>1063</v>
      </c>
      <c r="D427" s="2" t="s">
        <v>1064</v>
      </c>
      <c r="E427" s="170">
        <v>278084</v>
      </c>
      <c r="F427" s="171">
        <v>278084</v>
      </c>
      <c r="G427" s="2">
        <v>5040</v>
      </c>
      <c r="J427" s="2">
        <f t="shared" si="19"/>
        <v>6</v>
      </c>
      <c r="K427" s="172" t="s">
        <v>239</v>
      </c>
      <c r="L427" s="2" t="str">
        <f t="shared" si="21"/>
        <v>00278084</v>
      </c>
      <c r="M427" s="2">
        <v>5040</v>
      </c>
    </row>
    <row r="428" spans="1:13" ht="12.75">
      <c r="A428" s="2">
        <v>426</v>
      </c>
      <c r="B428" s="2">
        <v>5041</v>
      </c>
      <c r="C428" s="2" t="s">
        <v>1065</v>
      </c>
      <c r="D428" s="2" t="s">
        <v>1066</v>
      </c>
      <c r="E428" s="170">
        <v>578193</v>
      </c>
      <c r="F428" s="171">
        <v>578193</v>
      </c>
      <c r="G428" s="2">
        <v>5041</v>
      </c>
      <c r="J428" s="2">
        <f t="shared" si="19"/>
        <v>6</v>
      </c>
      <c r="K428" s="172" t="s">
        <v>239</v>
      </c>
      <c r="L428" s="2" t="str">
        <f t="shared" si="21"/>
        <v>00578193</v>
      </c>
      <c r="M428" s="2">
        <v>5041</v>
      </c>
    </row>
    <row r="429" spans="1:13" ht="12.75">
      <c r="A429" s="2">
        <v>427</v>
      </c>
      <c r="B429" s="2">
        <v>5042</v>
      </c>
      <c r="C429" s="2" t="s">
        <v>1067</v>
      </c>
      <c r="D429" s="2" t="s">
        <v>1068</v>
      </c>
      <c r="E429" s="170">
        <v>581046</v>
      </c>
      <c r="F429" s="171">
        <v>581046</v>
      </c>
      <c r="G429" s="2">
        <v>5042</v>
      </c>
      <c r="J429" s="2">
        <f t="shared" si="19"/>
        <v>6</v>
      </c>
      <c r="K429" s="172" t="s">
        <v>239</v>
      </c>
      <c r="L429" s="2" t="str">
        <f t="shared" si="21"/>
        <v>00581046</v>
      </c>
      <c r="M429" s="2">
        <v>5042</v>
      </c>
    </row>
    <row r="430" spans="1:13" ht="12.75">
      <c r="A430" s="2">
        <v>428</v>
      </c>
      <c r="B430" s="2">
        <v>5043</v>
      </c>
      <c r="C430" s="2" t="s">
        <v>1069</v>
      </c>
      <c r="D430" s="2" t="s">
        <v>1070</v>
      </c>
      <c r="E430" s="170">
        <v>656119</v>
      </c>
      <c r="F430" s="171">
        <v>656119</v>
      </c>
      <c r="G430" s="2">
        <v>5043</v>
      </c>
      <c r="J430" s="2">
        <f t="shared" si="19"/>
        <v>6</v>
      </c>
      <c r="K430" s="172" t="s">
        <v>239</v>
      </c>
      <c r="L430" s="2" t="str">
        <f t="shared" si="21"/>
        <v>00656119</v>
      </c>
      <c r="M430" s="2">
        <v>5043</v>
      </c>
    </row>
    <row r="431" spans="1:13" ht="12.75">
      <c r="A431" s="2">
        <v>429</v>
      </c>
      <c r="B431" s="2">
        <v>5044</v>
      </c>
      <c r="C431" s="2" t="s">
        <v>1071</v>
      </c>
      <c r="D431" s="2" t="s">
        <v>1072</v>
      </c>
      <c r="E431" s="170">
        <v>278114</v>
      </c>
      <c r="F431" s="171">
        <v>278114</v>
      </c>
      <c r="G431" s="2">
        <v>5044</v>
      </c>
      <c r="J431" s="2">
        <f t="shared" si="19"/>
        <v>6</v>
      </c>
      <c r="K431" s="172" t="s">
        <v>239</v>
      </c>
      <c r="L431" s="2" t="str">
        <f t="shared" si="21"/>
        <v>00278114</v>
      </c>
      <c r="M431" s="2">
        <v>5044</v>
      </c>
    </row>
    <row r="432" spans="1:13" ht="12.75">
      <c r="A432" s="2">
        <v>430</v>
      </c>
      <c r="B432" s="2">
        <v>5045</v>
      </c>
      <c r="C432" s="2" t="s">
        <v>1073</v>
      </c>
      <c r="D432" s="2" t="s">
        <v>1074</v>
      </c>
      <c r="E432" s="170">
        <v>278131</v>
      </c>
      <c r="F432" s="171">
        <v>278131</v>
      </c>
      <c r="G432" s="2">
        <v>5045</v>
      </c>
      <c r="J432" s="2">
        <f t="shared" si="19"/>
        <v>6</v>
      </c>
      <c r="K432" s="172" t="s">
        <v>239</v>
      </c>
      <c r="L432" s="2" t="str">
        <f t="shared" si="21"/>
        <v>00278131</v>
      </c>
      <c r="M432" s="2">
        <v>5045</v>
      </c>
    </row>
    <row r="433" spans="1:13" ht="12.75">
      <c r="A433" s="2">
        <v>431</v>
      </c>
      <c r="B433" s="2">
        <v>5046</v>
      </c>
      <c r="C433" s="2" t="s">
        <v>1075</v>
      </c>
      <c r="D433" s="2" t="s">
        <v>1076</v>
      </c>
      <c r="E433" s="170">
        <v>278149</v>
      </c>
      <c r="F433" s="171">
        <v>278149</v>
      </c>
      <c r="G433" s="2">
        <v>5046</v>
      </c>
      <c r="J433" s="2">
        <f t="shared" si="19"/>
        <v>6</v>
      </c>
      <c r="K433" s="172" t="s">
        <v>239</v>
      </c>
      <c r="L433" s="2" t="str">
        <f t="shared" si="21"/>
        <v>00278149</v>
      </c>
      <c r="M433" s="2">
        <v>5046</v>
      </c>
    </row>
    <row r="434" spans="1:13" ht="12.75">
      <c r="A434" s="2">
        <v>432</v>
      </c>
      <c r="B434" s="2">
        <v>5047</v>
      </c>
      <c r="C434" s="2" t="s">
        <v>1077</v>
      </c>
      <c r="D434" s="2" t="s">
        <v>1078</v>
      </c>
      <c r="E434" s="170">
        <v>278157</v>
      </c>
      <c r="F434" s="171">
        <v>278157</v>
      </c>
      <c r="G434" s="2">
        <v>5047</v>
      </c>
      <c r="J434" s="2">
        <f t="shared" si="19"/>
        <v>6</v>
      </c>
      <c r="K434" s="172" t="s">
        <v>239</v>
      </c>
      <c r="L434" s="2" t="str">
        <f t="shared" si="21"/>
        <v>00278157</v>
      </c>
      <c r="M434" s="2">
        <v>5047</v>
      </c>
    </row>
    <row r="435" spans="1:13" ht="12.75">
      <c r="A435" s="2">
        <v>433</v>
      </c>
      <c r="B435" s="2">
        <v>5048</v>
      </c>
      <c r="C435" s="2" t="s">
        <v>1079</v>
      </c>
      <c r="D435" s="2" t="s">
        <v>1080</v>
      </c>
      <c r="E435" s="170">
        <v>278165</v>
      </c>
      <c r="F435" s="171">
        <v>278165</v>
      </c>
      <c r="G435" s="2">
        <v>5048</v>
      </c>
      <c r="J435" s="2">
        <f t="shared" si="19"/>
        <v>6</v>
      </c>
      <c r="K435" s="172" t="s">
        <v>239</v>
      </c>
      <c r="L435" s="2" t="str">
        <f t="shared" si="21"/>
        <v>00278165</v>
      </c>
      <c r="M435" s="2">
        <v>5048</v>
      </c>
    </row>
    <row r="436" spans="1:13" ht="12.75">
      <c r="A436" s="2">
        <v>434</v>
      </c>
      <c r="B436" s="2">
        <v>5049</v>
      </c>
      <c r="C436" s="2" t="s">
        <v>1081</v>
      </c>
      <c r="D436" s="2" t="s">
        <v>1082</v>
      </c>
      <c r="E436" s="170">
        <v>278181</v>
      </c>
      <c r="F436" s="171">
        <v>278181</v>
      </c>
      <c r="G436" s="2">
        <v>5049</v>
      </c>
      <c r="J436" s="2">
        <f t="shared" si="19"/>
        <v>6</v>
      </c>
      <c r="K436" s="172" t="s">
        <v>239</v>
      </c>
      <c r="L436" s="2" t="str">
        <f t="shared" si="21"/>
        <v>00278181</v>
      </c>
      <c r="M436" s="2">
        <v>5049</v>
      </c>
    </row>
    <row r="437" spans="1:13" ht="12.75">
      <c r="A437" s="2">
        <v>435</v>
      </c>
      <c r="B437" s="2">
        <v>5050</v>
      </c>
      <c r="C437" s="2" t="s">
        <v>1083</v>
      </c>
      <c r="D437" s="2" t="s">
        <v>1084</v>
      </c>
      <c r="E437" s="170">
        <v>278190</v>
      </c>
      <c r="F437" s="171">
        <v>278190</v>
      </c>
      <c r="G437" s="2">
        <v>5050</v>
      </c>
      <c r="J437" s="2">
        <f t="shared" si="19"/>
        <v>6</v>
      </c>
      <c r="K437" s="172" t="s">
        <v>239</v>
      </c>
      <c r="L437" s="2" t="str">
        <f t="shared" si="21"/>
        <v>00278190</v>
      </c>
      <c r="M437" s="2">
        <v>5050</v>
      </c>
    </row>
    <row r="438" spans="1:13" ht="12.75">
      <c r="A438" s="2">
        <v>436</v>
      </c>
      <c r="B438" s="2">
        <v>5051</v>
      </c>
      <c r="C438" s="2" t="s">
        <v>1085</v>
      </c>
      <c r="D438" s="2" t="s">
        <v>1086</v>
      </c>
      <c r="E438" s="170">
        <v>278203</v>
      </c>
      <c r="F438" s="171">
        <v>278203</v>
      </c>
      <c r="G438" s="2">
        <v>5051</v>
      </c>
      <c r="J438" s="2">
        <f t="shared" si="19"/>
        <v>6</v>
      </c>
      <c r="K438" s="172" t="s">
        <v>239</v>
      </c>
      <c r="L438" s="2" t="str">
        <f t="shared" si="21"/>
        <v>00278203</v>
      </c>
      <c r="M438" s="2">
        <v>5051</v>
      </c>
    </row>
    <row r="439" spans="1:13" ht="12.75">
      <c r="A439" s="2">
        <v>437</v>
      </c>
      <c r="B439" s="2">
        <v>5052</v>
      </c>
      <c r="C439" s="2" t="s">
        <v>1087</v>
      </c>
      <c r="D439" s="2" t="s">
        <v>1088</v>
      </c>
      <c r="E439" s="170">
        <v>278220</v>
      </c>
      <c r="F439" s="171">
        <v>278220</v>
      </c>
      <c r="G439" s="2">
        <v>5052</v>
      </c>
      <c r="J439" s="2">
        <f t="shared" si="19"/>
        <v>6</v>
      </c>
      <c r="K439" s="172" t="s">
        <v>239</v>
      </c>
      <c r="L439" s="2" t="str">
        <f t="shared" si="21"/>
        <v>00278220</v>
      </c>
      <c r="M439" s="2">
        <v>5052</v>
      </c>
    </row>
    <row r="440" spans="1:13" ht="12.75">
      <c r="A440" s="2">
        <v>438</v>
      </c>
      <c r="B440" s="2">
        <v>5053</v>
      </c>
      <c r="C440" s="2" t="s">
        <v>1089</v>
      </c>
      <c r="D440" s="2" t="s">
        <v>1090</v>
      </c>
      <c r="E440" s="170">
        <v>278238</v>
      </c>
      <c r="F440" s="171">
        <v>278238</v>
      </c>
      <c r="G440" s="2">
        <v>5053</v>
      </c>
      <c r="J440" s="2">
        <f t="shared" si="19"/>
        <v>6</v>
      </c>
      <c r="K440" s="172" t="s">
        <v>239</v>
      </c>
      <c r="L440" s="2" t="str">
        <f t="shared" si="21"/>
        <v>00278238</v>
      </c>
      <c r="M440" s="2">
        <v>5053</v>
      </c>
    </row>
    <row r="441" spans="1:13" ht="12.75">
      <c r="A441" s="2">
        <v>439</v>
      </c>
      <c r="B441" s="2">
        <v>5054</v>
      </c>
      <c r="C441" s="2" t="s">
        <v>1091</v>
      </c>
      <c r="D441" s="2" t="s">
        <v>1092</v>
      </c>
      <c r="E441" s="170">
        <v>278246</v>
      </c>
      <c r="F441" s="171">
        <v>278246</v>
      </c>
      <c r="G441" s="2">
        <v>5054</v>
      </c>
      <c r="J441" s="2">
        <f t="shared" si="19"/>
        <v>6</v>
      </c>
      <c r="K441" s="172" t="s">
        <v>239</v>
      </c>
      <c r="L441" s="2" t="str">
        <f t="shared" si="21"/>
        <v>00278246</v>
      </c>
      <c r="M441" s="2">
        <v>5054</v>
      </c>
    </row>
    <row r="442" spans="1:13" ht="12.75">
      <c r="A442" s="2">
        <v>440</v>
      </c>
      <c r="B442" s="2">
        <v>5055</v>
      </c>
      <c r="C442" s="2" t="s">
        <v>1093</v>
      </c>
      <c r="D442" s="2" t="s">
        <v>1094</v>
      </c>
      <c r="E442" s="170">
        <v>578207</v>
      </c>
      <c r="F442" s="171">
        <v>578207</v>
      </c>
      <c r="G442" s="2">
        <v>5055</v>
      </c>
      <c r="J442" s="2">
        <f t="shared" si="19"/>
        <v>6</v>
      </c>
      <c r="K442" s="172" t="s">
        <v>239</v>
      </c>
      <c r="L442" s="2" t="str">
        <f t="shared" si="21"/>
        <v>00578207</v>
      </c>
      <c r="M442" s="2">
        <v>5055</v>
      </c>
    </row>
    <row r="443" spans="1:13" ht="12.75">
      <c r="A443" s="2">
        <v>441</v>
      </c>
      <c r="B443" s="2">
        <v>5056</v>
      </c>
      <c r="C443" s="2" t="s">
        <v>1095</v>
      </c>
      <c r="D443" s="2" t="s">
        <v>1096</v>
      </c>
      <c r="E443" s="170">
        <v>278262</v>
      </c>
      <c r="F443" s="171">
        <v>278262</v>
      </c>
      <c r="G443" s="2">
        <v>5056</v>
      </c>
      <c r="J443" s="2">
        <f t="shared" si="19"/>
        <v>6</v>
      </c>
      <c r="K443" s="172" t="s">
        <v>239</v>
      </c>
      <c r="L443" s="2" t="str">
        <f t="shared" si="21"/>
        <v>00278262</v>
      </c>
      <c r="M443" s="2">
        <v>5056</v>
      </c>
    </row>
    <row r="444" spans="1:13" ht="12.75">
      <c r="A444" s="2">
        <v>442</v>
      </c>
      <c r="B444" s="2">
        <v>5057</v>
      </c>
      <c r="C444" s="2" t="s">
        <v>1097</v>
      </c>
      <c r="D444" s="2" t="s">
        <v>1098</v>
      </c>
      <c r="E444" s="170">
        <v>580180</v>
      </c>
      <c r="F444" s="171">
        <v>580180</v>
      </c>
      <c r="G444" s="2">
        <v>5057</v>
      </c>
      <c r="J444" s="2">
        <f t="shared" si="19"/>
        <v>6</v>
      </c>
      <c r="K444" s="172" t="s">
        <v>239</v>
      </c>
      <c r="L444" s="2" t="str">
        <f t="shared" si="21"/>
        <v>00580180</v>
      </c>
      <c r="M444" s="2">
        <v>5057</v>
      </c>
    </row>
    <row r="445" spans="1:13" ht="12.75">
      <c r="A445" s="2">
        <v>443</v>
      </c>
      <c r="B445" s="2">
        <v>5058</v>
      </c>
      <c r="C445" s="2" t="s">
        <v>1099</v>
      </c>
      <c r="D445" s="2" t="s">
        <v>1100</v>
      </c>
      <c r="E445" s="170">
        <v>580775</v>
      </c>
      <c r="F445" s="171">
        <v>580775</v>
      </c>
      <c r="G445" s="2">
        <v>5058</v>
      </c>
      <c r="J445" s="2">
        <f t="shared" si="19"/>
        <v>6</v>
      </c>
      <c r="K445" s="172" t="s">
        <v>239</v>
      </c>
      <c r="L445" s="2" t="str">
        <f t="shared" si="21"/>
        <v>00580775</v>
      </c>
      <c r="M445" s="2">
        <v>5058</v>
      </c>
    </row>
    <row r="446" spans="1:13" ht="12.75">
      <c r="A446" s="2">
        <v>444</v>
      </c>
      <c r="B446" s="2">
        <v>5059</v>
      </c>
      <c r="C446" s="2" t="s">
        <v>1101</v>
      </c>
      <c r="D446" s="2" t="s">
        <v>1102</v>
      </c>
      <c r="E446" s="170">
        <v>278335</v>
      </c>
      <c r="F446" s="171">
        <v>278335</v>
      </c>
      <c r="G446" s="2">
        <v>5059</v>
      </c>
      <c r="J446" s="2">
        <f t="shared" si="19"/>
        <v>6</v>
      </c>
      <c r="K446" s="172" t="s">
        <v>239</v>
      </c>
      <c r="L446" s="2" t="str">
        <f t="shared" si="21"/>
        <v>00278335</v>
      </c>
      <c r="M446" s="2">
        <v>5059</v>
      </c>
    </row>
    <row r="447" spans="1:13" ht="12.75">
      <c r="A447" s="2">
        <v>445</v>
      </c>
      <c r="B447" s="2">
        <v>5060</v>
      </c>
      <c r="C447" s="2" t="s">
        <v>1103</v>
      </c>
      <c r="D447" s="2" t="s">
        <v>1104</v>
      </c>
      <c r="E447" s="170">
        <v>278343</v>
      </c>
      <c r="F447" s="171">
        <v>278343</v>
      </c>
      <c r="G447" s="2">
        <v>5060</v>
      </c>
      <c r="J447" s="2">
        <f t="shared" si="19"/>
        <v>6</v>
      </c>
      <c r="K447" s="172" t="s">
        <v>239</v>
      </c>
      <c r="L447" s="2" t="str">
        <f t="shared" si="21"/>
        <v>00278343</v>
      </c>
      <c r="M447" s="2">
        <v>5060</v>
      </c>
    </row>
    <row r="448" spans="1:13" ht="12.75">
      <c r="A448" s="2">
        <v>446</v>
      </c>
      <c r="B448" s="2">
        <v>5061</v>
      </c>
      <c r="C448" s="2" t="s">
        <v>1105</v>
      </c>
      <c r="D448" s="2" t="s">
        <v>1106</v>
      </c>
      <c r="E448" s="170">
        <v>278351</v>
      </c>
      <c r="F448" s="171">
        <v>278351</v>
      </c>
      <c r="G448" s="2">
        <v>5061</v>
      </c>
      <c r="J448" s="2">
        <f t="shared" si="19"/>
        <v>6</v>
      </c>
      <c r="K448" s="172" t="s">
        <v>239</v>
      </c>
      <c r="L448" s="2" t="str">
        <f t="shared" si="21"/>
        <v>00278351</v>
      </c>
      <c r="M448" s="2">
        <v>5061</v>
      </c>
    </row>
    <row r="449" spans="1:13" ht="12.75">
      <c r="A449" s="2">
        <v>447</v>
      </c>
      <c r="B449" s="2">
        <v>5062</v>
      </c>
      <c r="C449" s="2" t="s">
        <v>1107</v>
      </c>
      <c r="D449" s="2" t="s">
        <v>1108</v>
      </c>
      <c r="E449" s="170">
        <v>278360</v>
      </c>
      <c r="F449" s="171">
        <v>278360</v>
      </c>
      <c r="G449" s="2">
        <v>5062</v>
      </c>
      <c r="J449" s="2">
        <f t="shared" si="19"/>
        <v>6</v>
      </c>
      <c r="K449" s="172" t="s">
        <v>239</v>
      </c>
      <c r="L449" s="2" t="str">
        <f t="shared" si="21"/>
        <v>00278360</v>
      </c>
      <c r="M449" s="2">
        <v>5062</v>
      </c>
    </row>
    <row r="450" spans="1:13" ht="12.75">
      <c r="A450" s="2">
        <v>448</v>
      </c>
      <c r="B450" s="2">
        <v>5063</v>
      </c>
      <c r="C450" s="2" t="s">
        <v>1109</v>
      </c>
      <c r="D450" s="2" t="s">
        <v>1110</v>
      </c>
      <c r="E450" s="170">
        <v>278378</v>
      </c>
      <c r="F450" s="171">
        <v>278378</v>
      </c>
      <c r="G450" s="2">
        <v>5063</v>
      </c>
      <c r="J450" s="2">
        <f t="shared" si="19"/>
        <v>6</v>
      </c>
      <c r="K450" s="172" t="s">
        <v>239</v>
      </c>
      <c r="L450" s="2" t="str">
        <f t="shared" si="21"/>
        <v>00278378</v>
      </c>
      <c r="M450" s="2">
        <v>5063</v>
      </c>
    </row>
    <row r="451" spans="1:13" ht="12.75">
      <c r="A451" s="2">
        <v>449</v>
      </c>
      <c r="B451" s="2">
        <v>5064</v>
      </c>
      <c r="C451" s="2" t="s">
        <v>1111</v>
      </c>
      <c r="D451" s="2" t="s">
        <v>1112</v>
      </c>
      <c r="E451" s="170">
        <v>278386</v>
      </c>
      <c r="F451" s="171">
        <v>278386</v>
      </c>
      <c r="G451" s="2">
        <v>5064</v>
      </c>
      <c r="J451" s="2">
        <f aca="true" t="shared" si="22" ref="J451:J462">LEN(F451)</f>
        <v>6</v>
      </c>
      <c r="K451" s="172" t="s">
        <v>239</v>
      </c>
      <c r="L451" s="2" t="str">
        <f t="shared" si="21"/>
        <v>00278386</v>
      </c>
      <c r="M451" s="2">
        <v>5064</v>
      </c>
    </row>
    <row r="452" spans="1:13" ht="12.75">
      <c r="A452" s="2">
        <v>450</v>
      </c>
      <c r="B452" s="2">
        <v>5065</v>
      </c>
      <c r="C452" s="2" t="s">
        <v>1113</v>
      </c>
      <c r="D452" s="2" t="s">
        <v>1114</v>
      </c>
      <c r="E452" s="170">
        <v>278394</v>
      </c>
      <c r="F452" s="171">
        <v>278394</v>
      </c>
      <c r="G452" s="2">
        <v>5065</v>
      </c>
      <c r="J452" s="2">
        <f t="shared" si="22"/>
        <v>6</v>
      </c>
      <c r="K452" s="172" t="s">
        <v>239</v>
      </c>
      <c r="L452" s="2" t="str">
        <f aca="true" t="shared" si="23" ref="L452:L462">CONCATENATE(K452,F452)</f>
        <v>00278394</v>
      </c>
      <c r="M452" s="2">
        <v>5065</v>
      </c>
    </row>
    <row r="453" spans="1:13" ht="12.75">
      <c r="A453" s="2">
        <v>451</v>
      </c>
      <c r="B453" s="2">
        <v>5066</v>
      </c>
      <c r="C453" s="2" t="s">
        <v>1115</v>
      </c>
      <c r="D453" s="2" t="s">
        <v>1116</v>
      </c>
      <c r="E453" s="170">
        <v>484776</v>
      </c>
      <c r="F453" s="171">
        <v>484776</v>
      </c>
      <c r="G453" s="2">
        <v>5066</v>
      </c>
      <c r="J453" s="2">
        <f t="shared" si="22"/>
        <v>6</v>
      </c>
      <c r="K453" s="172" t="s">
        <v>239</v>
      </c>
      <c r="L453" s="2" t="str">
        <f t="shared" si="23"/>
        <v>00484776</v>
      </c>
      <c r="M453" s="2">
        <v>5066</v>
      </c>
    </row>
    <row r="454" spans="1:13" ht="12.75">
      <c r="A454" s="2">
        <v>452</v>
      </c>
      <c r="B454" s="2">
        <v>5067</v>
      </c>
      <c r="C454" s="2" t="s">
        <v>1117</v>
      </c>
      <c r="D454" s="2" t="s">
        <v>1118</v>
      </c>
      <c r="E454" s="170">
        <v>580767</v>
      </c>
      <c r="F454" s="171">
        <v>580767</v>
      </c>
      <c r="G454" s="2">
        <v>5067</v>
      </c>
      <c r="J454" s="2">
        <f t="shared" si="22"/>
        <v>6</v>
      </c>
      <c r="K454" s="172" t="s">
        <v>239</v>
      </c>
      <c r="L454" s="2" t="str">
        <f t="shared" si="23"/>
        <v>00580767</v>
      </c>
      <c r="M454" s="2">
        <v>5067</v>
      </c>
    </row>
    <row r="455" spans="1:13" ht="12.75">
      <c r="A455" s="2">
        <v>453</v>
      </c>
      <c r="B455" s="2">
        <v>5068</v>
      </c>
      <c r="C455" s="2" t="s">
        <v>1119</v>
      </c>
      <c r="D455" s="2" t="s">
        <v>1120</v>
      </c>
      <c r="E455" s="170">
        <v>278432</v>
      </c>
      <c r="F455" s="171">
        <v>278432</v>
      </c>
      <c r="G455" s="2">
        <v>5068</v>
      </c>
      <c r="J455" s="2">
        <f t="shared" si="22"/>
        <v>6</v>
      </c>
      <c r="K455" s="172" t="s">
        <v>239</v>
      </c>
      <c r="L455" s="2" t="str">
        <f t="shared" si="23"/>
        <v>00278432</v>
      </c>
      <c r="M455" s="2">
        <v>5068</v>
      </c>
    </row>
    <row r="456" spans="1:13" ht="12.75">
      <c r="A456" s="2">
        <v>454</v>
      </c>
      <c r="B456" s="2">
        <v>5069</v>
      </c>
      <c r="C456" s="2" t="s">
        <v>1121</v>
      </c>
      <c r="D456" s="2" t="s">
        <v>1122</v>
      </c>
      <c r="E456" s="170">
        <v>278441</v>
      </c>
      <c r="F456" s="171">
        <v>278441</v>
      </c>
      <c r="G456" s="2">
        <v>5069</v>
      </c>
      <c r="J456" s="2">
        <f t="shared" si="22"/>
        <v>6</v>
      </c>
      <c r="K456" s="172" t="s">
        <v>239</v>
      </c>
      <c r="L456" s="2" t="str">
        <f t="shared" si="23"/>
        <v>00278441</v>
      </c>
      <c r="M456" s="2">
        <v>5069</v>
      </c>
    </row>
    <row r="457" spans="1:13" ht="12.75">
      <c r="A457" s="2">
        <v>455</v>
      </c>
      <c r="B457" s="2">
        <v>5070</v>
      </c>
      <c r="C457" s="2" t="s">
        <v>1123</v>
      </c>
      <c r="D457" s="2" t="s">
        <v>1124</v>
      </c>
      <c r="E457" s="170">
        <v>278459</v>
      </c>
      <c r="F457" s="171">
        <v>278459</v>
      </c>
      <c r="G457" s="2">
        <v>5070</v>
      </c>
      <c r="J457" s="2">
        <f t="shared" si="22"/>
        <v>6</v>
      </c>
      <c r="K457" s="172" t="s">
        <v>239</v>
      </c>
      <c r="L457" s="2" t="str">
        <f t="shared" si="23"/>
        <v>00278459</v>
      </c>
      <c r="M457" s="2">
        <v>5070</v>
      </c>
    </row>
    <row r="458" spans="1:13" ht="12.75">
      <c r="A458" s="2">
        <v>456</v>
      </c>
      <c r="B458" s="2">
        <v>5071</v>
      </c>
      <c r="C458" s="2" t="s">
        <v>1125</v>
      </c>
      <c r="D458" s="2" t="s">
        <v>1126</v>
      </c>
      <c r="E458" s="170">
        <v>278475</v>
      </c>
      <c r="F458" s="171">
        <v>278475</v>
      </c>
      <c r="G458" s="2">
        <v>5071</v>
      </c>
      <c r="J458" s="2">
        <f t="shared" si="22"/>
        <v>6</v>
      </c>
      <c r="K458" s="172" t="s">
        <v>239</v>
      </c>
      <c r="L458" s="2" t="str">
        <f t="shared" si="23"/>
        <v>00278475</v>
      </c>
      <c r="M458" s="2">
        <v>5071</v>
      </c>
    </row>
    <row r="459" spans="1:13" ht="12.75">
      <c r="A459" s="2">
        <v>457</v>
      </c>
      <c r="B459" s="2">
        <v>5072</v>
      </c>
      <c r="C459" s="2" t="s">
        <v>1127</v>
      </c>
      <c r="D459" s="2" t="s">
        <v>1128</v>
      </c>
      <c r="E459" s="170">
        <v>580872</v>
      </c>
      <c r="F459" s="171">
        <v>580872</v>
      </c>
      <c r="G459" s="2">
        <v>5072</v>
      </c>
      <c r="J459" s="2">
        <f t="shared" si="22"/>
        <v>6</v>
      </c>
      <c r="K459" s="172" t="s">
        <v>239</v>
      </c>
      <c r="L459" s="2" t="str">
        <f t="shared" si="23"/>
        <v>00580872</v>
      </c>
      <c r="M459" s="2">
        <v>5072</v>
      </c>
    </row>
    <row r="460" spans="1:13" ht="12.75">
      <c r="A460" s="2">
        <v>458</v>
      </c>
      <c r="B460" s="2">
        <v>5073</v>
      </c>
      <c r="C460" s="2" t="s">
        <v>1129</v>
      </c>
      <c r="D460" s="2" t="s">
        <v>1130</v>
      </c>
      <c r="E460" s="170">
        <v>580864</v>
      </c>
      <c r="F460" s="171">
        <v>580864</v>
      </c>
      <c r="G460" s="2">
        <v>5073</v>
      </c>
      <c r="J460" s="2">
        <f t="shared" si="22"/>
        <v>6</v>
      </c>
      <c r="K460" s="172" t="s">
        <v>239</v>
      </c>
      <c r="L460" s="2" t="str">
        <f t="shared" si="23"/>
        <v>00580864</v>
      </c>
      <c r="M460" s="2">
        <v>5073</v>
      </c>
    </row>
    <row r="461" spans="1:13" ht="12.75">
      <c r="A461" s="2">
        <v>459</v>
      </c>
      <c r="B461" s="2">
        <v>5074</v>
      </c>
      <c r="C461" s="2" t="s">
        <v>1131</v>
      </c>
      <c r="D461" s="2" t="s">
        <v>1132</v>
      </c>
      <c r="E461" s="170">
        <v>278483</v>
      </c>
      <c r="F461" s="171">
        <v>278483</v>
      </c>
      <c r="G461" s="2">
        <v>5074</v>
      </c>
      <c r="J461" s="2">
        <f t="shared" si="22"/>
        <v>6</v>
      </c>
      <c r="K461" s="172" t="s">
        <v>239</v>
      </c>
      <c r="L461" s="2" t="str">
        <f t="shared" si="23"/>
        <v>00278483</v>
      </c>
      <c r="M461" s="2">
        <v>5074</v>
      </c>
    </row>
    <row r="462" spans="1:13" ht="12.75">
      <c r="A462" s="2">
        <v>460</v>
      </c>
      <c r="B462" s="2">
        <v>5075</v>
      </c>
      <c r="C462" s="2" t="s">
        <v>1133</v>
      </c>
      <c r="D462" s="2" t="s">
        <v>1134</v>
      </c>
      <c r="E462" s="170">
        <v>278491</v>
      </c>
      <c r="F462" s="171">
        <v>278491</v>
      </c>
      <c r="G462" s="2">
        <v>5075</v>
      </c>
      <c r="J462" s="2">
        <f t="shared" si="22"/>
        <v>6</v>
      </c>
      <c r="K462" s="172" t="s">
        <v>239</v>
      </c>
      <c r="L462" s="2" t="str">
        <f t="shared" si="23"/>
        <v>00278491</v>
      </c>
      <c r="M462" s="2">
        <v>5075</v>
      </c>
    </row>
    <row r="463" ht="12.75">
      <c r="E463" s="170"/>
    </row>
    <row r="464" ht="12.75">
      <c r="E464" s="170"/>
    </row>
    <row r="465" ht="12.75">
      <c r="E465" s="170"/>
    </row>
    <row r="466" ht="12.75">
      <c r="E466" s="170"/>
    </row>
    <row r="467" ht="12.75">
      <c r="E467" s="170"/>
    </row>
    <row r="468" ht="12.75">
      <c r="E468" s="170"/>
    </row>
    <row r="469" ht="12.75">
      <c r="E469" s="170"/>
    </row>
    <row r="470" ht="12.75">
      <c r="E470" s="170"/>
    </row>
    <row r="471" ht="12.75">
      <c r="E471" s="170"/>
    </row>
    <row r="472" ht="12.75">
      <c r="E472" s="170"/>
    </row>
    <row r="473" ht="12.75">
      <c r="E473" s="170"/>
    </row>
    <row r="474" ht="12.75">
      <c r="E474" s="170"/>
    </row>
    <row r="475" ht="12.75">
      <c r="E475" s="170"/>
    </row>
    <row r="476" ht="12.75">
      <c r="E476" s="170"/>
    </row>
    <row r="477" ht="12.75">
      <c r="E477" s="170"/>
    </row>
    <row r="478" ht="12.75">
      <c r="E478" s="170"/>
    </row>
    <row r="479" ht="12.75">
      <c r="E479" s="170"/>
    </row>
    <row r="480" ht="12.75">
      <c r="E480" s="170"/>
    </row>
    <row r="481" ht="12.75">
      <c r="E481" s="170"/>
    </row>
    <row r="482" ht="12.75">
      <c r="E482" s="170"/>
    </row>
    <row r="483" ht="12.75">
      <c r="E483" s="170"/>
    </row>
    <row r="484" ht="12.75">
      <c r="E484" s="170"/>
    </row>
    <row r="485" ht="12.75">
      <c r="E485" s="170"/>
    </row>
    <row r="486" ht="12.75">
      <c r="E486" s="170"/>
    </row>
    <row r="487" ht="12.75">
      <c r="E487" s="170"/>
    </row>
    <row r="488" ht="12.75">
      <c r="E488" s="170"/>
    </row>
    <row r="489" ht="12.75">
      <c r="E489" s="170"/>
    </row>
    <row r="490" ht="12.75">
      <c r="E490" s="170"/>
    </row>
    <row r="491" ht="12.75">
      <c r="E491" s="170"/>
    </row>
    <row r="492" ht="12.75">
      <c r="E492" s="170"/>
    </row>
    <row r="493" ht="12.75">
      <c r="E493" s="170"/>
    </row>
    <row r="494" ht="12.75">
      <c r="E494" s="170"/>
    </row>
    <row r="495" ht="12.75">
      <c r="E495" s="170"/>
    </row>
    <row r="496" ht="12.75">
      <c r="E496" s="170"/>
    </row>
    <row r="497" ht="12.75">
      <c r="E497" s="170"/>
    </row>
    <row r="498" ht="12.75">
      <c r="E498" s="170"/>
    </row>
    <row r="499" ht="12.75">
      <c r="E499" s="170"/>
    </row>
    <row r="500" ht="12.75">
      <c r="E500" s="170"/>
    </row>
    <row r="501" ht="12.75">
      <c r="E501" s="170"/>
    </row>
    <row r="502" ht="12.75">
      <c r="E502" s="170"/>
    </row>
    <row r="503" ht="12.75">
      <c r="E503" s="170"/>
    </row>
    <row r="504" ht="12.75">
      <c r="E504" s="170"/>
    </row>
    <row r="505" ht="12.75">
      <c r="E505" s="170"/>
    </row>
    <row r="506" ht="12.75">
      <c r="E506" s="170"/>
    </row>
    <row r="507" ht="12.75">
      <c r="E507" s="170"/>
    </row>
    <row r="508" ht="12.75">
      <c r="E508" s="170"/>
    </row>
    <row r="509" ht="12.75">
      <c r="E509" s="170"/>
    </row>
    <row r="510" ht="12.75">
      <c r="E510" s="170"/>
    </row>
    <row r="511" ht="12.75">
      <c r="E511" s="170"/>
    </row>
    <row r="512" ht="12.75">
      <c r="E512" s="170"/>
    </row>
    <row r="513" ht="12.75">
      <c r="E513" s="170"/>
    </row>
    <row r="514" ht="12.75">
      <c r="E514" s="170"/>
    </row>
    <row r="515" ht="12.75">
      <c r="E515" s="170"/>
    </row>
    <row r="516" ht="12.75">
      <c r="E516" s="170"/>
    </row>
    <row r="517" ht="12.75">
      <c r="E517" s="170"/>
    </row>
    <row r="518" ht="12.75">
      <c r="E518" s="170"/>
    </row>
    <row r="519" ht="12.75">
      <c r="E519" s="170"/>
    </row>
    <row r="520" ht="12.75">
      <c r="E520" s="170"/>
    </row>
    <row r="521" ht="12.75">
      <c r="E521" s="170"/>
    </row>
    <row r="522" ht="12.75">
      <c r="E522" s="170"/>
    </row>
    <row r="523" ht="12.75">
      <c r="E523" s="170"/>
    </row>
    <row r="524" ht="12.75">
      <c r="E524" s="170"/>
    </row>
    <row r="525" ht="12.75">
      <c r="E525" s="170"/>
    </row>
    <row r="526" ht="12.75">
      <c r="E526" s="170"/>
    </row>
    <row r="527" ht="12.75">
      <c r="E527" s="170"/>
    </row>
    <row r="528" ht="12.75">
      <c r="E528" s="170"/>
    </row>
    <row r="529" ht="12.75">
      <c r="E529" s="170"/>
    </row>
    <row r="530" ht="12.75">
      <c r="E530" s="170"/>
    </row>
    <row r="531" ht="12.75">
      <c r="E531" s="170"/>
    </row>
    <row r="532" ht="12.75">
      <c r="E532" s="170"/>
    </row>
    <row r="533" ht="12.75">
      <c r="E533" s="170"/>
    </row>
    <row r="534" ht="12.75">
      <c r="E534" s="170"/>
    </row>
    <row r="535" ht="12.75">
      <c r="E535" s="170"/>
    </row>
    <row r="536" ht="12.75">
      <c r="E536" s="170"/>
    </row>
    <row r="537" ht="12.75">
      <c r="E537" s="170"/>
    </row>
    <row r="538" ht="12.75">
      <c r="E538" s="170"/>
    </row>
    <row r="539" ht="12.75">
      <c r="E539" s="170"/>
    </row>
    <row r="540" ht="12.75">
      <c r="E540" s="170"/>
    </row>
    <row r="541" ht="12.75">
      <c r="E541" s="170"/>
    </row>
    <row r="542" ht="12.75">
      <c r="E542" s="170"/>
    </row>
    <row r="543" ht="12.75">
      <c r="E543" s="170"/>
    </row>
    <row r="544" ht="12.75">
      <c r="E544" s="170"/>
    </row>
    <row r="545" ht="12.75">
      <c r="E545" s="170"/>
    </row>
    <row r="546" ht="12.75">
      <c r="E546" s="170"/>
    </row>
    <row r="547" ht="12.75">
      <c r="E547" s="170"/>
    </row>
    <row r="548" ht="12.75">
      <c r="E548" s="170"/>
    </row>
    <row r="549" ht="12.75">
      <c r="E549" s="170"/>
    </row>
    <row r="550" ht="12.75">
      <c r="E550" s="170"/>
    </row>
    <row r="551" ht="12.75">
      <c r="E551" s="170"/>
    </row>
    <row r="552" ht="12.75">
      <c r="E552" s="170"/>
    </row>
    <row r="553" ht="12.75">
      <c r="E553" s="170"/>
    </row>
    <row r="554" ht="12.75">
      <c r="E554" s="170"/>
    </row>
    <row r="555" ht="12.75">
      <c r="E555" s="170"/>
    </row>
    <row r="556" ht="12.75">
      <c r="E556" s="170"/>
    </row>
    <row r="557" ht="12.75">
      <c r="E557" s="170"/>
    </row>
    <row r="558" ht="12.75">
      <c r="E558" s="170"/>
    </row>
    <row r="559" ht="12.75">
      <c r="E559" s="170"/>
    </row>
    <row r="560" ht="12.75">
      <c r="E560" s="170"/>
    </row>
  </sheetData>
  <sheetProtection password="C782" sheet="1"/>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39"/>
  <sheetViews>
    <sheetView view="pageBreakPreview" zoomScaleSheetLayoutView="100" zoomScalePageLayoutView="0" workbookViewId="0" topLeftCell="A1">
      <selection activeCell="B16" sqref="B16"/>
    </sheetView>
  </sheetViews>
  <sheetFormatPr defaultColWidth="9.140625" defaultRowHeight="12.75"/>
  <cols>
    <col min="1" max="1" width="8.140625" style="2" customWidth="1"/>
    <col min="2" max="2" width="6.28125" style="2" customWidth="1"/>
    <col min="3" max="3" width="8.421875" style="2" customWidth="1"/>
    <col min="4" max="6" width="4.8515625" style="2" customWidth="1"/>
    <col min="7" max="7" width="5.28125" style="2" customWidth="1"/>
    <col min="8" max="8" width="5.140625" style="2" customWidth="1"/>
    <col min="9" max="9" width="6.421875" style="2" customWidth="1"/>
    <col min="10" max="11" width="5.140625" style="2" customWidth="1"/>
    <col min="12" max="12" width="10.140625" style="2" customWidth="1"/>
    <col min="13" max="13" width="5.28125" style="2" customWidth="1"/>
    <col min="14" max="14" width="13.140625" style="2" customWidth="1"/>
    <col min="15" max="15" width="4.8515625" style="2" customWidth="1"/>
    <col min="16" max="16384" width="9.140625" style="2" customWidth="1"/>
  </cols>
  <sheetData>
    <row r="1" spans="2:16" ht="21.75" customHeight="1">
      <c r="B1" s="62" t="s">
        <v>116</v>
      </c>
      <c r="E1" s="3"/>
      <c r="F1" s="3"/>
      <c r="G1" s="3"/>
      <c r="H1" s="3"/>
      <c r="I1" s="3"/>
      <c r="J1" s="1"/>
      <c r="K1" s="1"/>
      <c r="L1" s="1"/>
      <c r="M1" s="1"/>
      <c r="N1" s="1"/>
      <c r="O1" s="1"/>
      <c r="P1" s="137">
        <f>Žádost!D2</f>
        <v>0</v>
      </c>
    </row>
    <row r="2" spans="2:16" ht="21.75" customHeight="1">
      <c r="B2" s="63" t="s">
        <v>209</v>
      </c>
      <c r="E2" s="3"/>
      <c r="F2" s="3"/>
      <c r="G2" s="3"/>
      <c r="H2" s="3"/>
      <c r="I2" s="3"/>
      <c r="J2" s="1"/>
      <c r="K2" s="1"/>
      <c r="L2" s="1"/>
      <c r="M2" s="1"/>
      <c r="N2" s="1"/>
      <c r="O2" s="1"/>
      <c r="P2" s="1"/>
    </row>
    <row r="3" spans="2:16" ht="21.75" customHeight="1" thickBot="1">
      <c r="B3" s="62"/>
      <c r="E3" s="3"/>
      <c r="F3" s="3"/>
      <c r="G3" s="3"/>
      <c r="H3" s="3"/>
      <c r="I3" s="3"/>
      <c r="J3" s="1"/>
      <c r="K3" s="1"/>
      <c r="L3" s="1"/>
      <c r="M3" s="1"/>
      <c r="N3" s="1"/>
      <c r="O3" s="1"/>
      <c r="P3" s="1"/>
    </row>
    <row r="4" spans="5:16" ht="16.5" thickBot="1">
      <c r="E4" s="4"/>
      <c r="F4" s="3"/>
      <c r="G4" s="3"/>
      <c r="H4" s="3"/>
      <c r="I4" s="3"/>
      <c r="J4" s="455" t="s">
        <v>210</v>
      </c>
      <c r="K4" s="456"/>
      <c r="L4" s="64" t="s">
        <v>211</v>
      </c>
      <c r="M4" s="455" t="s">
        <v>212</v>
      </c>
      <c r="N4" s="446"/>
      <c r="O4" s="456"/>
      <c r="P4" s="1"/>
    </row>
    <row r="5" spans="5:16" ht="19.5" thickBot="1">
      <c r="E5" s="4"/>
      <c r="F5" s="3"/>
      <c r="G5" s="3"/>
      <c r="H5" s="3"/>
      <c r="I5" s="3"/>
      <c r="J5" s="65"/>
      <c r="K5" s="66"/>
      <c r="L5" s="67"/>
      <c r="M5" s="68"/>
      <c r="N5" s="69"/>
      <c r="O5" s="70"/>
      <c r="P5" s="5"/>
    </row>
    <row r="6" spans="2:16" ht="17.25" customHeight="1" thickBot="1">
      <c r="B6" s="71"/>
      <c r="C6" s="72" t="s">
        <v>213</v>
      </c>
      <c r="E6" s="6"/>
      <c r="F6" s="6"/>
      <c r="G6" s="6"/>
      <c r="H6" s="3"/>
      <c r="I6" s="3"/>
      <c r="J6" s="1"/>
      <c r="K6" s="5"/>
      <c r="L6" s="5"/>
      <c r="M6" s="5"/>
      <c r="N6" s="5"/>
      <c r="O6" s="73"/>
      <c r="P6" s="5"/>
    </row>
    <row r="7" spans="2:16" ht="17.25" customHeight="1" thickBot="1">
      <c r="B7" s="74"/>
      <c r="C7" s="75" t="s">
        <v>214</v>
      </c>
      <c r="E7" s="6"/>
      <c r="F7" s="6"/>
      <c r="G7" s="6"/>
      <c r="H7" s="3"/>
      <c r="I7" s="3"/>
      <c r="J7" s="1"/>
      <c r="K7" s="5"/>
      <c r="L7" s="5"/>
      <c r="M7" s="5"/>
      <c r="N7" s="5"/>
      <c r="O7" s="73"/>
      <c r="P7" s="5"/>
    </row>
    <row r="8" spans="2:16" ht="17.25" customHeight="1" thickBot="1">
      <c r="B8" s="76" t="s">
        <v>215</v>
      </c>
      <c r="C8" s="75" t="s">
        <v>1161</v>
      </c>
      <c r="E8" s="3"/>
      <c r="F8" s="3"/>
      <c r="G8" s="3"/>
      <c r="H8" s="3"/>
      <c r="I8" s="3"/>
      <c r="J8" s="1"/>
      <c r="K8" s="5"/>
      <c r="L8" s="5"/>
      <c r="M8" s="5"/>
      <c r="N8" s="5"/>
      <c r="O8" s="5"/>
      <c r="P8" s="5"/>
    </row>
    <row r="9" spans="1:16" ht="18.75">
      <c r="A9" s="63" t="s">
        <v>216</v>
      </c>
      <c r="E9" s="4"/>
      <c r="F9" s="3"/>
      <c r="G9" s="3"/>
      <c r="H9" s="3"/>
      <c r="I9" s="3"/>
      <c r="J9" s="1"/>
      <c r="K9" s="5"/>
      <c r="L9" s="77"/>
      <c r="M9" s="77"/>
      <c r="N9" s="5"/>
      <c r="O9" s="5"/>
      <c r="P9" s="5"/>
    </row>
    <row r="10" spans="3:16" ht="15.75">
      <c r="C10" s="75" t="s">
        <v>217</v>
      </c>
      <c r="E10" s="6"/>
      <c r="F10" s="6"/>
      <c r="G10" s="3"/>
      <c r="H10" s="3"/>
      <c r="I10" s="3"/>
      <c r="J10" s="1"/>
      <c r="K10" s="5"/>
      <c r="L10" s="5"/>
      <c r="M10" s="5"/>
      <c r="N10" s="5"/>
      <c r="O10" s="5"/>
      <c r="P10" s="5"/>
    </row>
    <row r="11" spans="5:16" ht="12.75">
      <c r="E11" s="6"/>
      <c r="F11" s="6"/>
      <c r="G11" s="3"/>
      <c r="H11" s="3"/>
      <c r="I11" s="3"/>
      <c r="J11" s="1"/>
      <c r="K11" s="5"/>
      <c r="L11" s="5"/>
      <c r="M11" s="5"/>
      <c r="N11" s="5"/>
      <c r="O11" s="5"/>
      <c r="P11" s="5"/>
    </row>
    <row r="12" spans="5:16" ht="12.75">
      <c r="E12" s="3"/>
      <c r="F12" s="3"/>
      <c r="G12" s="3"/>
      <c r="K12" s="3"/>
      <c r="L12" s="3"/>
      <c r="M12" s="3"/>
      <c r="N12" s="3"/>
      <c r="O12" s="3"/>
      <c r="P12" s="3"/>
    </row>
    <row r="13" spans="1:11" ht="13.5" thickBot="1">
      <c r="A13" s="3"/>
      <c r="B13" s="3"/>
      <c r="C13" s="3"/>
      <c r="D13" s="3"/>
      <c r="E13" s="3"/>
      <c r="F13" s="3"/>
      <c r="G13" s="3"/>
      <c r="H13" s="3"/>
      <c r="I13" s="3"/>
      <c r="J13" s="3"/>
      <c r="K13" s="3"/>
    </row>
    <row r="14" spans="1:15" ht="18.75" customHeight="1" thickBot="1">
      <c r="A14" s="463"/>
      <c r="B14" s="463"/>
      <c r="C14" s="463"/>
      <c r="D14" s="463"/>
      <c r="E14" s="463"/>
      <c r="F14" s="463"/>
      <c r="G14" s="463"/>
      <c r="H14" s="463"/>
      <c r="I14" s="463"/>
      <c r="J14" s="463"/>
      <c r="K14" s="78"/>
      <c r="L14" s="7" t="s">
        <v>117</v>
      </c>
      <c r="M14" s="8"/>
      <c r="N14" s="9" t="s">
        <v>118</v>
      </c>
      <c r="O14" s="10"/>
    </row>
    <row r="15" spans="1:15" ht="18.75" customHeight="1" thickBot="1">
      <c r="A15" s="7" t="s">
        <v>119</v>
      </c>
      <c r="B15" s="8" t="s">
        <v>120</v>
      </c>
      <c r="C15" s="8" t="s">
        <v>121</v>
      </c>
      <c r="D15" s="8" t="s">
        <v>122</v>
      </c>
      <c r="E15" s="8" t="s">
        <v>123</v>
      </c>
      <c r="F15" s="8" t="s">
        <v>115</v>
      </c>
      <c r="G15" s="8" t="s">
        <v>92</v>
      </c>
      <c r="H15" s="8" t="s">
        <v>93</v>
      </c>
      <c r="I15" s="8" t="s">
        <v>94</v>
      </c>
      <c r="J15" s="8" t="s">
        <v>124</v>
      </c>
      <c r="K15" s="10" t="s">
        <v>218</v>
      </c>
      <c r="L15" s="7" t="s">
        <v>125</v>
      </c>
      <c r="M15" s="8" t="s">
        <v>126</v>
      </c>
      <c r="N15" s="9" t="s">
        <v>127</v>
      </c>
      <c r="O15" s="10" t="s">
        <v>126</v>
      </c>
    </row>
    <row r="16" spans="1:15" ht="18.75" customHeight="1">
      <c r="A16" s="79"/>
      <c r="B16" s="80"/>
      <c r="C16" s="138" t="s">
        <v>194</v>
      </c>
      <c r="D16" s="139" t="e">
        <f>IF(I16=5321,VLOOKUP(F28,'Pracovní 3'!$L$3:$M$462,2,FALSE),0)</f>
        <v>#N/A</v>
      </c>
      <c r="E16" s="81"/>
      <c r="F16" s="81">
        <v>28</v>
      </c>
      <c r="G16" s="81">
        <v>43</v>
      </c>
      <c r="H16" s="81">
        <v>99</v>
      </c>
      <c r="I16" s="81" t="e">
        <f>VLOOKUP(Žádost!C11,Žádost!$C$527:$F$543,4,FALSE)</f>
        <v>#N/A</v>
      </c>
      <c r="J16" s="82"/>
      <c r="K16" s="83"/>
      <c r="L16" s="84"/>
      <c r="M16" s="80"/>
      <c r="N16" s="11">
        <f>'Smlouva '!C60</f>
        <v>0</v>
      </c>
      <c r="O16" s="85"/>
    </row>
    <row r="17" spans="1:15" ht="18.75" customHeight="1">
      <c r="A17" s="86"/>
      <c r="B17" s="87"/>
      <c r="D17" s="81"/>
      <c r="E17" s="81"/>
      <c r="F17" s="81"/>
      <c r="G17" s="81"/>
      <c r="H17" s="81"/>
      <c r="I17" s="81"/>
      <c r="J17" s="88"/>
      <c r="K17" s="89"/>
      <c r="L17" s="90"/>
      <c r="M17" s="87"/>
      <c r="N17" s="91"/>
      <c r="O17" s="92"/>
    </row>
    <row r="18" spans="1:15" ht="18.75" customHeight="1">
      <c r="A18" s="86"/>
      <c r="B18" s="87"/>
      <c r="C18" s="81"/>
      <c r="D18" s="81"/>
      <c r="E18" s="81"/>
      <c r="F18" s="81"/>
      <c r="G18" s="81"/>
      <c r="H18" s="81"/>
      <c r="I18" s="81"/>
      <c r="J18" s="88"/>
      <c r="K18" s="89"/>
      <c r="L18" s="90"/>
      <c r="M18" s="87"/>
      <c r="N18" s="91"/>
      <c r="O18" s="92"/>
    </row>
    <row r="19" spans="1:15" ht="18.75" customHeight="1">
      <c r="A19" s="86"/>
      <c r="B19" s="87"/>
      <c r="C19" s="81"/>
      <c r="D19" s="81"/>
      <c r="E19" s="81"/>
      <c r="F19" s="81"/>
      <c r="G19" s="81"/>
      <c r="H19" s="81"/>
      <c r="I19" s="81"/>
      <c r="J19" s="88"/>
      <c r="K19" s="89"/>
      <c r="L19" s="90"/>
      <c r="M19" s="87"/>
      <c r="N19" s="91"/>
      <c r="O19" s="92"/>
    </row>
    <row r="20" spans="1:15" ht="18.75" customHeight="1">
      <c r="A20" s="86"/>
      <c r="B20" s="87"/>
      <c r="C20" s="81"/>
      <c r="D20" s="81"/>
      <c r="E20" s="81"/>
      <c r="F20" s="81"/>
      <c r="G20" s="81"/>
      <c r="H20" s="81"/>
      <c r="I20" s="81"/>
      <c r="J20" s="88"/>
      <c r="K20" s="89"/>
      <c r="L20" s="90"/>
      <c r="M20" s="87"/>
      <c r="N20" s="91"/>
      <c r="O20" s="92"/>
    </row>
    <row r="21" spans="1:15" ht="18.75" customHeight="1">
      <c r="A21" s="86"/>
      <c r="B21" s="87"/>
      <c r="C21" s="81"/>
      <c r="D21" s="81"/>
      <c r="E21" s="81"/>
      <c r="F21" s="81"/>
      <c r="G21" s="81"/>
      <c r="H21" s="81"/>
      <c r="I21" s="81"/>
      <c r="J21" s="88"/>
      <c r="K21" s="89"/>
      <c r="L21" s="90"/>
      <c r="M21" s="87"/>
      <c r="N21" s="91"/>
      <c r="O21" s="92"/>
    </row>
    <row r="22" spans="1:15" ht="18.75" customHeight="1">
      <c r="A22" s="86"/>
      <c r="B22" s="87"/>
      <c r="C22" s="81"/>
      <c r="D22" s="81"/>
      <c r="E22" s="81"/>
      <c r="F22" s="81"/>
      <c r="G22" s="81"/>
      <c r="H22" s="81"/>
      <c r="I22" s="81"/>
      <c r="J22" s="88"/>
      <c r="K22" s="89"/>
      <c r="L22" s="90"/>
      <c r="M22" s="87"/>
      <c r="N22" s="91"/>
      <c r="O22" s="92"/>
    </row>
    <row r="23" spans="1:15" ht="18.75" customHeight="1">
      <c r="A23" s="86"/>
      <c r="B23" s="87"/>
      <c r="C23" s="81"/>
      <c r="D23" s="81"/>
      <c r="E23" s="81"/>
      <c r="F23" s="81"/>
      <c r="G23" s="81"/>
      <c r="H23" s="81"/>
      <c r="I23" s="81"/>
      <c r="J23" s="88"/>
      <c r="K23" s="89"/>
      <c r="L23" s="90"/>
      <c r="M23" s="87"/>
      <c r="N23" s="91"/>
      <c r="O23" s="92"/>
    </row>
    <row r="24" spans="1:15" ht="18.75" customHeight="1">
      <c r="A24" s="86"/>
      <c r="B24" s="87"/>
      <c r="C24" s="81"/>
      <c r="D24" s="81"/>
      <c r="E24" s="81"/>
      <c r="F24" s="81"/>
      <c r="G24" s="81"/>
      <c r="H24" s="81"/>
      <c r="I24" s="81"/>
      <c r="J24" s="88"/>
      <c r="K24" s="89"/>
      <c r="L24" s="90"/>
      <c r="M24" s="87"/>
      <c r="N24" s="91"/>
      <c r="O24" s="92"/>
    </row>
    <row r="25" spans="1:15" ht="18.75" customHeight="1">
      <c r="A25" s="86"/>
      <c r="B25" s="87"/>
      <c r="C25" s="81"/>
      <c r="D25" s="81"/>
      <c r="E25" s="81"/>
      <c r="F25" s="81"/>
      <c r="G25" s="81"/>
      <c r="H25" s="81"/>
      <c r="I25" s="81"/>
      <c r="J25" s="88"/>
      <c r="K25" s="89"/>
      <c r="L25" s="90"/>
      <c r="M25" s="87"/>
      <c r="N25" s="91"/>
      <c r="O25" s="92"/>
    </row>
    <row r="26" spans="1:15" ht="18.75" customHeight="1" thickBot="1">
      <c r="A26" s="93"/>
      <c r="B26" s="94"/>
      <c r="C26" s="95"/>
      <c r="D26" s="95"/>
      <c r="E26" s="95"/>
      <c r="F26" s="95"/>
      <c r="G26" s="95"/>
      <c r="H26" s="95"/>
      <c r="I26" s="95"/>
      <c r="J26" s="96"/>
      <c r="K26" s="97"/>
      <c r="L26" s="98"/>
      <c r="M26" s="94"/>
      <c r="N26" s="99"/>
      <c r="O26" s="100"/>
    </row>
    <row r="27" spans="1:15" ht="27.75" customHeight="1">
      <c r="A27" s="441" t="s">
        <v>197</v>
      </c>
      <c r="B27" s="442"/>
      <c r="C27" s="442"/>
      <c r="D27" s="443"/>
      <c r="E27" s="443"/>
      <c r="F27" s="457">
        <f>IF(Žádost!D2="POO",Žádost!#REF!,Žádost!C7)</f>
        <v>0</v>
      </c>
      <c r="G27" s="458"/>
      <c r="H27" s="458"/>
      <c r="I27" s="458"/>
      <c r="J27" s="458"/>
      <c r="K27" s="458"/>
      <c r="L27" s="458"/>
      <c r="M27" s="458"/>
      <c r="N27" s="458"/>
      <c r="O27" s="459"/>
    </row>
    <row r="28" spans="1:15" ht="20.25" customHeight="1">
      <c r="A28" s="140"/>
      <c r="B28" s="140"/>
      <c r="C28" s="140"/>
      <c r="D28" s="140"/>
      <c r="E28" s="141" t="s">
        <v>229</v>
      </c>
      <c r="F28" s="142">
        <f>IF(Žádost!D2="POO",Žádost!#REF!,Žádost!C8)</f>
        <v>0</v>
      </c>
      <c r="G28" s="3"/>
      <c r="H28" s="3"/>
      <c r="I28" s="3"/>
      <c r="J28" s="3"/>
      <c r="K28" s="3"/>
      <c r="L28" s="3"/>
      <c r="M28" s="3"/>
      <c r="N28" s="3"/>
      <c r="O28" s="3"/>
    </row>
    <row r="29" spans="1:15" ht="27.75" customHeight="1">
      <c r="A29" s="140"/>
      <c r="B29" s="140"/>
      <c r="C29" s="140"/>
      <c r="D29" s="140"/>
      <c r="E29" s="143" t="s">
        <v>219</v>
      </c>
      <c r="F29" s="390">
        <f>Žádost!C9</f>
        <v>0</v>
      </c>
      <c r="G29" s="391"/>
      <c r="H29" s="391"/>
      <c r="I29" s="391"/>
      <c r="J29" s="391"/>
      <c r="K29" s="391"/>
      <c r="L29" s="391"/>
      <c r="M29" s="391"/>
      <c r="N29" s="391"/>
      <c r="O29" s="444"/>
    </row>
    <row r="30" spans="1:15" ht="20.25" customHeight="1" thickBot="1">
      <c r="A30" s="144" t="s">
        <v>230</v>
      </c>
      <c r="B30" s="145"/>
      <c r="C30" s="145">
        <f>IF(Žádost!D2="POO",Žádost!#REF!,Žádost!C28)</f>
        <v>0</v>
      </c>
      <c r="D30" s="145"/>
      <c r="E30" s="145"/>
      <c r="F30" s="132"/>
      <c r="G30" s="133"/>
      <c r="H30" s="133"/>
      <c r="I30" s="146" t="s">
        <v>231</v>
      </c>
      <c r="J30" s="133"/>
      <c r="K30" s="133"/>
      <c r="L30" s="147" t="str">
        <f>'Smlouva '!G7</f>
        <v>KK16-0</v>
      </c>
      <c r="M30" s="147"/>
      <c r="N30" s="147"/>
      <c r="O30" s="134"/>
    </row>
    <row r="31" spans="1:15" s="1" customFormat="1" ht="18" customHeight="1" thickBot="1">
      <c r="A31" s="101" t="s">
        <v>220</v>
      </c>
      <c r="B31" s="445">
        <f>SUM(N16:N26)</f>
        <v>0</v>
      </c>
      <c r="C31" s="446"/>
      <c r="D31" s="102"/>
      <c r="E31" s="103"/>
      <c r="F31" s="101" t="s">
        <v>221</v>
      </c>
      <c r="G31" s="104"/>
      <c r="H31" s="104"/>
      <c r="I31" s="104" t="s">
        <v>1160</v>
      </c>
      <c r="J31" s="104"/>
      <c r="K31" s="104"/>
      <c r="L31" s="104"/>
      <c r="M31" s="104"/>
      <c r="N31" s="104"/>
      <c r="O31" s="105"/>
    </row>
    <row r="32" spans="1:15" ht="15.75" customHeight="1" thickBot="1">
      <c r="A32" s="106" t="s">
        <v>222</v>
      </c>
      <c r="B32" s="104"/>
      <c r="C32" s="104"/>
      <c r="D32" s="104"/>
      <c r="E32" s="104"/>
      <c r="F32" s="104"/>
      <c r="G32" s="104"/>
      <c r="H32" s="104"/>
      <c r="I32" s="104"/>
      <c r="J32" s="104"/>
      <c r="K32" s="104"/>
      <c r="L32" s="104"/>
      <c r="M32" s="104"/>
      <c r="N32" s="104"/>
      <c r="O32" s="107"/>
    </row>
    <row r="33" spans="1:15" ht="26.25" customHeight="1" thickBot="1">
      <c r="A33" s="108" t="s">
        <v>223</v>
      </c>
      <c r="B33" s="109"/>
      <c r="C33" s="109"/>
      <c r="D33" s="102"/>
      <c r="E33" s="109"/>
      <c r="F33" s="110"/>
      <c r="G33" s="111"/>
      <c r="H33" s="109"/>
      <c r="I33" s="109"/>
      <c r="J33" s="109"/>
      <c r="K33" s="109"/>
      <c r="L33" s="447"/>
      <c r="M33" s="448"/>
      <c r="N33" s="448"/>
      <c r="O33" s="449"/>
    </row>
    <row r="34" spans="1:17" ht="29.25" customHeight="1" thickBot="1">
      <c r="A34" s="113" t="s">
        <v>224</v>
      </c>
      <c r="B34" s="114"/>
      <c r="C34" s="114"/>
      <c r="D34" s="115" t="s">
        <v>215</v>
      </c>
      <c r="E34" s="116"/>
      <c r="F34" s="117" t="s">
        <v>225</v>
      </c>
      <c r="G34" s="112"/>
      <c r="H34" s="109"/>
      <c r="I34" s="109"/>
      <c r="J34" s="109"/>
      <c r="K34" s="118" t="s">
        <v>215</v>
      </c>
      <c r="L34" s="460" t="s">
        <v>232</v>
      </c>
      <c r="M34" s="461"/>
      <c r="N34" s="461"/>
      <c r="O34" s="462"/>
      <c r="Q34" s="148"/>
    </row>
    <row r="35" spans="1:15" ht="29.25" customHeight="1" thickBot="1">
      <c r="A35" s="119"/>
      <c r="B35" s="120"/>
      <c r="C35" s="120"/>
      <c r="D35" s="121"/>
      <c r="E35" s="122"/>
      <c r="F35" s="123" t="s">
        <v>226</v>
      </c>
      <c r="G35" s="124"/>
      <c r="H35" s="61"/>
      <c r="I35" s="61"/>
      <c r="J35" s="61"/>
      <c r="K35" s="61"/>
      <c r="L35" s="125"/>
      <c r="M35" s="424">
        <v>40939</v>
      </c>
      <c r="N35" s="425"/>
      <c r="O35" s="126"/>
    </row>
    <row r="36" spans="1:15" ht="15.75" customHeight="1">
      <c r="A36" s="429" t="s">
        <v>233</v>
      </c>
      <c r="B36" s="430"/>
      <c r="C36" s="430"/>
      <c r="D36" s="431"/>
      <c r="E36" s="430" t="s">
        <v>227</v>
      </c>
      <c r="F36" s="430"/>
      <c r="G36" s="430"/>
      <c r="H36" s="430"/>
      <c r="I36" s="431"/>
      <c r="J36" s="432" t="s">
        <v>128</v>
      </c>
      <c r="K36" s="433"/>
      <c r="L36" s="434"/>
      <c r="M36" s="434"/>
      <c r="N36" s="434"/>
      <c r="O36" s="435"/>
    </row>
    <row r="37" spans="1:15" ht="14.25" customHeight="1">
      <c r="A37" s="451" t="s">
        <v>1148</v>
      </c>
      <c r="B37" s="412"/>
      <c r="C37" s="412"/>
      <c r="D37" s="413"/>
      <c r="E37" s="450" t="s">
        <v>1158</v>
      </c>
      <c r="F37" s="412"/>
      <c r="G37" s="412"/>
      <c r="H37" s="412"/>
      <c r="I37" s="413"/>
      <c r="J37" s="436"/>
      <c r="K37" s="437"/>
      <c r="L37" s="437"/>
      <c r="M37" s="437"/>
      <c r="N37" s="437"/>
      <c r="O37" s="438"/>
    </row>
    <row r="38" spans="1:15" ht="12.75" customHeight="1" hidden="1">
      <c r="A38" s="409"/>
      <c r="B38" s="410"/>
      <c r="C38" s="410"/>
      <c r="D38" s="411"/>
      <c r="E38" s="412"/>
      <c r="F38" s="412"/>
      <c r="G38" s="412"/>
      <c r="H38" s="412"/>
      <c r="I38" s="413"/>
      <c r="J38" s="12"/>
      <c r="K38" s="13"/>
      <c r="L38" s="13"/>
      <c r="M38" s="13"/>
      <c r="N38" s="13"/>
      <c r="O38" s="14"/>
    </row>
    <row r="39" spans="1:15" ht="31.5" customHeight="1" thickBot="1">
      <c r="A39" s="452"/>
      <c r="B39" s="453"/>
      <c r="C39" s="453"/>
      <c r="D39" s="454"/>
      <c r="E39" s="422"/>
      <c r="F39" s="422"/>
      <c r="G39" s="422"/>
      <c r="H39" s="422"/>
      <c r="I39" s="423"/>
      <c r="J39" s="426" t="s">
        <v>129</v>
      </c>
      <c r="K39" s="427"/>
      <c r="L39" s="428"/>
      <c r="M39" s="439" t="s">
        <v>130</v>
      </c>
      <c r="N39" s="427"/>
      <c r="O39" s="440"/>
    </row>
  </sheetData>
  <sheetProtection/>
  <mergeCells count="21">
    <mergeCell ref="J4:K4"/>
    <mergeCell ref="E36:I36"/>
    <mergeCell ref="F27:O27"/>
    <mergeCell ref="L34:O34"/>
    <mergeCell ref="M4:O4"/>
    <mergeCell ref="A14:J14"/>
    <mergeCell ref="A27:E27"/>
    <mergeCell ref="F29:O29"/>
    <mergeCell ref="B31:C31"/>
    <mergeCell ref="L33:O33"/>
    <mergeCell ref="E37:I37"/>
    <mergeCell ref="A37:D37"/>
    <mergeCell ref="E39:I39"/>
    <mergeCell ref="A38:D38"/>
    <mergeCell ref="M35:N35"/>
    <mergeCell ref="J39:L39"/>
    <mergeCell ref="A36:D36"/>
    <mergeCell ref="E38:I38"/>
    <mergeCell ref="J36:O37"/>
    <mergeCell ref="M39:O39"/>
    <mergeCell ref="A39:D39"/>
  </mergeCells>
  <printOptions/>
  <pageMargins left="0.25" right="0.25"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B159"/>
  <sheetViews>
    <sheetView zoomScalePageLayoutView="0" workbookViewId="0" topLeftCell="A1">
      <selection activeCell="A1" sqref="A1"/>
    </sheetView>
  </sheetViews>
  <sheetFormatPr defaultColWidth="9.140625" defaultRowHeight="12.75"/>
  <cols>
    <col min="1" max="1" width="38.140625" style="2" customWidth="1"/>
    <col min="2" max="2" width="25.421875" style="2" customWidth="1"/>
    <col min="3" max="16384" width="9.140625" style="2" customWidth="1"/>
  </cols>
  <sheetData>
    <row r="1" spans="1:2" ht="12.75">
      <c r="A1" s="479" t="str">
        <f>Žádost!B7</f>
        <v>Název organizace  1)                                    </v>
      </c>
      <c r="B1" s="698">
        <f>Žádost!C7</f>
        <v>0</v>
      </c>
    </row>
    <row r="2" spans="1:2" ht="12.75">
      <c r="A2" s="480" t="str">
        <f>Žádost!B8</f>
        <v>IČ     1)</v>
      </c>
      <c r="B2" s="699">
        <f>Žádost!C8</f>
        <v>0</v>
      </c>
    </row>
    <row r="3" spans="1:2" ht="12.75">
      <c r="A3" s="480" t="str">
        <f>Žádost!B9</f>
        <v>Název činnosti    1)                                    </v>
      </c>
      <c r="B3" s="700">
        <f>Žádost!C9</f>
        <v>0</v>
      </c>
    </row>
    <row r="4" spans="1:2" ht="45.75" customHeight="1">
      <c r="A4" s="480" t="str">
        <f>Žádost!B10</f>
        <v>Stručné vymezení účelu použití dotace (podporovaná činnost) a prokázání souladu se strategickými dokumenty Královéhradeckého kraje:</v>
      </c>
      <c r="B4" s="700">
        <f>Žádost!C10</f>
        <v>0</v>
      </c>
    </row>
    <row r="5" spans="1:2" ht="16.5" customHeight="1">
      <c r="A5" s="481" t="str">
        <f>Žádost!B11</f>
        <v>Právní forma:</v>
      </c>
      <c r="B5" s="700">
        <f>Žádost!C11</f>
        <v>0</v>
      </c>
    </row>
    <row r="6" spans="1:2" ht="22.5" customHeight="1">
      <c r="A6" s="480" t="str">
        <f>Žádost!B12</f>
        <v>Celkové neinvestiční náklady činnosti:     1)</v>
      </c>
      <c r="B6" s="701">
        <f>Žádost!C12</f>
        <v>0</v>
      </c>
    </row>
    <row r="7" spans="1:2" ht="25.5">
      <c r="A7" s="482" t="str">
        <f>Žádost!B13</f>
        <v>Požadovaná neinvestiční dotace od Královéhradeckého kraje </v>
      </c>
      <c r="B7" s="702">
        <f>Žádost!C13</f>
        <v>0</v>
      </c>
    </row>
    <row r="8" spans="1:2" ht="25.5">
      <c r="A8" s="480" t="str">
        <f>Žádost!B15</f>
        <v>Sídlo žadatele   1)                                                                  (Obec, ulice, č.p., PSČ)</v>
      </c>
      <c r="B8" s="487">
        <f>Žádost!C15</f>
        <v>0</v>
      </c>
    </row>
    <row r="9" spans="1:2" ht="13.5" thickBot="1">
      <c r="A9" s="483" t="str">
        <f>Žádost!B16</f>
        <v> Statutární zástupce organizace       1)</v>
      </c>
      <c r="B9" s="703">
        <f>Žádost!C16</f>
        <v>0</v>
      </c>
    </row>
    <row r="10" spans="1:2" ht="12.75">
      <c r="A10" s="484" t="str">
        <f>Žádost!B17</f>
        <v>Informace o identifikaci osob (podle § 14 ods. 3 písm. e) zákona č. 218/2000 Sb., o rozpočtových pravidlech)</v>
      </c>
      <c r="B10" s="485">
        <f>Žádost!C17</f>
        <v>0</v>
      </c>
    </row>
    <row r="11" spans="1:2" ht="22.5">
      <c r="A11" s="486" t="str">
        <f>Žádost!B18</f>
        <v>1.     osoby zastupujících právnickou osobu s uvedením právního důvodu zastoupení2)</v>
      </c>
      <c r="B11" s="487">
        <f>Žádost!C18</f>
        <v>0</v>
      </c>
    </row>
    <row r="12" spans="1:2" ht="22.5">
      <c r="A12" s="486" t="str">
        <f>Žádost!B19</f>
        <v>2.     osoby, v nichž má žadatel o dotaci podíl a výše tohoto podílu</v>
      </c>
      <c r="B12" s="487">
        <f>Žádost!C19</f>
        <v>0</v>
      </c>
    </row>
    <row r="13" spans="1:2" ht="23.25" thickBot="1">
      <c r="A13" s="488" t="str">
        <f>Žádost!B20</f>
        <v>3.     osob, v nichž má přímý podíl, a o výši tohoto podílu</v>
      </c>
      <c r="B13" s="489">
        <f>Žádost!C20</f>
        <v>0</v>
      </c>
    </row>
    <row r="14" spans="1:2" ht="25.5">
      <c r="A14" s="490" t="str">
        <f>Žádost!B21</f>
        <v>Osoba zodpovědná za realizaci podporované činnosti     1)</v>
      </c>
      <c r="B14" s="704">
        <f>Žádost!C21</f>
        <v>0</v>
      </c>
    </row>
    <row r="15" spans="1:2" ht="12.75">
      <c r="A15" s="480" t="str">
        <f>Žádost!B22</f>
        <v>Telefon (zodpovědná osoba):       1)</v>
      </c>
      <c r="B15" s="491">
        <f>Žádost!C22</f>
        <v>0</v>
      </c>
    </row>
    <row r="16" spans="1:2" ht="12.75">
      <c r="A16" s="480" t="str">
        <f>Žádost!B23</f>
        <v>Fax (zodpovědná osoba):</v>
      </c>
      <c r="B16" s="491">
        <f>Žádost!C23</f>
        <v>0</v>
      </c>
    </row>
    <row r="17" spans="1:2" ht="12.75">
      <c r="A17" s="480" t="str">
        <f>Žádost!B24</f>
        <v>E-mail (zodpovědná osoba):</v>
      </c>
      <c r="B17" s="705">
        <f>Žádost!C24</f>
        <v>0</v>
      </c>
    </row>
    <row r="18" spans="1:2" ht="12.75">
      <c r="A18" s="706" t="str">
        <f>Žádost!B25</f>
        <v>Osoba zodpovědná za vyúčtování dotace:</v>
      </c>
      <c r="B18" s="491">
        <f>Žádost!C25</f>
        <v>0</v>
      </c>
    </row>
    <row r="19" spans="1:2" ht="25.5">
      <c r="A19" s="706" t="str">
        <f>Žádost!B26</f>
        <v>Telefon ( osoba zodpovědná za vyúčtování dotace):       </v>
      </c>
      <c r="B19" s="491">
        <f>Žádost!C26</f>
        <v>0</v>
      </c>
    </row>
    <row r="20" spans="1:2" ht="25.5">
      <c r="A20" s="480" t="str">
        <f>Žádost!B27</f>
        <v>Adresa WWW stránek nositele podporované činnosti:</v>
      </c>
      <c r="B20" s="705">
        <f>Žádost!C27</f>
        <v>0</v>
      </c>
    </row>
    <row r="21" spans="1:2" ht="25.5">
      <c r="A21" s="493" t="str">
        <f>Žádost!B28</f>
        <v>Číslo účtu/kód banky  nositele podporované činnosti</v>
      </c>
      <c r="B21" s="487">
        <f>Žádost!C28</f>
        <v>0</v>
      </c>
    </row>
    <row r="22" spans="1:2" ht="26.25" thickBot="1">
      <c r="A22" s="494" t="str">
        <f>Žádost!B29</f>
        <v>Název banky nositele podporované činnosti1)</v>
      </c>
      <c r="B22" s="489">
        <f>Žádost!C29</f>
        <v>0</v>
      </c>
    </row>
    <row r="25" ht="13.5" thickBot="1"/>
    <row r="26" spans="1:2" ht="16.5" thickBot="1">
      <c r="A26" s="257" t="str">
        <f>'Příloha 1 k žádosti'!D11</f>
        <v>Celkové náklady na realizaci činnosti v roce 2015</v>
      </c>
      <c r="B26" s="39">
        <f>'Příloha 1 k žádosti'!D23</f>
        <v>0</v>
      </c>
    </row>
    <row r="28" ht="13.5" thickBot="1">
      <c r="A28" s="257" t="str">
        <f>'Příloha 1 k žádosti'!E11</f>
        <v>Předpokládaný rozpočet na rok 2016</v>
      </c>
    </row>
    <row r="29" spans="1:2" ht="15.75" thickBot="1">
      <c r="A29" s="241" t="s">
        <v>20</v>
      </c>
      <c r="B29" s="30">
        <f>'Příloha 1 k žádosti'!E12</f>
        <v>0</v>
      </c>
    </row>
    <row r="30" spans="1:2" ht="12.75">
      <c r="A30" s="242" t="s">
        <v>21</v>
      </c>
      <c r="B30" s="258">
        <f>'Příloha 1 k žádosti'!E13</f>
        <v>0</v>
      </c>
    </row>
    <row r="31" spans="1:2" ht="12.75">
      <c r="A31" s="243" t="s">
        <v>22</v>
      </c>
      <c r="B31" s="258">
        <f>'Příloha 1 k žádosti'!E14</f>
        <v>0</v>
      </c>
    </row>
    <row r="32" spans="1:2" ht="12.75">
      <c r="A32" s="243" t="s">
        <v>23</v>
      </c>
      <c r="B32" s="258">
        <f>'Příloha 1 k žádosti'!E15</f>
        <v>0</v>
      </c>
    </row>
    <row r="33" spans="1:2" ht="12.75">
      <c r="A33" s="243" t="s">
        <v>24</v>
      </c>
      <c r="B33" s="258">
        <f>'Příloha 1 k žádosti'!E16</f>
        <v>0</v>
      </c>
    </row>
    <row r="34" spans="1:2" ht="12.75">
      <c r="A34" s="243" t="s">
        <v>25</v>
      </c>
      <c r="B34" s="258">
        <f>'Příloha 1 k žádosti'!E17</f>
        <v>0</v>
      </c>
    </row>
    <row r="35" spans="1:2" ht="15" thickBot="1">
      <c r="A35" s="244" t="s">
        <v>158</v>
      </c>
      <c r="B35" s="259">
        <f>'Příloha 1 k žádosti'!E18</f>
        <v>0</v>
      </c>
    </row>
    <row r="36" spans="1:2" ht="15.75" thickBot="1">
      <c r="A36" s="241" t="s">
        <v>26</v>
      </c>
      <c r="B36" s="30">
        <f>'Příloha 1 k žádosti'!E19</f>
        <v>0</v>
      </c>
    </row>
    <row r="37" spans="1:2" ht="28.5" customHeight="1">
      <c r="A37" s="243" t="s">
        <v>153</v>
      </c>
      <c r="B37" s="260">
        <f>'Příloha 1 k žádosti'!E20</f>
        <v>0</v>
      </c>
    </row>
    <row r="38" spans="1:2" ht="14.25">
      <c r="A38" s="245" t="s">
        <v>152</v>
      </c>
      <c r="B38" s="261">
        <f>'Příloha 1 k žádosti'!E21</f>
        <v>0</v>
      </c>
    </row>
    <row r="39" spans="1:2" ht="15" thickBot="1">
      <c r="A39" s="246" t="s">
        <v>160</v>
      </c>
      <c r="B39" s="262">
        <f>'Příloha 1 k žádosti'!E22</f>
        <v>0</v>
      </c>
    </row>
    <row r="40" spans="1:2" ht="19.5" thickBot="1">
      <c r="A40" s="247" t="s">
        <v>198</v>
      </c>
      <c r="B40" s="39">
        <f>'Příloha 1 k žádosti'!E23</f>
        <v>0</v>
      </c>
    </row>
    <row r="42" ht="13.5" thickBot="1">
      <c r="A42" s="257" t="str">
        <f>'Příloha 1 k žádosti'!F11</f>
        <v>Požadavek na Královéhradecký kraj pro rok 2016</v>
      </c>
    </row>
    <row r="43" spans="1:2" ht="15.75" thickBot="1">
      <c r="A43" s="241" t="s">
        <v>20</v>
      </c>
      <c r="B43" s="30">
        <f>'Příloha 1 k žádosti'!F12</f>
        <v>0</v>
      </c>
    </row>
    <row r="44" spans="1:2" ht="12.75">
      <c r="A44" s="242" t="s">
        <v>21</v>
      </c>
      <c r="B44" s="258">
        <f>'Příloha 1 k žádosti'!F13</f>
        <v>0</v>
      </c>
    </row>
    <row r="45" spans="1:2" ht="12.75">
      <c r="A45" s="243" t="s">
        <v>22</v>
      </c>
      <c r="B45" s="258">
        <f>'Příloha 1 k žádosti'!F14</f>
        <v>0</v>
      </c>
    </row>
    <row r="46" spans="1:2" ht="12.75">
      <c r="A46" s="243" t="s">
        <v>23</v>
      </c>
      <c r="B46" s="258">
        <f>'Příloha 1 k žádosti'!F15</f>
        <v>0</v>
      </c>
    </row>
    <row r="47" spans="1:2" ht="12.75">
      <c r="A47" s="243" t="s">
        <v>24</v>
      </c>
      <c r="B47" s="258">
        <f>'Příloha 1 k žádosti'!F16</f>
        <v>0</v>
      </c>
    </row>
    <row r="48" spans="1:2" ht="12.75">
      <c r="A48" s="243" t="s">
        <v>25</v>
      </c>
      <c r="B48" s="258">
        <f>'Příloha 1 k žádosti'!F17</f>
        <v>0</v>
      </c>
    </row>
    <row r="49" spans="1:2" ht="15" thickBot="1">
      <c r="A49" s="244" t="s">
        <v>158</v>
      </c>
      <c r="B49" s="259">
        <f>'Příloha 1 k žádosti'!F18</f>
        <v>0</v>
      </c>
    </row>
    <row r="50" spans="1:2" ht="15.75" thickBot="1">
      <c r="A50" s="241" t="s">
        <v>26</v>
      </c>
      <c r="B50" s="30">
        <f>'Příloha 1 k žádosti'!F19</f>
        <v>0</v>
      </c>
    </row>
    <row r="51" spans="1:2" ht="14.25">
      <c r="A51" s="243" t="s">
        <v>153</v>
      </c>
      <c r="B51" s="260">
        <f>'Příloha 1 k žádosti'!F20</f>
        <v>0</v>
      </c>
    </row>
    <row r="52" spans="1:2" ht="27" customHeight="1">
      <c r="A52" s="245" t="s">
        <v>152</v>
      </c>
      <c r="B52" s="261">
        <f>'Příloha 1 k žádosti'!F21</f>
        <v>0</v>
      </c>
    </row>
    <row r="53" spans="1:2" ht="18" customHeight="1" thickBot="1">
      <c r="A53" s="246" t="s">
        <v>160</v>
      </c>
      <c r="B53" s="262">
        <f>'Příloha 1 k žádosti'!F22</f>
        <v>0</v>
      </c>
    </row>
    <row r="54" spans="1:2" ht="16.5" customHeight="1" thickBot="1">
      <c r="A54" s="247" t="s">
        <v>198</v>
      </c>
      <c r="B54" s="39">
        <f>'Příloha 1 k žádosti'!F23</f>
        <v>0</v>
      </c>
    </row>
    <row r="55" ht="14.25" customHeight="1">
      <c r="B55" s="263">
        <f>'Příloha 1 k žádosti'!F24</f>
        <v>0</v>
      </c>
    </row>
    <row r="56" ht="14.25" customHeight="1"/>
    <row r="57" spans="1:2" ht="19.5" customHeight="1">
      <c r="A57" s="264" t="s">
        <v>1183</v>
      </c>
      <c r="B57" s="265">
        <f>'Příloha 1 k žádosti'!B27</f>
        <v>0</v>
      </c>
    </row>
    <row r="58" spans="1:2" ht="14.25" customHeight="1">
      <c r="A58" s="266"/>
      <c r="B58" s="267"/>
    </row>
    <row r="59" spans="1:2" ht="14.25" customHeight="1" thickBot="1">
      <c r="A59" s="268" t="s">
        <v>1180</v>
      </c>
      <c r="B59" s="267"/>
    </row>
    <row r="60" spans="1:2" ht="14.25" customHeight="1" thickBot="1">
      <c r="A60" s="241" t="s">
        <v>20</v>
      </c>
      <c r="B60" s="250">
        <f>'Příloha 1 k žádosti'!G12</f>
        <v>0</v>
      </c>
    </row>
    <row r="61" spans="1:2" ht="14.25" customHeight="1">
      <c r="A61" s="242" t="s">
        <v>21</v>
      </c>
      <c r="B61" s="258">
        <f>'Příloha 1 k žádosti'!G13</f>
        <v>0</v>
      </c>
    </row>
    <row r="62" spans="1:2" ht="14.25" customHeight="1">
      <c r="A62" s="243" t="s">
        <v>22</v>
      </c>
      <c r="B62" s="258">
        <f>'Příloha 1 k žádosti'!G14</f>
        <v>0</v>
      </c>
    </row>
    <row r="63" spans="1:2" ht="14.25" customHeight="1">
      <c r="A63" s="243" t="s">
        <v>23</v>
      </c>
      <c r="B63" s="258">
        <f>'Příloha 1 k žádosti'!G15</f>
        <v>0</v>
      </c>
    </row>
    <row r="64" spans="1:2" ht="14.25" customHeight="1">
      <c r="A64" s="243" t="s">
        <v>24</v>
      </c>
      <c r="B64" s="258">
        <f>'Příloha 1 k žádosti'!G16</f>
        <v>0</v>
      </c>
    </row>
    <row r="65" spans="1:2" ht="14.25" customHeight="1">
      <c r="A65" s="243" t="s">
        <v>25</v>
      </c>
      <c r="B65" s="258">
        <f>'Příloha 1 k žádosti'!G17</f>
        <v>0</v>
      </c>
    </row>
    <row r="66" spans="1:2" ht="14.25" customHeight="1" thickBot="1">
      <c r="A66" s="244" t="s">
        <v>158</v>
      </c>
      <c r="B66" s="259">
        <f>'Příloha 1 k žádosti'!G18</f>
        <v>0</v>
      </c>
    </row>
    <row r="67" spans="1:2" ht="15.75" thickBot="1">
      <c r="A67" s="241" t="s">
        <v>26</v>
      </c>
      <c r="B67" s="250">
        <f>'Příloha 1 k žádosti'!G19</f>
        <v>0</v>
      </c>
    </row>
    <row r="68" spans="1:2" ht="14.25">
      <c r="A68" s="243" t="s">
        <v>153</v>
      </c>
      <c r="B68" s="260">
        <f>'Příloha 1 k žádosti'!G20</f>
        <v>0</v>
      </c>
    </row>
    <row r="69" spans="1:2" ht="14.25">
      <c r="A69" s="245" t="s">
        <v>152</v>
      </c>
      <c r="B69" s="261">
        <f>'Příloha 1 k žádosti'!G21</f>
        <v>0</v>
      </c>
    </row>
    <row r="70" spans="1:2" ht="15" thickBot="1">
      <c r="A70" s="246" t="s">
        <v>160</v>
      </c>
      <c r="B70" s="262">
        <f>'Příloha 1 k žádosti'!G22</f>
        <v>0</v>
      </c>
    </row>
    <row r="71" spans="1:2" ht="19.5" thickBot="1">
      <c r="A71" s="247" t="s">
        <v>198</v>
      </c>
      <c r="B71" s="251">
        <f>'Příloha 1 k žádosti'!G23</f>
        <v>0</v>
      </c>
    </row>
    <row r="73" ht="13.5" thickBot="1">
      <c r="A73" s="257" t="str">
        <f>'Příloha 2 k žádosti '!D8</f>
        <v>Získáno na činnost celkem 2014</v>
      </c>
    </row>
    <row r="74" spans="1:2" ht="12.75">
      <c r="A74" s="269" t="s">
        <v>164</v>
      </c>
      <c r="B74" s="270">
        <f>'Příloha 2 k žádosti '!D10</f>
        <v>0</v>
      </c>
    </row>
    <row r="75" spans="1:2" ht="12.75">
      <c r="A75" s="271" t="s">
        <v>165</v>
      </c>
      <c r="B75" s="272">
        <f>'Příloha 2 k žádosti '!D11</f>
        <v>0</v>
      </c>
    </row>
    <row r="76" spans="1:2" ht="12.75">
      <c r="A76" s="271" t="s">
        <v>166</v>
      </c>
      <c r="B76" s="272">
        <f>'Příloha 2 k žádosti '!D12</f>
        <v>0</v>
      </c>
    </row>
    <row r="77" spans="1:2" ht="12.75">
      <c r="A77" s="271" t="s">
        <v>167</v>
      </c>
      <c r="B77" s="272">
        <f>'Příloha 2 k žádosti '!D13</f>
        <v>0</v>
      </c>
    </row>
    <row r="78" spans="1:2" ht="12.75">
      <c r="A78" s="271" t="s">
        <v>168</v>
      </c>
      <c r="B78" s="272">
        <f>'Příloha 2 k žádosti '!D14</f>
        <v>0</v>
      </c>
    </row>
    <row r="79" spans="1:2" ht="26.25" thickBot="1">
      <c r="A79" s="273" t="s">
        <v>1187</v>
      </c>
      <c r="B79" s="272">
        <f>'Příloha 2 k žádosti '!D15</f>
        <v>0</v>
      </c>
    </row>
    <row r="80" spans="1:2" ht="12.75">
      <c r="A80" s="274" t="s">
        <v>1185</v>
      </c>
      <c r="B80" s="270">
        <f>'Příloha 2 k žádosti '!D16</f>
        <v>0</v>
      </c>
    </row>
    <row r="81" spans="1:2" ht="13.5" thickBot="1">
      <c r="A81" s="275" t="s">
        <v>1186</v>
      </c>
      <c r="B81" s="276">
        <f>'Příloha 2 k žádosti '!D17</f>
        <v>0</v>
      </c>
    </row>
    <row r="82" spans="1:2" ht="12.75">
      <c r="A82" s="277" t="s">
        <v>172</v>
      </c>
      <c r="B82" s="272">
        <f>'Příloha 2 k žádosti '!D18</f>
        <v>0</v>
      </c>
    </row>
    <row r="83" spans="1:2" ht="12.75">
      <c r="A83" s="271" t="s">
        <v>173</v>
      </c>
      <c r="B83" s="272">
        <f>'Příloha 2 k žádosti '!D19</f>
        <v>0</v>
      </c>
    </row>
    <row r="84" spans="1:2" ht="12.75">
      <c r="A84" s="271" t="s">
        <v>174</v>
      </c>
      <c r="B84" s="272">
        <f>'Příloha 2 k žádosti '!D20</f>
        <v>0</v>
      </c>
    </row>
    <row r="85" spans="1:2" ht="12.75">
      <c r="A85" s="271" t="s">
        <v>175</v>
      </c>
      <c r="B85" s="272">
        <f>'Příloha 2 k žádosti '!D21</f>
        <v>0</v>
      </c>
    </row>
    <row r="86" spans="1:2" ht="12.75">
      <c r="A86" s="271" t="s">
        <v>176</v>
      </c>
      <c r="B86" s="272">
        <f>'Příloha 2 k žádosti '!D22</f>
        <v>0</v>
      </c>
    </row>
    <row r="87" spans="1:2" ht="12.75">
      <c r="A87" s="271" t="s">
        <v>177</v>
      </c>
      <c r="B87" s="272">
        <f>'Příloha 2 k žádosti '!D23</f>
        <v>0</v>
      </c>
    </row>
    <row r="88" spans="1:2" ht="12.75">
      <c r="A88" s="271" t="s">
        <v>192</v>
      </c>
      <c r="B88" s="272">
        <f>'Příloha 2 k žádosti '!D24</f>
        <v>0</v>
      </c>
    </row>
    <row r="89" spans="1:2" ht="25.5">
      <c r="A89" s="271" t="s">
        <v>178</v>
      </c>
      <c r="B89" s="272">
        <f>'Příloha 2 k žádosti '!D25</f>
        <v>0</v>
      </c>
    </row>
    <row r="90" spans="1:2" ht="14.25">
      <c r="A90" s="271" t="s">
        <v>1156</v>
      </c>
      <c r="B90" s="272">
        <f>'Příloha 2 k žádosti '!D26</f>
        <v>0</v>
      </c>
    </row>
    <row r="91" spans="1:2" ht="12.75">
      <c r="A91" s="271" t="s">
        <v>179</v>
      </c>
      <c r="B91" s="272">
        <f>'Příloha 2 k žádosti '!D27</f>
        <v>0</v>
      </c>
    </row>
    <row r="92" spans="1:2" ht="13.5" thickBot="1">
      <c r="A92" s="273" t="s">
        <v>180</v>
      </c>
      <c r="B92" s="278">
        <f>'Příloha 2 k žádosti '!D28</f>
        <v>0</v>
      </c>
    </row>
    <row r="93" spans="1:2" ht="13.5" thickBot="1">
      <c r="A93" s="279" t="s">
        <v>181</v>
      </c>
      <c r="B93" s="280">
        <f>'Příloha 2 k žádosti '!D29</f>
        <v>0</v>
      </c>
    </row>
    <row r="94" spans="1:2" ht="12.75">
      <c r="A94" s="3"/>
      <c r="B94" s="281"/>
    </row>
    <row r="95" spans="1:2" ht="13.5" thickBot="1">
      <c r="A95" s="282" t="str">
        <f>'Příloha 2 k žádosti '!E8</f>
        <v>Získáno na činnost celkem 2015</v>
      </c>
      <c r="B95" s="3"/>
    </row>
    <row r="96" spans="1:2" ht="12.75">
      <c r="A96" s="269" t="s">
        <v>164</v>
      </c>
      <c r="B96" s="270">
        <f>'Příloha 2 k žádosti '!E10</f>
        <v>0</v>
      </c>
    </row>
    <row r="97" spans="1:2" ht="12.75">
      <c r="A97" s="271" t="s">
        <v>165</v>
      </c>
      <c r="B97" s="272">
        <f>'Příloha 2 k žádosti '!E11</f>
        <v>0</v>
      </c>
    </row>
    <row r="98" spans="1:2" ht="12.75">
      <c r="A98" s="271" t="s">
        <v>166</v>
      </c>
      <c r="B98" s="272">
        <f>'Příloha 2 k žádosti '!E12</f>
        <v>0</v>
      </c>
    </row>
    <row r="99" spans="1:2" ht="12.75">
      <c r="A99" s="271" t="s">
        <v>167</v>
      </c>
      <c r="B99" s="272">
        <f>'Příloha 2 k žádosti '!E13</f>
        <v>0</v>
      </c>
    </row>
    <row r="100" spans="1:2" ht="12.75">
      <c r="A100" s="271" t="s">
        <v>168</v>
      </c>
      <c r="B100" s="272">
        <f>'Příloha 2 k žádosti '!E14</f>
        <v>0</v>
      </c>
    </row>
    <row r="101" spans="1:2" ht="26.25" thickBot="1">
      <c r="A101" s="273" t="s">
        <v>1187</v>
      </c>
      <c r="B101" s="272">
        <f>'Příloha 2 k žádosti '!E15</f>
        <v>0</v>
      </c>
    </row>
    <row r="102" spans="1:2" ht="12.75">
      <c r="A102" s="274" t="s">
        <v>1185</v>
      </c>
      <c r="B102" s="270">
        <f>'Příloha 2 k žádosti '!E16</f>
        <v>0</v>
      </c>
    </row>
    <row r="103" spans="1:2" ht="13.5" thickBot="1">
      <c r="A103" s="275" t="s">
        <v>1186</v>
      </c>
      <c r="B103" s="276">
        <f>'Příloha 2 k žádosti '!E17</f>
        <v>0</v>
      </c>
    </row>
    <row r="104" spans="1:2" ht="12.75">
      <c r="A104" s="277" t="s">
        <v>172</v>
      </c>
      <c r="B104" s="272">
        <f>'Příloha 2 k žádosti '!E18</f>
        <v>0</v>
      </c>
    </row>
    <row r="105" spans="1:2" ht="12.75">
      <c r="A105" s="271" t="s">
        <v>173</v>
      </c>
      <c r="B105" s="272">
        <f>'Příloha 2 k žádosti '!E19</f>
        <v>0</v>
      </c>
    </row>
    <row r="106" spans="1:2" ht="12.75">
      <c r="A106" s="271" t="s">
        <v>174</v>
      </c>
      <c r="B106" s="272">
        <f>'Příloha 2 k žádosti '!E20</f>
        <v>0</v>
      </c>
    </row>
    <row r="107" spans="1:2" ht="12.75">
      <c r="A107" s="271" t="s">
        <v>175</v>
      </c>
      <c r="B107" s="272">
        <f>'Příloha 2 k žádosti '!E21</f>
        <v>0</v>
      </c>
    </row>
    <row r="108" spans="1:2" ht="12.75">
      <c r="A108" s="271" t="s">
        <v>176</v>
      </c>
      <c r="B108" s="272">
        <f>'Příloha 2 k žádosti '!E22</f>
        <v>0</v>
      </c>
    </row>
    <row r="109" spans="1:2" ht="12.75">
      <c r="A109" s="271" t="s">
        <v>177</v>
      </c>
      <c r="B109" s="272">
        <f>'Příloha 2 k žádosti '!E23</f>
        <v>0</v>
      </c>
    </row>
    <row r="110" spans="1:2" ht="12.75">
      <c r="A110" s="271" t="s">
        <v>192</v>
      </c>
      <c r="B110" s="272">
        <f>'Příloha 2 k žádosti '!E24</f>
        <v>0</v>
      </c>
    </row>
    <row r="111" spans="1:2" ht="25.5">
      <c r="A111" s="271" t="s">
        <v>178</v>
      </c>
      <c r="B111" s="272">
        <f>'Příloha 2 k žádosti '!E25</f>
        <v>0</v>
      </c>
    </row>
    <row r="112" spans="1:2" ht="14.25">
      <c r="A112" s="271" t="s">
        <v>1156</v>
      </c>
      <c r="B112" s="272">
        <f>'Příloha 2 k žádosti '!E26</f>
        <v>0</v>
      </c>
    </row>
    <row r="113" spans="1:2" ht="12.75">
      <c r="A113" s="271" t="s">
        <v>179</v>
      </c>
      <c r="B113" s="272">
        <f>'Příloha 2 k žádosti '!E27</f>
        <v>0</v>
      </c>
    </row>
    <row r="114" spans="1:2" ht="13.5" thickBot="1">
      <c r="A114" s="273" t="s">
        <v>180</v>
      </c>
      <c r="B114" s="278">
        <f>'Příloha 2 k žádosti '!E28</f>
        <v>0</v>
      </c>
    </row>
    <row r="115" spans="1:2" ht="13.5" thickBot="1">
      <c r="A115" s="279" t="s">
        <v>181</v>
      </c>
      <c r="B115" s="280">
        <f>'Příloha 2 k žádosti '!E29</f>
        <v>0</v>
      </c>
    </row>
    <row r="117" ht="13.5" thickBot="1">
      <c r="A117" s="257" t="str">
        <f>'Příloha 2 k žádosti '!F8</f>
        <v>Požadavky 2016</v>
      </c>
    </row>
    <row r="118" spans="1:2" ht="12.75">
      <c r="A118" s="269" t="s">
        <v>164</v>
      </c>
      <c r="B118" s="270">
        <f>'Příloha 2 k žádosti '!F10</f>
        <v>0</v>
      </c>
    </row>
    <row r="119" spans="1:2" ht="12.75">
      <c r="A119" s="271" t="s">
        <v>165</v>
      </c>
      <c r="B119" s="272">
        <f>'Příloha 2 k žádosti '!F11</f>
        <v>0</v>
      </c>
    </row>
    <row r="120" spans="1:2" ht="12.75">
      <c r="A120" s="271" t="s">
        <v>166</v>
      </c>
      <c r="B120" s="272">
        <f>'Příloha 2 k žádosti '!F12</f>
        <v>0</v>
      </c>
    </row>
    <row r="121" spans="1:2" ht="12.75">
      <c r="A121" s="271" t="s">
        <v>167</v>
      </c>
      <c r="B121" s="272">
        <f>'Příloha 2 k žádosti '!F13</f>
        <v>0</v>
      </c>
    </row>
    <row r="122" spans="1:2" ht="12.75">
      <c r="A122" s="271" t="s">
        <v>168</v>
      </c>
      <c r="B122" s="272">
        <f>'Příloha 2 k žádosti '!F14</f>
        <v>0</v>
      </c>
    </row>
    <row r="123" spans="1:2" ht="26.25" thickBot="1">
      <c r="A123" s="273" t="s">
        <v>1187</v>
      </c>
      <c r="B123" s="272">
        <f>'Příloha 2 k žádosti '!F15</f>
        <v>0</v>
      </c>
    </row>
    <row r="124" spans="1:2" ht="12.75">
      <c r="A124" s="274" t="s">
        <v>1185</v>
      </c>
      <c r="B124" s="270">
        <f>'Příloha 2 k žádosti '!F16</f>
        <v>0</v>
      </c>
    </row>
    <row r="125" spans="1:2" ht="13.5" thickBot="1">
      <c r="A125" s="275" t="s">
        <v>1186</v>
      </c>
      <c r="B125" s="276">
        <f>'Příloha 2 k žádosti '!F17</f>
        <v>0</v>
      </c>
    </row>
    <row r="126" spans="1:2" ht="12.75">
      <c r="A126" s="277" t="s">
        <v>172</v>
      </c>
      <c r="B126" s="272">
        <f>'Příloha 2 k žádosti '!F18</f>
        <v>0</v>
      </c>
    </row>
    <row r="127" spans="1:2" ht="12.75">
      <c r="A127" s="271" t="s">
        <v>173</v>
      </c>
      <c r="B127" s="272">
        <f>'Příloha 2 k žádosti '!F19</f>
        <v>0</v>
      </c>
    </row>
    <row r="128" spans="1:2" ht="12.75">
      <c r="A128" s="271" t="s">
        <v>174</v>
      </c>
      <c r="B128" s="272">
        <f>'Příloha 2 k žádosti '!F20</f>
        <v>0</v>
      </c>
    </row>
    <row r="129" spans="1:2" ht="12.75">
      <c r="A129" s="271" t="s">
        <v>175</v>
      </c>
      <c r="B129" s="272">
        <f>'Příloha 2 k žádosti '!F21</f>
        <v>0</v>
      </c>
    </row>
    <row r="130" spans="1:2" ht="12.75">
      <c r="A130" s="271" t="s">
        <v>176</v>
      </c>
      <c r="B130" s="272">
        <f>'Příloha 2 k žádosti '!F22</f>
        <v>0</v>
      </c>
    </row>
    <row r="131" spans="1:2" ht="12.75">
      <c r="A131" s="271" t="s">
        <v>177</v>
      </c>
      <c r="B131" s="272">
        <f>'Příloha 2 k žádosti '!F23</f>
        <v>0</v>
      </c>
    </row>
    <row r="132" spans="1:2" ht="12.75">
      <c r="A132" s="271" t="s">
        <v>192</v>
      </c>
      <c r="B132" s="272">
        <f>'Příloha 2 k žádosti '!F24</f>
        <v>0</v>
      </c>
    </row>
    <row r="133" spans="1:2" ht="25.5">
      <c r="A133" s="271" t="s">
        <v>178</v>
      </c>
      <c r="B133" s="272">
        <f>'Příloha 2 k žádosti '!F25</f>
        <v>0</v>
      </c>
    </row>
    <row r="134" spans="1:2" ht="14.25">
      <c r="A134" s="271" t="s">
        <v>1156</v>
      </c>
      <c r="B134" s="272">
        <f>'Příloha 2 k žádosti '!F26</f>
        <v>0</v>
      </c>
    </row>
    <row r="135" spans="1:2" ht="12.75">
      <c r="A135" s="271" t="s">
        <v>179</v>
      </c>
      <c r="B135" s="272">
        <f>'Příloha 2 k žádosti '!F27</f>
        <v>0</v>
      </c>
    </row>
    <row r="136" spans="1:2" ht="13.5" thickBot="1">
      <c r="A136" s="273" t="s">
        <v>180</v>
      </c>
      <c r="B136" s="278">
        <f>'Příloha 2 k žádosti '!F28</f>
        <v>0</v>
      </c>
    </row>
    <row r="137" spans="1:2" ht="13.5" thickBot="1">
      <c r="A137" s="279" t="s">
        <v>181</v>
      </c>
      <c r="B137" s="280">
        <f>'Příloha 2 k žádosti '!F29</f>
        <v>0</v>
      </c>
    </row>
    <row r="139" ht="13.5" thickBot="1">
      <c r="A139" s="283" t="s">
        <v>1180</v>
      </c>
    </row>
    <row r="140" spans="1:2" ht="12.75">
      <c r="A140" s="269" t="s">
        <v>164</v>
      </c>
      <c r="B140" s="270">
        <f>'Příloha 2 k žádosti '!G10</f>
        <v>0</v>
      </c>
    </row>
    <row r="141" spans="1:2" ht="12.75">
      <c r="A141" s="271" t="s">
        <v>165</v>
      </c>
      <c r="B141" s="272">
        <f>'Příloha 2 k žádosti '!G11</f>
        <v>0</v>
      </c>
    </row>
    <row r="142" spans="1:2" ht="12.75">
      <c r="A142" s="271" t="s">
        <v>166</v>
      </c>
      <c r="B142" s="272">
        <f>'Příloha 2 k žádosti '!G12</f>
        <v>0</v>
      </c>
    </row>
    <row r="143" spans="1:2" ht="12.75">
      <c r="A143" s="271" t="s">
        <v>167</v>
      </c>
      <c r="B143" s="272">
        <f>'Příloha 2 k žádosti '!G13</f>
        <v>0</v>
      </c>
    </row>
    <row r="144" spans="1:2" ht="12.75">
      <c r="A144" s="271" t="s">
        <v>168</v>
      </c>
      <c r="B144" s="272">
        <f>'Příloha 2 k žádosti '!G14</f>
        <v>0</v>
      </c>
    </row>
    <row r="145" spans="1:2" ht="26.25" thickBot="1">
      <c r="A145" s="273" t="s">
        <v>1187</v>
      </c>
      <c r="B145" s="272">
        <f>'Příloha 2 k žádosti '!G15</f>
        <v>0</v>
      </c>
    </row>
    <row r="146" spans="1:2" ht="12.75">
      <c r="A146" s="274" t="s">
        <v>1185</v>
      </c>
      <c r="B146" s="270">
        <f>'Příloha 2 k žádosti '!G16</f>
        <v>0</v>
      </c>
    </row>
    <row r="147" spans="1:2" ht="13.5" thickBot="1">
      <c r="A147" s="275" t="s">
        <v>1186</v>
      </c>
      <c r="B147" s="276">
        <f>'Příloha 2 k žádosti '!G17</f>
        <v>0</v>
      </c>
    </row>
    <row r="148" spans="1:2" ht="12.75">
      <c r="A148" s="277" t="s">
        <v>172</v>
      </c>
      <c r="B148" s="272">
        <f>'Příloha 2 k žádosti '!G18</f>
        <v>0</v>
      </c>
    </row>
    <row r="149" spans="1:2" ht="12.75">
      <c r="A149" s="271" t="s">
        <v>173</v>
      </c>
      <c r="B149" s="272">
        <f>'Příloha 2 k žádosti '!G19</f>
        <v>0</v>
      </c>
    </row>
    <row r="150" spans="1:2" ht="12.75">
      <c r="A150" s="271" t="s">
        <v>174</v>
      </c>
      <c r="B150" s="272">
        <f>'Příloha 2 k žádosti '!G20</f>
        <v>0</v>
      </c>
    </row>
    <row r="151" spans="1:2" ht="12.75">
      <c r="A151" s="271" t="s">
        <v>175</v>
      </c>
      <c r="B151" s="272">
        <f>'Příloha 2 k žádosti '!G21</f>
        <v>0</v>
      </c>
    </row>
    <row r="152" spans="1:2" ht="12.75">
      <c r="A152" s="271" t="s">
        <v>176</v>
      </c>
      <c r="B152" s="272">
        <f>'Příloha 2 k žádosti '!G22</f>
        <v>0</v>
      </c>
    </row>
    <row r="153" spans="1:2" ht="12.75">
      <c r="A153" s="271" t="s">
        <v>177</v>
      </c>
      <c r="B153" s="272">
        <f>'Příloha 2 k žádosti '!G23</f>
        <v>0</v>
      </c>
    </row>
    <row r="154" spans="1:2" ht="12.75">
      <c r="A154" s="271" t="s">
        <v>192</v>
      </c>
      <c r="B154" s="272">
        <f>'Příloha 2 k žádosti '!G24</f>
        <v>0</v>
      </c>
    </row>
    <row r="155" spans="1:2" ht="25.5">
      <c r="A155" s="271" t="s">
        <v>178</v>
      </c>
      <c r="B155" s="272">
        <f>'Příloha 2 k žádosti '!G25</f>
        <v>0</v>
      </c>
    </row>
    <row r="156" spans="1:2" ht="14.25">
      <c r="A156" s="271" t="s">
        <v>1156</v>
      </c>
      <c r="B156" s="272">
        <f>'Příloha 2 k žádosti '!G26</f>
        <v>0</v>
      </c>
    </row>
    <row r="157" spans="1:2" ht="12.75">
      <c r="A157" s="271" t="s">
        <v>179</v>
      </c>
      <c r="B157" s="272">
        <f>'Příloha 2 k žádosti '!G27</f>
        <v>0</v>
      </c>
    </row>
    <row r="158" spans="1:2" ht="13.5" thickBot="1">
      <c r="A158" s="273" t="s">
        <v>180</v>
      </c>
      <c r="B158" s="278">
        <f>'Příloha 2 k žádosti '!G28</f>
        <v>0</v>
      </c>
    </row>
    <row r="159" spans="1:2" ht="13.5" thickBot="1">
      <c r="A159" s="279" t="s">
        <v>181</v>
      </c>
      <c r="B159" s="280">
        <f>'Příloha 2 k žádosti '!G29</f>
        <v>0</v>
      </c>
    </row>
  </sheetData>
  <sheetProtection password="DD39" sheet="1"/>
  <mergeCells count="1">
    <mergeCell ref="A10:B10"/>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548"/>
  <sheetViews>
    <sheetView view="pageBreakPreview" zoomScale="115" zoomScaleSheetLayoutView="115" zoomScalePageLayoutView="0" workbookViewId="0" topLeftCell="A1">
      <selection activeCell="C16" sqref="C16"/>
    </sheetView>
  </sheetViews>
  <sheetFormatPr defaultColWidth="9.140625" defaultRowHeight="12.75"/>
  <cols>
    <col min="1" max="1" width="9.140625" style="472" customWidth="1"/>
    <col min="2" max="2" width="44.00390625" style="1" customWidth="1"/>
    <col min="3" max="3" width="47.28125" style="511" customWidth="1"/>
    <col min="4" max="4" width="9.140625" style="472" customWidth="1"/>
    <col min="5" max="5" width="21.7109375" style="472" customWidth="1"/>
    <col min="6" max="16384" width="9.140625" style="472" customWidth="1"/>
  </cols>
  <sheetData>
    <row r="1" spans="1:5" ht="12.75">
      <c r="A1" s="470"/>
      <c r="B1" s="5"/>
      <c r="C1" s="471"/>
      <c r="D1" s="470"/>
      <c r="E1" s="470"/>
    </row>
    <row r="2" spans="1:5" ht="18.75">
      <c r="A2" s="470"/>
      <c r="B2" s="473" t="s">
        <v>14</v>
      </c>
      <c r="C2" s="474"/>
      <c r="D2" s="470">
        <f>IF(C11=0,0,VLOOKUP(C11,$C$527:$E$544,3,FALSE))</f>
        <v>0</v>
      </c>
      <c r="E2" s="470"/>
    </row>
    <row r="3" spans="1:5" ht="12.75">
      <c r="A3" s="470"/>
      <c r="B3" s="475" t="s">
        <v>1251</v>
      </c>
      <c r="C3" s="476"/>
      <c r="D3" s="470"/>
      <c r="E3" s="470"/>
    </row>
    <row r="4" spans="1:5" ht="10.5" customHeight="1">
      <c r="A4" s="470"/>
      <c r="B4" s="476"/>
      <c r="C4" s="476"/>
      <c r="D4" s="470"/>
      <c r="E4" s="470"/>
    </row>
    <row r="5" spans="1:5" ht="8.25" customHeight="1">
      <c r="A5" s="470"/>
      <c r="B5" s="476"/>
      <c r="C5" s="476"/>
      <c r="D5" s="470"/>
      <c r="E5" s="470"/>
    </row>
    <row r="6" spans="1:5" ht="4.5" customHeight="1" thickBot="1">
      <c r="A6" s="470"/>
      <c r="B6" s="477"/>
      <c r="C6" s="478"/>
      <c r="D6" s="470"/>
      <c r="E6" s="470"/>
    </row>
    <row r="7" spans="2:3" ht="38.25" customHeight="1">
      <c r="B7" s="479" t="s">
        <v>1266</v>
      </c>
      <c r="C7" s="610"/>
    </row>
    <row r="8" spans="2:3" ht="16.5" customHeight="1">
      <c r="B8" s="480" t="s">
        <v>13</v>
      </c>
      <c r="C8" s="611"/>
    </row>
    <row r="9" spans="2:3" ht="39" customHeight="1">
      <c r="B9" s="480" t="s">
        <v>161</v>
      </c>
      <c r="C9" s="612"/>
    </row>
    <row r="10" spans="2:3" ht="42" customHeight="1">
      <c r="B10" s="480" t="s">
        <v>1239</v>
      </c>
      <c r="C10" s="464"/>
    </row>
    <row r="11" spans="2:3" ht="29.25" customHeight="1">
      <c r="B11" s="481" t="s">
        <v>1219</v>
      </c>
      <c r="C11" s="465"/>
    </row>
    <row r="12" spans="2:3" ht="28.5" customHeight="1">
      <c r="B12" s="480" t="s">
        <v>1257</v>
      </c>
      <c r="C12" s="303"/>
    </row>
    <row r="13" spans="2:3" ht="28.5" customHeight="1">
      <c r="B13" s="482" t="s">
        <v>1256</v>
      </c>
      <c r="C13" s="303"/>
    </row>
    <row r="14" spans="2:3" ht="28.5" customHeight="1">
      <c r="B14" s="482" t="s">
        <v>1240</v>
      </c>
      <c r="C14" s="535"/>
    </row>
    <row r="15" spans="2:3" ht="28.5" customHeight="1">
      <c r="B15" s="480" t="s">
        <v>1252</v>
      </c>
      <c r="C15" s="613"/>
    </row>
    <row r="16" spans="2:3" ht="32.25" customHeight="1" thickBot="1">
      <c r="B16" s="483" t="s">
        <v>1258</v>
      </c>
      <c r="C16" s="613"/>
    </row>
    <row r="17" spans="2:3" ht="20.25" customHeight="1">
      <c r="B17" s="484" t="s">
        <v>1205</v>
      </c>
      <c r="C17" s="485"/>
    </row>
    <row r="18" spans="2:3" ht="25.5" customHeight="1">
      <c r="B18" s="486" t="s">
        <v>1202</v>
      </c>
      <c r="C18" s="149"/>
    </row>
    <row r="19" spans="2:3" ht="24" customHeight="1">
      <c r="B19" s="486" t="s">
        <v>1203</v>
      </c>
      <c r="C19" s="149"/>
    </row>
    <row r="20" spans="2:3" ht="20.25" customHeight="1" thickBot="1">
      <c r="B20" s="488" t="s">
        <v>1204</v>
      </c>
      <c r="C20" s="127"/>
    </row>
    <row r="21" spans="2:3" ht="30.75" customHeight="1">
      <c r="B21" s="490" t="s">
        <v>162</v>
      </c>
      <c r="C21" s="613"/>
    </row>
    <row r="22" spans="2:3" ht="15.75" customHeight="1">
      <c r="B22" s="480" t="s">
        <v>70</v>
      </c>
      <c r="C22" s="466"/>
    </row>
    <row r="23" spans="2:3" ht="15.75" customHeight="1">
      <c r="B23" s="480" t="s">
        <v>69</v>
      </c>
      <c r="C23" s="152"/>
    </row>
    <row r="24" spans="2:3" ht="15.75" customHeight="1">
      <c r="B24" s="480" t="s">
        <v>71</v>
      </c>
      <c r="C24" s="467"/>
    </row>
    <row r="25" spans="2:3" ht="15.75" customHeight="1">
      <c r="B25" s="492" t="s">
        <v>1259</v>
      </c>
      <c r="C25" s="468"/>
    </row>
    <row r="26" spans="2:3" ht="15.75" customHeight="1">
      <c r="B26" s="492" t="s">
        <v>149</v>
      </c>
      <c r="C26" s="466"/>
    </row>
    <row r="27" spans="2:3" ht="17.25" customHeight="1">
      <c r="B27" s="480" t="s">
        <v>1253</v>
      </c>
      <c r="C27" s="467"/>
    </row>
    <row r="28" spans="2:3" ht="25.5" customHeight="1">
      <c r="B28" s="493" t="s">
        <v>1254</v>
      </c>
      <c r="C28" s="466"/>
    </row>
    <row r="29" spans="2:3" ht="24" customHeight="1" thickBot="1">
      <c r="B29" s="494" t="s">
        <v>1255</v>
      </c>
      <c r="C29" s="469"/>
    </row>
    <row r="30" spans="1:4" ht="9" customHeight="1">
      <c r="A30" s="470"/>
      <c r="B30" s="495" t="s">
        <v>1220</v>
      </c>
      <c r="C30" s="496"/>
      <c r="D30" s="470"/>
    </row>
    <row r="31" spans="1:4" ht="9" customHeight="1">
      <c r="A31" s="470"/>
      <c r="B31" s="496"/>
      <c r="C31" s="496"/>
      <c r="D31" s="470"/>
    </row>
    <row r="32" spans="1:4" ht="12.75" customHeight="1">
      <c r="A32" s="470"/>
      <c r="B32" s="497" t="s">
        <v>1221</v>
      </c>
      <c r="C32" s="498"/>
      <c r="D32" s="470"/>
    </row>
    <row r="33" spans="1:5" ht="30" customHeight="1">
      <c r="A33" s="470"/>
      <c r="B33" s="499" t="s">
        <v>1241</v>
      </c>
      <c r="C33" s="500"/>
      <c r="D33" s="46"/>
      <c r="E33" s="47"/>
    </row>
    <row r="34" spans="1:5" ht="8.25" customHeight="1">
      <c r="A34" s="470"/>
      <c r="B34" s="501"/>
      <c r="C34" s="502"/>
      <c r="D34" s="46"/>
      <c r="E34" s="47"/>
    </row>
    <row r="35" spans="1:5" ht="9.75" customHeight="1">
      <c r="A35" s="470"/>
      <c r="B35" s="503" t="s">
        <v>131</v>
      </c>
      <c r="C35" s="504"/>
      <c r="D35" s="46"/>
      <c r="E35" s="47"/>
    </row>
    <row r="36" spans="2:5" s="470" customFormat="1" ht="17.25" customHeight="1">
      <c r="B36" s="503" t="s">
        <v>132</v>
      </c>
      <c r="C36" s="505"/>
      <c r="D36" s="46"/>
      <c r="E36" s="46"/>
    </row>
    <row r="37" spans="1:4" ht="12" customHeight="1">
      <c r="A37" s="470"/>
      <c r="B37" s="501"/>
      <c r="C37" s="506"/>
      <c r="D37" s="470"/>
    </row>
    <row r="38" spans="1:4" ht="20.25" customHeight="1">
      <c r="A38" s="470"/>
      <c r="B38" s="507"/>
      <c r="C38" s="150">
        <f>C16</f>
        <v>0</v>
      </c>
      <c r="D38" s="470"/>
    </row>
    <row r="39" spans="2:3" s="470" customFormat="1" ht="12.75">
      <c r="B39" s="507"/>
      <c r="C39" s="508" t="s">
        <v>1260</v>
      </c>
    </row>
    <row r="40" s="470" customFormat="1" ht="12.75">
      <c r="C40" s="509"/>
    </row>
    <row r="41" spans="2:3" ht="12.75">
      <c r="B41" s="472"/>
      <c r="C41" s="510"/>
    </row>
    <row r="42" spans="2:3" ht="12.75">
      <c r="B42" s="472"/>
      <c r="C42" s="510"/>
    </row>
    <row r="43" spans="2:3" ht="12.75">
      <c r="B43" s="472"/>
      <c r="C43" s="510"/>
    </row>
    <row r="44" spans="2:3" ht="12.75">
      <c r="B44" s="472"/>
      <c r="C44" s="510"/>
    </row>
    <row r="45" spans="2:3" ht="12.75">
      <c r="B45" s="472"/>
      <c r="C45" s="510"/>
    </row>
    <row r="46" spans="2:3" ht="12.75">
      <c r="B46" s="472"/>
      <c r="C46" s="510"/>
    </row>
    <row r="47" spans="2:3" ht="12.75">
      <c r="B47" s="472"/>
      <c r="C47" s="510"/>
    </row>
    <row r="48" spans="2:3" ht="12.75">
      <c r="B48" s="472"/>
      <c r="C48" s="510"/>
    </row>
    <row r="49" spans="2:3" ht="12.75">
      <c r="B49" s="472"/>
      <c r="C49" s="510"/>
    </row>
    <row r="50" spans="2:3" ht="12.75">
      <c r="B50" s="472"/>
      <c r="C50" s="510"/>
    </row>
    <row r="51" spans="2:3" ht="12.75">
      <c r="B51" s="472"/>
      <c r="C51" s="510"/>
    </row>
    <row r="52" spans="2:3" ht="12.75">
      <c r="B52" s="472"/>
      <c r="C52" s="510"/>
    </row>
    <row r="53" spans="2:3" ht="12.75">
      <c r="B53" s="472"/>
      <c r="C53" s="510"/>
    </row>
    <row r="54" spans="2:3" ht="12.75">
      <c r="B54" s="472"/>
      <c r="C54" s="510"/>
    </row>
    <row r="55" spans="2:3" ht="12.75">
      <c r="B55" s="472"/>
      <c r="C55" s="510"/>
    </row>
    <row r="56" spans="2:3" ht="12.75">
      <c r="B56" s="472"/>
      <c r="C56" s="510"/>
    </row>
    <row r="57" spans="2:3" ht="12.75">
      <c r="B57" s="472"/>
      <c r="C57" s="510"/>
    </row>
    <row r="58" spans="2:3" ht="12.75">
      <c r="B58" s="472"/>
      <c r="C58" s="510"/>
    </row>
    <row r="59" spans="2:3" ht="12.75">
      <c r="B59" s="472"/>
      <c r="C59" s="510"/>
    </row>
    <row r="60" spans="2:3" ht="12.75">
      <c r="B60" s="472"/>
      <c r="C60" s="510"/>
    </row>
    <row r="61" spans="2:3" ht="12.75">
      <c r="B61" s="472"/>
      <c r="C61" s="510"/>
    </row>
    <row r="62" spans="2:3" ht="12.75">
      <c r="B62" s="472"/>
      <c r="C62" s="510"/>
    </row>
    <row r="63" spans="2:3" ht="12.75">
      <c r="B63" s="472"/>
      <c r="C63" s="510"/>
    </row>
    <row r="64" spans="2:3" ht="12.75">
      <c r="B64" s="472"/>
      <c r="C64" s="510"/>
    </row>
    <row r="65" spans="2:3" ht="12.75">
      <c r="B65" s="472"/>
      <c r="C65" s="510"/>
    </row>
    <row r="66" spans="2:3" ht="12.75">
      <c r="B66" s="472"/>
      <c r="C66" s="510"/>
    </row>
    <row r="67" spans="2:3" ht="12.75">
      <c r="B67" s="472"/>
      <c r="C67" s="510"/>
    </row>
    <row r="68" spans="2:3" ht="12.75">
      <c r="B68" s="472"/>
      <c r="C68" s="510"/>
    </row>
    <row r="69" spans="2:3" ht="12.75">
      <c r="B69" s="472"/>
      <c r="C69" s="510"/>
    </row>
    <row r="70" spans="2:3" ht="12.75">
      <c r="B70" s="472"/>
      <c r="C70" s="510"/>
    </row>
    <row r="71" spans="2:3" ht="12.75">
      <c r="B71" s="472"/>
      <c r="C71" s="510"/>
    </row>
    <row r="72" spans="2:3" ht="12.75">
      <c r="B72" s="472"/>
      <c r="C72" s="510"/>
    </row>
    <row r="73" spans="2:3" ht="12.75">
      <c r="B73" s="472"/>
      <c r="C73" s="510"/>
    </row>
    <row r="74" spans="2:3" ht="12.75">
      <c r="B74" s="472"/>
      <c r="C74" s="510"/>
    </row>
    <row r="75" spans="2:3" ht="12.75">
      <c r="B75" s="472"/>
      <c r="C75" s="510"/>
    </row>
    <row r="76" spans="2:3" ht="12.75">
      <c r="B76" s="472"/>
      <c r="C76" s="510"/>
    </row>
    <row r="77" spans="2:3" ht="12.75">
      <c r="B77" s="472"/>
      <c r="C77" s="510"/>
    </row>
    <row r="78" spans="2:3" ht="12.75">
      <c r="B78" s="472"/>
      <c r="C78" s="510"/>
    </row>
    <row r="79" spans="2:3" ht="12.75">
      <c r="B79" s="472"/>
      <c r="C79" s="510"/>
    </row>
    <row r="80" spans="2:3" ht="12.75">
      <c r="B80" s="472"/>
      <c r="C80" s="510"/>
    </row>
    <row r="81" spans="2:3" ht="12.75">
      <c r="B81" s="472"/>
      <c r="C81" s="510"/>
    </row>
    <row r="82" spans="2:3" ht="12.75">
      <c r="B82" s="472"/>
      <c r="C82" s="510"/>
    </row>
    <row r="83" spans="2:3" ht="12.75">
      <c r="B83" s="472"/>
      <c r="C83" s="510"/>
    </row>
    <row r="84" spans="2:3" ht="12.75">
      <c r="B84" s="472"/>
      <c r="C84" s="510"/>
    </row>
    <row r="85" spans="2:3" ht="12.75">
      <c r="B85" s="472"/>
      <c r="C85" s="510"/>
    </row>
    <row r="86" spans="2:3" ht="12.75">
      <c r="B86" s="472"/>
      <c r="C86" s="510"/>
    </row>
    <row r="87" spans="2:3" ht="12.75">
      <c r="B87" s="472"/>
      <c r="C87" s="510"/>
    </row>
    <row r="88" spans="2:3" ht="12.75">
      <c r="B88" s="472"/>
      <c r="C88" s="510"/>
    </row>
    <row r="89" spans="2:3" ht="12.75">
      <c r="B89" s="472"/>
      <c r="C89" s="510"/>
    </row>
    <row r="90" spans="2:3" ht="12.75">
      <c r="B90" s="472"/>
      <c r="C90" s="510"/>
    </row>
    <row r="91" spans="2:3" ht="12.75">
      <c r="B91" s="472"/>
      <c r="C91" s="510"/>
    </row>
    <row r="92" spans="2:3" ht="12.75">
      <c r="B92" s="472"/>
      <c r="C92" s="510"/>
    </row>
    <row r="93" spans="2:3" ht="12.75">
      <c r="B93" s="472"/>
      <c r="C93" s="510"/>
    </row>
    <row r="94" spans="2:3" ht="12.75">
      <c r="B94" s="472"/>
      <c r="C94" s="510"/>
    </row>
    <row r="95" spans="2:3" ht="12.75">
      <c r="B95" s="472"/>
      <c r="C95" s="510"/>
    </row>
    <row r="96" spans="2:3" ht="12.75">
      <c r="B96" s="472"/>
      <c r="C96" s="510"/>
    </row>
    <row r="97" spans="2:3" ht="12.75">
      <c r="B97" s="472"/>
      <c r="C97" s="510"/>
    </row>
    <row r="98" spans="2:3" ht="12.75">
      <c r="B98" s="472"/>
      <c r="C98" s="510"/>
    </row>
    <row r="99" spans="2:3" ht="12.75">
      <c r="B99" s="472"/>
      <c r="C99" s="510"/>
    </row>
    <row r="100" spans="2:3" ht="12.75">
      <c r="B100" s="472"/>
      <c r="C100" s="510"/>
    </row>
    <row r="101" spans="2:3" ht="12.75">
      <c r="B101" s="472"/>
      <c r="C101" s="510"/>
    </row>
    <row r="102" spans="2:3" ht="12.75">
      <c r="B102" s="472"/>
      <c r="C102" s="510"/>
    </row>
    <row r="103" spans="2:3" ht="12.75">
      <c r="B103" s="472"/>
      <c r="C103" s="510"/>
    </row>
    <row r="104" spans="2:3" ht="12.75">
      <c r="B104" s="472"/>
      <c r="C104" s="510"/>
    </row>
    <row r="105" spans="2:3" ht="12.75">
      <c r="B105" s="472"/>
      <c r="C105" s="510"/>
    </row>
    <row r="106" spans="2:3" ht="12.75">
      <c r="B106" s="472"/>
      <c r="C106" s="510"/>
    </row>
    <row r="107" spans="2:3" ht="12.75">
      <c r="B107" s="472"/>
      <c r="C107" s="510"/>
    </row>
    <row r="108" spans="2:3" ht="12.75">
      <c r="B108" s="472"/>
      <c r="C108" s="510"/>
    </row>
    <row r="109" spans="2:3" ht="12.75">
      <c r="B109" s="472"/>
      <c r="C109" s="510"/>
    </row>
    <row r="110" spans="2:3" ht="12.75">
      <c r="B110" s="472"/>
      <c r="C110" s="510"/>
    </row>
    <row r="111" spans="2:3" ht="12.75">
      <c r="B111" s="472"/>
      <c r="C111" s="510"/>
    </row>
    <row r="112" spans="2:3" ht="12.75">
      <c r="B112" s="472"/>
      <c r="C112" s="510"/>
    </row>
    <row r="113" spans="2:3" ht="12.75">
      <c r="B113" s="472"/>
      <c r="C113" s="510"/>
    </row>
    <row r="114" spans="2:3" ht="12.75">
      <c r="B114" s="472"/>
      <c r="C114" s="510"/>
    </row>
    <row r="115" spans="2:3" ht="12.75">
      <c r="B115" s="472"/>
      <c r="C115" s="510"/>
    </row>
    <row r="116" spans="2:3" ht="12.75">
      <c r="B116" s="472"/>
      <c r="C116" s="510"/>
    </row>
    <row r="117" spans="2:3" ht="12.75">
      <c r="B117" s="472"/>
      <c r="C117" s="510"/>
    </row>
    <row r="118" spans="2:3" ht="12.75">
      <c r="B118" s="472"/>
      <c r="C118" s="510"/>
    </row>
    <row r="119" spans="2:3" ht="12.75">
      <c r="B119" s="472"/>
      <c r="C119" s="510"/>
    </row>
    <row r="120" spans="2:3" ht="12.75">
      <c r="B120" s="472"/>
      <c r="C120" s="510"/>
    </row>
    <row r="121" spans="2:3" ht="12.75">
      <c r="B121" s="472"/>
      <c r="C121" s="510"/>
    </row>
    <row r="122" spans="2:3" ht="12.75">
      <c r="B122" s="472"/>
      <c r="C122" s="510"/>
    </row>
    <row r="123" spans="2:3" ht="12.75">
      <c r="B123" s="472"/>
      <c r="C123" s="510"/>
    </row>
    <row r="124" spans="2:3" ht="12.75">
      <c r="B124" s="472"/>
      <c r="C124" s="510"/>
    </row>
    <row r="125" spans="2:3" ht="12.75">
      <c r="B125" s="472"/>
      <c r="C125" s="510"/>
    </row>
    <row r="126" spans="2:3" ht="12.75">
      <c r="B126" s="472"/>
      <c r="C126" s="510"/>
    </row>
    <row r="127" spans="2:3" ht="12.75">
      <c r="B127" s="472"/>
      <c r="C127" s="510"/>
    </row>
    <row r="128" spans="2:3" ht="12.75">
      <c r="B128" s="472"/>
      <c r="C128" s="510"/>
    </row>
    <row r="129" spans="2:3" ht="12.75">
      <c r="B129" s="472"/>
      <c r="C129" s="510"/>
    </row>
    <row r="130" spans="2:3" ht="12.75">
      <c r="B130" s="472"/>
      <c r="C130" s="510"/>
    </row>
    <row r="131" spans="2:3" ht="12.75">
      <c r="B131" s="472"/>
      <c r="C131" s="510"/>
    </row>
    <row r="132" spans="2:3" ht="12.75">
      <c r="B132" s="472"/>
      <c r="C132" s="510"/>
    </row>
    <row r="133" spans="2:3" ht="12.75">
      <c r="B133" s="472"/>
      <c r="C133" s="510"/>
    </row>
    <row r="134" spans="2:3" ht="12.75">
      <c r="B134" s="472"/>
      <c r="C134" s="510"/>
    </row>
    <row r="135" spans="2:3" ht="12.75">
      <c r="B135" s="472"/>
      <c r="C135" s="510"/>
    </row>
    <row r="136" spans="2:3" ht="12.75">
      <c r="B136" s="472"/>
      <c r="C136" s="510"/>
    </row>
    <row r="137" spans="2:3" ht="12.75">
      <c r="B137" s="472"/>
      <c r="C137" s="510"/>
    </row>
    <row r="138" spans="2:3" ht="12.75">
      <c r="B138" s="472"/>
      <c r="C138" s="510"/>
    </row>
    <row r="139" spans="2:3" ht="12.75">
      <c r="B139" s="472"/>
      <c r="C139" s="510"/>
    </row>
    <row r="140" spans="2:3" ht="12.75">
      <c r="B140" s="472"/>
      <c r="C140" s="510"/>
    </row>
    <row r="141" spans="2:3" ht="12.75">
      <c r="B141" s="472"/>
      <c r="C141" s="510"/>
    </row>
    <row r="142" spans="2:3" ht="12.75">
      <c r="B142" s="472"/>
      <c r="C142" s="510"/>
    </row>
    <row r="143" spans="2:3" ht="12.75">
      <c r="B143" s="472"/>
      <c r="C143" s="510"/>
    </row>
    <row r="144" spans="2:3" ht="12.75">
      <c r="B144" s="472"/>
      <c r="C144" s="510"/>
    </row>
    <row r="145" spans="2:3" ht="12.75">
      <c r="B145" s="472"/>
      <c r="C145" s="510"/>
    </row>
    <row r="146" spans="2:3" ht="12.75">
      <c r="B146" s="472"/>
      <c r="C146" s="510"/>
    </row>
    <row r="147" spans="2:3" ht="12.75">
      <c r="B147" s="472"/>
      <c r="C147" s="510"/>
    </row>
    <row r="148" spans="2:3" ht="12.75">
      <c r="B148" s="472"/>
      <c r="C148" s="510"/>
    </row>
    <row r="149" spans="2:3" ht="12.75">
      <c r="B149" s="472"/>
      <c r="C149" s="510"/>
    </row>
    <row r="150" spans="2:3" ht="12.75">
      <c r="B150" s="472"/>
      <c r="C150" s="510"/>
    </row>
    <row r="151" spans="2:3" ht="12.75">
      <c r="B151" s="472"/>
      <c r="C151" s="510"/>
    </row>
    <row r="152" spans="2:3" ht="12.75">
      <c r="B152" s="472"/>
      <c r="C152" s="510"/>
    </row>
    <row r="153" spans="2:3" ht="12.75">
      <c r="B153" s="472"/>
      <c r="C153" s="510"/>
    </row>
    <row r="154" spans="2:3" ht="12.75">
      <c r="B154" s="472"/>
      <c r="C154" s="510"/>
    </row>
    <row r="155" spans="2:3" ht="12.75">
      <c r="B155" s="472"/>
      <c r="C155" s="510"/>
    </row>
    <row r="156" spans="2:3" ht="12.75">
      <c r="B156" s="472"/>
      <c r="C156" s="510"/>
    </row>
    <row r="157" spans="2:3" ht="12.75">
      <c r="B157" s="472"/>
      <c r="C157" s="510"/>
    </row>
    <row r="158" spans="2:3" ht="12.75">
      <c r="B158" s="472"/>
      <c r="C158" s="510"/>
    </row>
    <row r="159" spans="2:3" ht="12.75">
      <c r="B159" s="472"/>
      <c r="C159" s="510"/>
    </row>
    <row r="160" spans="2:3" ht="12.75">
      <c r="B160" s="472"/>
      <c r="C160" s="510"/>
    </row>
    <row r="161" spans="2:3" ht="12.75">
      <c r="B161" s="472"/>
      <c r="C161" s="510"/>
    </row>
    <row r="162" spans="2:3" ht="12.75">
      <c r="B162" s="472"/>
      <c r="C162" s="510"/>
    </row>
    <row r="163" spans="2:3" ht="12.75">
      <c r="B163" s="472"/>
      <c r="C163" s="510"/>
    </row>
    <row r="164" spans="2:3" ht="12.75">
      <c r="B164" s="472"/>
      <c r="C164" s="510"/>
    </row>
    <row r="165" spans="2:3" ht="12.75">
      <c r="B165" s="472"/>
      <c r="C165" s="510"/>
    </row>
    <row r="166" spans="2:3" ht="12.75">
      <c r="B166" s="472"/>
      <c r="C166" s="510"/>
    </row>
    <row r="167" spans="2:3" ht="12.75">
      <c r="B167" s="472"/>
      <c r="C167" s="510"/>
    </row>
    <row r="168" spans="2:3" ht="12.75">
      <c r="B168" s="472"/>
      <c r="C168" s="510"/>
    </row>
    <row r="169" spans="2:3" ht="12.75">
      <c r="B169" s="472"/>
      <c r="C169" s="510"/>
    </row>
    <row r="170" spans="2:3" ht="12.75">
      <c r="B170" s="472"/>
      <c r="C170" s="510"/>
    </row>
    <row r="171" spans="2:3" ht="12.75">
      <c r="B171" s="472"/>
      <c r="C171" s="510"/>
    </row>
    <row r="172" spans="2:3" ht="12.75">
      <c r="B172" s="472"/>
      <c r="C172" s="510"/>
    </row>
    <row r="173" spans="2:3" ht="12.75">
      <c r="B173" s="472"/>
      <c r="C173" s="510"/>
    </row>
    <row r="174" spans="2:3" ht="12.75">
      <c r="B174" s="472"/>
      <c r="C174" s="510"/>
    </row>
    <row r="175" spans="2:3" ht="12.75">
      <c r="B175" s="472"/>
      <c r="C175" s="510"/>
    </row>
    <row r="176" spans="2:3" ht="12.75">
      <c r="B176" s="472"/>
      <c r="C176" s="510"/>
    </row>
    <row r="177" spans="2:3" ht="12.75">
      <c r="B177" s="472"/>
      <c r="C177" s="510"/>
    </row>
    <row r="178" spans="2:3" ht="12.75">
      <c r="B178" s="472"/>
      <c r="C178" s="510"/>
    </row>
    <row r="179" spans="2:3" ht="12.75">
      <c r="B179" s="472"/>
      <c r="C179" s="510"/>
    </row>
    <row r="180" spans="2:3" ht="12.75">
      <c r="B180" s="472"/>
      <c r="C180" s="510"/>
    </row>
    <row r="181" spans="2:3" ht="12.75">
      <c r="B181" s="472"/>
      <c r="C181" s="510"/>
    </row>
    <row r="182" spans="2:3" ht="12.75">
      <c r="B182" s="472"/>
      <c r="C182" s="510"/>
    </row>
    <row r="183" spans="2:3" ht="12.75">
      <c r="B183" s="472"/>
      <c r="C183" s="510"/>
    </row>
    <row r="184" spans="2:3" ht="12.75">
      <c r="B184" s="472"/>
      <c r="C184" s="510"/>
    </row>
    <row r="185" spans="2:3" ht="12.75">
      <c r="B185" s="472"/>
      <c r="C185" s="510"/>
    </row>
    <row r="186" spans="2:3" ht="12.75">
      <c r="B186" s="472"/>
      <c r="C186" s="510"/>
    </row>
    <row r="187" spans="2:3" ht="12.75">
      <c r="B187" s="472"/>
      <c r="C187" s="510"/>
    </row>
    <row r="188" spans="2:3" ht="12.75">
      <c r="B188" s="472"/>
      <c r="C188" s="510"/>
    </row>
    <row r="189" spans="2:3" ht="12.75">
      <c r="B189" s="472"/>
      <c r="C189" s="510"/>
    </row>
    <row r="190" spans="2:3" ht="12.75">
      <c r="B190" s="472"/>
      <c r="C190" s="510"/>
    </row>
    <row r="191" spans="2:3" ht="12.75">
      <c r="B191" s="472"/>
      <c r="C191" s="510"/>
    </row>
    <row r="192" spans="2:3" ht="12.75">
      <c r="B192" s="472"/>
      <c r="C192" s="510"/>
    </row>
    <row r="193" spans="2:3" ht="12.75">
      <c r="B193" s="472"/>
      <c r="C193" s="510"/>
    </row>
    <row r="194" spans="2:3" ht="12.75">
      <c r="B194" s="472"/>
      <c r="C194" s="510"/>
    </row>
    <row r="195" spans="2:3" ht="12.75">
      <c r="B195" s="472"/>
      <c r="C195" s="510"/>
    </row>
    <row r="196" spans="2:3" ht="12.75">
      <c r="B196" s="472"/>
      <c r="C196" s="510"/>
    </row>
    <row r="197" spans="2:3" ht="12.75">
      <c r="B197" s="472"/>
      <c r="C197" s="510"/>
    </row>
    <row r="198" spans="2:3" ht="12.75">
      <c r="B198" s="472"/>
      <c r="C198" s="510"/>
    </row>
    <row r="199" spans="2:3" ht="12.75">
      <c r="B199" s="472"/>
      <c r="C199" s="510"/>
    </row>
    <row r="200" spans="2:3" ht="12.75">
      <c r="B200" s="472"/>
      <c r="C200" s="510"/>
    </row>
    <row r="201" spans="2:3" ht="12.75">
      <c r="B201" s="472"/>
      <c r="C201" s="510"/>
    </row>
    <row r="202" spans="2:3" ht="12.75">
      <c r="B202" s="472"/>
      <c r="C202" s="510"/>
    </row>
    <row r="203" spans="2:3" ht="12.75">
      <c r="B203" s="472"/>
      <c r="C203" s="510"/>
    </row>
    <row r="204" spans="2:3" ht="12.75">
      <c r="B204" s="472"/>
      <c r="C204" s="510"/>
    </row>
    <row r="205" spans="2:3" ht="12.75">
      <c r="B205" s="472"/>
      <c r="C205" s="510"/>
    </row>
    <row r="206" spans="2:3" ht="12.75">
      <c r="B206" s="472"/>
      <c r="C206" s="510"/>
    </row>
    <row r="207" spans="2:3" ht="12.75">
      <c r="B207" s="472"/>
      <c r="C207" s="510"/>
    </row>
    <row r="208" spans="2:3" ht="12.75">
      <c r="B208" s="472"/>
      <c r="C208" s="510"/>
    </row>
    <row r="209" spans="2:3" ht="12.75">
      <c r="B209" s="472"/>
      <c r="C209" s="510"/>
    </row>
    <row r="210" spans="2:3" ht="12.75">
      <c r="B210" s="472"/>
      <c r="C210" s="510"/>
    </row>
    <row r="211" spans="2:3" ht="12.75">
      <c r="B211" s="472"/>
      <c r="C211" s="510"/>
    </row>
    <row r="212" spans="2:3" ht="12.75">
      <c r="B212" s="472"/>
      <c r="C212" s="510"/>
    </row>
    <row r="213" spans="2:3" ht="12.75">
      <c r="B213" s="472"/>
      <c r="C213" s="510"/>
    </row>
    <row r="214" spans="2:3" ht="12.75">
      <c r="B214" s="472"/>
      <c r="C214" s="510"/>
    </row>
    <row r="215" spans="2:3" ht="12.75">
      <c r="B215" s="472"/>
      <c r="C215" s="510"/>
    </row>
    <row r="216" spans="2:3" ht="12.75">
      <c r="B216" s="472"/>
      <c r="C216" s="510"/>
    </row>
    <row r="217" spans="2:3" ht="12.75">
      <c r="B217" s="472"/>
      <c r="C217" s="510"/>
    </row>
    <row r="218" spans="2:3" ht="12.75">
      <c r="B218" s="472"/>
      <c r="C218" s="510"/>
    </row>
    <row r="219" spans="2:3" ht="12.75">
      <c r="B219" s="472"/>
      <c r="C219" s="510"/>
    </row>
    <row r="220" spans="2:3" ht="12.75">
      <c r="B220" s="472"/>
      <c r="C220" s="510"/>
    </row>
    <row r="221" spans="2:3" ht="12.75">
      <c r="B221" s="472"/>
      <c r="C221" s="510"/>
    </row>
    <row r="222" spans="2:3" ht="12.75">
      <c r="B222" s="472"/>
      <c r="C222" s="510"/>
    </row>
    <row r="223" spans="2:3" ht="12.75">
      <c r="B223" s="472"/>
      <c r="C223" s="510"/>
    </row>
    <row r="224" spans="2:3" ht="12.75">
      <c r="B224" s="472"/>
      <c r="C224" s="510"/>
    </row>
    <row r="225" spans="2:3" ht="12.75">
      <c r="B225" s="472"/>
      <c r="C225" s="510"/>
    </row>
    <row r="226" spans="2:3" ht="12.75">
      <c r="B226" s="472"/>
      <c r="C226" s="510"/>
    </row>
    <row r="227" spans="2:3" ht="12.75">
      <c r="B227" s="472"/>
      <c r="C227" s="510"/>
    </row>
    <row r="228" spans="2:3" ht="12.75">
      <c r="B228" s="472"/>
      <c r="C228" s="510"/>
    </row>
    <row r="229" spans="2:3" ht="12.75">
      <c r="B229" s="472"/>
      <c r="C229" s="510"/>
    </row>
    <row r="230" spans="2:3" ht="12.75">
      <c r="B230" s="472"/>
      <c r="C230" s="510"/>
    </row>
    <row r="231" spans="2:3" ht="12.75">
      <c r="B231" s="472"/>
      <c r="C231" s="510"/>
    </row>
    <row r="232" spans="2:3" ht="12.75">
      <c r="B232" s="472"/>
      <c r="C232" s="510"/>
    </row>
    <row r="233" spans="2:3" ht="12.75">
      <c r="B233" s="472"/>
      <c r="C233" s="510"/>
    </row>
    <row r="234" spans="2:3" ht="12.75">
      <c r="B234" s="472"/>
      <c r="C234" s="510"/>
    </row>
    <row r="235" spans="2:3" ht="12.75">
      <c r="B235" s="472"/>
      <c r="C235" s="510"/>
    </row>
    <row r="236" spans="2:3" ht="12.75">
      <c r="B236" s="472"/>
      <c r="C236" s="510"/>
    </row>
    <row r="237" spans="2:3" ht="12.75">
      <c r="B237" s="472"/>
      <c r="C237" s="510"/>
    </row>
    <row r="238" spans="2:3" ht="12.75">
      <c r="B238" s="472"/>
      <c r="C238" s="510"/>
    </row>
    <row r="239" spans="2:3" ht="12.75">
      <c r="B239" s="472"/>
      <c r="C239" s="510"/>
    </row>
    <row r="240" spans="2:3" ht="12.75">
      <c r="B240" s="472"/>
      <c r="C240" s="510"/>
    </row>
    <row r="241" spans="2:3" ht="12.75">
      <c r="B241" s="472"/>
      <c r="C241" s="510"/>
    </row>
    <row r="242" spans="2:3" ht="12.75">
      <c r="B242" s="472"/>
      <c r="C242" s="510"/>
    </row>
    <row r="243" spans="2:3" ht="12.75">
      <c r="B243" s="472"/>
      <c r="C243" s="510"/>
    </row>
    <row r="244" spans="2:3" ht="12.75">
      <c r="B244" s="472"/>
      <c r="C244" s="510"/>
    </row>
    <row r="245" spans="2:3" ht="12.75">
      <c r="B245" s="472"/>
      <c r="C245" s="510"/>
    </row>
    <row r="246" spans="2:3" ht="12.75">
      <c r="B246" s="472"/>
      <c r="C246" s="510"/>
    </row>
    <row r="247" spans="2:3" ht="12.75">
      <c r="B247" s="472"/>
      <c r="C247" s="510"/>
    </row>
    <row r="248" spans="2:3" ht="12.75">
      <c r="B248" s="472"/>
      <c r="C248" s="510"/>
    </row>
    <row r="249" spans="2:3" ht="12.75">
      <c r="B249" s="472"/>
      <c r="C249" s="510"/>
    </row>
    <row r="250" spans="2:3" ht="12.75">
      <c r="B250" s="472"/>
      <c r="C250" s="510"/>
    </row>
    <row r="251" spans="2:3" ht="12.75">
      <c r="B251" s="472"/>
      <c r="C251" s="510"/>
    </row>
    <row r="252" spans="2:3" ht="12.75">
      <c r="B252" s="472"/>
      <c r="C252" s="510"/>
    </row>
    <row r="253" spans="2:3" ht="12.75">
      <c r="B253" s="472"/>
      <c r="C253" s="510"/>
    </row>
    <row r="254" spans="2:3" ht="12.75">
      <c r="B254" s="472"/>
      <c r="C254" s="510"/>
    </row>
    <row r="255" spans="2:3" ht="12.75">
      <c r="B255" s="472"/>
      <c r="C255" s="510"/>
    </row>
    <row r="256" spans="2:3" ht="12.75">
      <c r="B256" s="472"/>
      <c r="C256" s="510"/>
    </row>
    <row r="257" spans="2:3" ht="12.75">
      <c r="B257" s="472"/>
      <c r="C257" s="510"/>
    </row>
    <row r="258" spans="2:3" ht="12.75">
      <c r="B258" s="472"/>
      <c r="C258" s="510"/>
    </row>
    <row r="259" spans="2:3" ht="12.75">
      <c r="B259" s="472"/>
      <c r="C259" s="510"/>
    </row>
    <row r="260" spans="2:3" ht="12.75">
      <c r="B260" s="472"/>
      <c r="C260" s="510"/>
    </row>
    <row r="261" spans="2:3" ht="12.75">
      <c r="B261" s="472"/>
      <c r="C261" s="510"/>
    </row>
    <row r="262" spans="2:3" ht="12.75">
      <c r="B262" s="472"/>
      <c r="C262" s="510"/>
    </row>
    <row r="263" spans="2:3" ht="12.75">
      <c r="B263" s="472"/>
      <c r="C263" s="510"/>
    </row>
    <row r="264" spans="2:3" ht="12.75">
      <c r="B264" s="472"/>
      <c r="C264" s="510"/>
    </row>
    <row r="265" spans="2:3" ht="12.75">
      <c r="B265" s="472"/>
      <c r="C265" s="510"/>
    </row>
    <row r="266" spans="2:3" ht="12.75">
      <c r="B266" s="472"/>
      <c r="C266" s="510"/>
    </row>
    <row r="267" spans="2:3" ht="12.75">
      <c r="B267" s="472"/>
      <c r="C267" s="510"/>
    </row>
    <row r="268" spans="2:3" ht="12.75">
      <c r="B268" s="472"/>
      <c r="C268" s="510"/>
    </row>
    <row r="269" spans="2:3" ht="12.75">
      <c r="B269" s="472"/>
      <c r="C269" s="510"/>
    </row>
    <row r="270" spans="2:3" ht="12.75">
      <c r="B270" s="472"/>
      <c r="C270" s="510"/>
    </row>
    <row r="271" spans="2:3" ht="12.75">
      <c r="B271" s="472"/>
      <c r="C271" s="510"/>
    </row>
    <row r="272" spans="2:3" ht="12.75">
      <c r="B272" s="472"/>
      <c r="C272" s="510"/>
    </row>
    <row r="273" spans="2:3" ht="12.75">
      <c r="B273" s="472"/>
      <c r="C273" s="510"/>
    </row>
    <row r="274" spans="2:3" ht="12.75">
      <c r="B274" s="472"/>
      <c r="C274" s="510"/>
    </row>
    <row r="275" spans="2:3" ht="12.75">
      <c r="B275" s="472"/>
      <c r="C275" s="510"/>
    </row>
    <row r="276" spans="2:3" ht="12.75">
      <c r="B276" s="472"/>
      <c r="C276" s="510"/>
    </row>
    <row r="277" spans="2:3" ht="12.75">
      <c r="B277" s="472"/>
      <c r="C277" s="510"/>
    </row>
    <row r="278" spans="2:3" ht="12.75">
      <c r="B278" s="472"/>
      <c r="C278" s="510"/>
    </row>
    <row r="279" spans="2:3" ht="12.75">
      <c r="B279" s="472"/>
      <c r="C279" s="510"/>
    </row>
    <row r="280" spans="2:3" ht="12.75">
      <c r="B280" s="472"/>
      <c r="C280" s="510"/>
    </row>
    <row r="281" spans="2:3" ht="12.75">
      <c r="B281" s="472"/>
      <c r="C281" s="510"/>
    </row>
    <row r="282" spans="2:3" ht="12.75">
      <c r="B282" s="472"/>
      <c r="C282" s="510"/>
    </row>
    <row r="283" spans="2:3" ht="12.75">
      <c r="B283" s="472"/>
      <c r="C283" s="510"/>
    </row>
    <row r="284" spans="2:3" ht="12.75">
      <c r="B284" s="472"/>
      <c r="C284" s="510"/>
    </row>
    <row r="285" spans="2:3" ht="12.75">
      <c r="B285" s="472"/>
      <c r="C285" s="510"/>
    </row>
    <row r="286" spans="2:3" ht="12.75">
      <c r="B286" s="472"/>
      <c r="C286" s="510"/>
    </row>
    <row r="287" spans="2:3" ht="12.75">
      <c r="B287" s="472"/>
      <c r="C287" s="510"/>
    </row>
    <row r="288" spans="2:3" ht="12.75">
      <c r="B288" s="472"/>
      <c r="C288" s="510"/>
    </row>
    <row r="289" spans="2:3" ht="12.75">
      <c r="B289" s="472"/>
      <c r="C289" s="510"/>
    </row>
    <row r="290" spans="2:3" ht="12.75">
      <c r="B290" s="472"/>
      <c r="C290" s="510"/>
    </row>
    <row r="291" spans="2:3" ht="12.75">
      <c r="B291" s="472"/>
      <c r="C291" s="510"/>
    </row>
    <row r="292" spans="2:3" ht="12.75">
      <c r="B292" s="472"/>
      <c r="C292" s="510"/>
    </row>
    <row r="293" spans="2:3" ht="12.75">
      <c r="B293" s="472"/>
      <c r="C293" s="510"/>
    </row>
    <row r="294" spans="2:3" ht="12.75">
      <c r="B294" s="472"/>
      <c r="C294" s="510"/>
    </row>
    <row r="295" spans="2:3" ht="12.75">
      <c r="B295" s="472"/>
      <c r="C295" s="510"/>
    </row>
    <row r="296" spans="2:3" ht="12.75">
      <c r="B296" s="472"/>
      <c r="C296" s="510"/>
    </row>
    <row r="297" spans="2:3" ht="12.75">
      <c r="B297" s="472"/>
      <c r="C297" s="510"/>
    </row>
    <row r="298" spans="2:3" ht="12.75">
      <c r="B298" s="472"/>
      <c r="C298" s="510"/>
    </row>
    <row r="299" spans="2:3" ht="12.75">
      <c r="B299" s="472"/>
      <c r="C299" s="510"/>
    </row>
    <row r="300" spans="2:3" ht="12.75">
      <c r="B300" s="472"/>
      <c r="C300" s="510"/>
    </row>
    <row r="301" spans="2:3" ht="12.75">
      <c r="B301" s="472"/>
      <c r="C301" s="510"/>
    </row>
    <row r="302" spans="2:3" ht="12.75">
      <c r="B302" s="472"/>
      <c r="C302" s="510"/>
    </row>
    <row r="303" spans="2:3" ht="12.75">
      <c r="B303" s="472"/>
      <c r="C303" s="510"/>
    </row>
    <row r="304" spans="2:3" ht="12.75">
      <c r="B304" s="472"/>
      <c r="C304" s="510"/>
    </row>
    <row r="305" spans="2:3" ht="12.75">
      <c r="B305" s="472"/>
      <c r="C305" s="510"/>
    </row>
    <row r="306" spans="2:3" ht="12.75">
      <c r="B306" s="472"/>
      <c r="C306" s="510"/>
    </row>
    <row r="307" spans="2:3" ht="12.75">
      <c r="B307" s="472"/>
      <c r="C307" s="510"/>
    </row>
    <row r="308" spans="2:3" ht="12.75">
      <c r="B308" s="472"/>
      <c r="C308" s="510"/>
    </row>
    <row r="309" spans="2:3" ht="12.75">
      <c r="B309" s="472"/>
      <c r="C309" s="510"/>
    </row>
    <row r="310" spans="2:3" ht="12.75">
      <c r="B310" s="472"/>
      <c r="C310" s="510"/>
    </row>
    <row r="311" spans="2:3" ht="12.75">
      <c r="B311" s="472"/>
      <c r="C311" s="510"/>
    </row>
    <row r="312" spans="2:3" ht="12.75">
      <c r="B312" s="472"/>
      <c r="C312" s="510"/>
    </row>
    <row r="313" spans="2:3" ht="12.75">
      <c r="B313" s="472"/>
      <c r="C313" s="510"/>
    </row>
    <row r="314" spans="2:3" ht="12.75">
      <c r="B314" s="472"/>
      <c r="C314" s="510"/>
    </row>
    <row r="315" spans="2:3" ht="12.75">
      <c r="B315" s="472"/>
      <c r="C315" s="510"/>
    </row>
    <row r="316" spans="2:3" ht="12.75">
      <c r="B316" s="472"/>
      <c r="C316" s="510"/>
    </row>
    <row r="317" spans="2:3" ht="12.75">
      <c r="B317" s="472"/>
      <c r="C317" s="510"/>
    </row>
    <row r="318" spans="2:3" ht="12.75">
      <c r="B318" s="472"/>
      <c r="C318" s="510"/>
    </row>
    <row r="319" spans="2:3" ht="12.75">
      <c r="B319" s="472"/>
      <c r="C319" s="510"/>
    </row>
    <row r="320" spans="2:3" ht="12.75">
      <c r="B320" s="472"/>
      <c r="C320" s="510"/>
    </row>
    <row r="321" spans="2:3" ht="12.75">
      <c r="B321" s="472"/>
      <c r="C321" s="510"/>
    </row>
    <row r="322" spans="2:3" ht="12.75">
      <c r="B322" s="472"/>
      <c r="C322" s="510"/>
    </row>
    <row r="323" spans="2:3" ht="12.75">
      <c r="B323" s="472"/>
      <c r="C323" s="510"/>
    </row>
    <row r="324" spans="2:3" ht="12.75">
      <c r="B324" s="472"/>
      <c r="C324" s="510"/>
    </row>
    <row r="325" spans="2:3" ht="12.75">
      <c r="B325" s="472"/>
      <c r="C325" s="510"/>
    </row>
    <row r="326" spans="2:3" ht="12.75">
      <c r="B326" s="472"/>
      <c r="C326" s="510"/>
    </row>
    <row r="327" spans="2:3" ht="12.75">
      <c r="B327" s="472"/>
      <c r="C327" s="510"/>
    </row>
    <row r="328" spans="2:3" ht="12.75">
      <c r="B328" s="472"/>
      <c r="C328" s="510"/>
    </row>
    <row r="329" spans="2:3" ht="12.75">
      <c r="B329" s="472"/>
      <c r="C329" s="510"/>
    </row>
    <row r="330" spans="2:3" ht="12.75">
      <c r="B330" s="472"/>
      <c r="C330" s="510"/>
    </row>
    <row r="331" spans="2:3" ht="12.75">
      <c r="B331" s="472"/>
      <c r="C331" s="510"/>
    </row>
    <row r="332" spans="2:3" ht="12.75">
      <c r="B332" s="472"/>
      <c r="C332" s="510"/>
    </row>
    <row r="333" spans="2:3" ht="12.75">
      <c r="B333" s="472"/>
      <c r="C333" s="510"/>
    </row>
    <row r="334" spans="2:3" ht="12.75">
      <c r="B334" s="472"/>
      <c r="C334" s="510"/>
    </row>
    <row r="335" spans="2:3" ht="12.75">
      <c r="B335" s="472"/>
      <c r="C335" s="510"/>
    </row>
    <row r="336" spans="2:3" ht="12.75">
      <c r="B336" s="472"/>
      <c r="C336" s="510"/>
    </row>
    <row r="337" spans="2:3" ht="12.75">
      <c r="B337" s="472"/>
      <c r="C337" s="510"/>
    </row>
    <row r="338" spans="2:3" ht="12.75">
      <c r="B338" s="472"/>
      <c r="C338" s="510"/>
    </row>
    <row r="339" spans="2:3" ht="12.75">
      <c r="B339" s="472"/>
      <c r="C339" s="510"/>
    </row>
    <row r="340" spans="2:3" ht="12.75">
      <c r="B340" s="472"/>
      <c r="C340" s="510"/>
    </row>
    <row r="341" spans="2:3" ht="12.75">
      <c r="B341" s="472"/>
      <c r="C341" s="510"/>
    </row>
    <row r="342" spans="2:3" ht="12.75">
      <c r="B342" s="472"/>
      <c r="C342" s="510"/>
    </row>
    <row r="343" spans="2:3" ht="12.75">
      <c r="B343" s="472"/>
      <c r="C343" s="510"/>
    </row>
    <row r="344" spans="2:3" ht="12.75">
      <c r="B344" s="472"/>
      <c r="C344" s="510"/>
    </row>
    <row r="345" spans="2:3" ht="12.75">
      <c r="B345" s="472"/>
      <c r="C345" s="510"/>
    </row>
    <row r="346" spans="2:3" ht="12.75">
      <c r="B346" s="472"/>
      <c r="C346" s="510"/>
    </row>
    <row r="347" spans="2:3" ht="12.75">
      <c r="B347" s="472"/>
      <c r="C347" s="510"/>
    </row>
    <row r="348" spans="2:3" ht="12.75">
      <c r="B348" s="472"/>
      <c r="C348" s="510"/>
    </row>
    <row r="349" spans="2:3" ht="12.75">
      <c r="B349" s="472"/>
      <c r="C349" s="510"/>
    </row>
    <row r="350" spans="2:3" ht="12.75">
      <c r="B350" s="472"/>
      <c r="C350" s="510"/>
    </row>
    <row r="351" spans="2:3" ht="12.75">
      <c r="B351" s="472"/>
      <c r="C351" s="510"/>
    </row>
    <row r="352" spans="2:3" ht="12.75">
      <c r="B352" s="472"/>
      <c r="C352" s="510"/>
    </row>
    <row r="353" spans="2:3" ht="12.75">
      <c r="B353" s="472"/>
      <c r="C353" s="510"/>
    </row>
    <row r="354" spans="2:3" ht="12.75">
      <c r="B354" s="472"/>
      <c r="C354" s="510"/>
    </row>
    <row r="355" spans="2:3" ht="12.75">
      <c r="B355" s="472"/>
      <c r="C355" s="510"/>
    </row>
    <row r="356" spans="2:3" ht="12.75">
      <c r="B356" s="472"/>
      <c r="C356" s="510"/>
    </row>
    <row r="357" spans="2:3" ht="12.75">
      <c r="B357" s="472"/>
      <c r="C357" s="510"/>
    </row>
    <row r="358" spans="2:3" ht="12.75">
      <c r="B358" s="472"/>
      <c r="C358" s="510"/>
    </row>
    <row r="359" spans="2:3" ht="12.75">
      <c r="B359" s="472"/>
      <c r="C359" s="510"/>
    </row>
    <row r="360" spans="2:3" ht="12.75">
      <c r="B360" s="472"/>
      <c r="C360" s="510"/>
    </row>
    <row r="361" spans="2:3" ht="12.75">
      <c r="B361" s="472"/>
      <c r="C361" s="510"/>
    </row>
    <row r="362" spans="2:3" ht="12.75">
      <c r="B362" s="472"/>
      <c r="C362" s="510"/>
    </row>
    <row r="363" spans="2:3" ht="12.75">
      <c r="B363" s="472"/>
      <c r="C363" s="510"/>
    </row>
    <row r="364" spans="2:3" ht="12.75">
      <c r="B364" s="472"/>
      <c r="C364" s="510"/>
    </row>
    <row r="365" spans="2:3" ht="12.75">
      <c r="B365" s="472"/>
      <c r="C365" s="510"/>
    </row>
    <row r="366" spans="2:3" ht="12.75">
      <c r="B366" s="472"/>
      <c r="C366" s="510"/>
    </row>
    <row r="367" spans="2:3" ht="12.75">
      <c r="B367" s="472"/>
      <c r="C367" s="510"/>
    </row>
    <row r="368" spans="2:3" ht="12.75">
      <c r="B368" s="472"/>
      <c r="C368" s="510"/>
    </row>
    <row r="369" spans="2:3" ht="12.75">
      <c r="B369" s="472"/>
      <c r="C369" s="510"/>
    </row>
    <row r="370" spans="2:3" ht="12.75">
      <c r="B370" s="472"/>
      <c r="C370" s="510"/>
    </row>
    <row r="371" spans="2:3" ht="12.75">
      <c r="B371" s="472"/>
      <c r="C371" s="510"/>
    </row>
    <row r="372" spans="2:3" ht="12.75">
      <c r="B372" s="472"/>
      <c r="C372" s="510"/>
    </row>
    <row r="373" spans="2:3" ht="12.75">
      <c r="B373" s="472"/>
      <c r="C373" s="510"/>
    </row>
    <row r="374" spans="2:3" ht="12.75">
      <c r="B374" s="472"/>
      <c r="C374" s="510"/>
    </row>
    <row r="375" spans="2:3" ht="12.75">
      <c r="B375" s="472"/>
      <c r="C375" s="510"/>
    </row>
    <row r="376" spans="2:3" ht="12.75">
      <c r="B376" s="472"/>
      <c r="C376" s="510"/>
    </row>
    <row r="377" spans="2:3" ht="12.75">
      <c r="B377" s="472"/>
      <c r="C377" s="510"/>
    </row>
    <row r="378" spans="2:3" ht="12.75">
      <c r="B378" s="472"/>
      <c r="C378" s="510"/>
    </row>
    <row r="379" spans="2:3" ht="12.75">
      <c r="B379" s="472"/>
      <c r="C379" s="510"/>
    </row>
    <row r="380" spans="2:3" ht="12.75">
      <c r="B380" s="472"/>
      <c r="C380" s="510"/>
    </row>
    <row r="381" spans="2:3" ht="12.75">
      <c r="B381" s="472"/>
      <c r="C381" s="510"/>
    </row>
    <row r="382" spans="2:3" ht="12.75">
      <c r="B382" s="472"/>
      <c r="C382" s="510"/>
    </row>
    <row r="383" spans="2:3" ht="12.75">
      <c r="B383" s="472"/>
      <c r="C383" s="510"/>
    </row>
    <row r="384" spans="2:3" ht="12.75">
      <c r="B384" s="472"/>
      <c r="C384" s="510"/>
    </row>
    <row r="385" spans="2:3" ht="12.75">
      <c r="B385" s="472"/>
      <c r="C385" s="510"/>
    </row>
    <row r="386" spans="2:3" ht="12.75">
      <c r="B386" s="472"/>
      <c r="C386" s="510"/>
    </row>
    <row r="387" spans="2:3" ht="12.75">
      <c r="B387" s="472"/>
      <c r="C387" s="510"/>
    </row>
    <row r="388" spans="2:3" ht="12.75">
      <c r="B388" s="472"/>
      <c r="C388" s="510"/>
    </row>
    <row r="389" spans="2:3" ht="12.75">
      <c r="B389" s="472"/>
      <c r="C389" s="510"/>
    </row>
    <row r="390" spans="2:3" ht="12.75">
      <c r="B390" s="472"/>
      <c r="C390" s="510"/>
    </row>
    <row r="391" spans="2:3" ht="12.75">
      <c r="B391" s="472"/>
      <c r="C391" s="510"/>
    </row>
    <row r="392" spans="2:3" ht="12.75">
      <c r="B392" s="472"/>
      <c r="C392" s="510"/>
    </row>
    <row r="393" spans="2:3" ht="12.75">
      <c r="B393" s="472"/>
      <c r="C393" s="510"/>
    </row>
    <row r="394" spans="2:3" ht="12.75">
      <c r="B394" s="472"/>
      <c r="C394" s="510"/>
    </row>
    <row r="395" spans="2:3" ht="12.75">
      <c r="B395" s="472"/>
      <c r="C395" s="510"/>
    </row>
    <row r="396" spans="2:3" ht="12.75">
      <c r="B396" s="472"/>
      <c r="C396" s="510"/>
    </row>
    <row r="397" spans="2:3" ht="12.75">
      <c r="B397" s="472"/>
      <c r="C397" s="510"/>
    </row>
    <row r="398" spans="2:3" ht="12.75">
      <c r="B398" s="472"/>
      <c r="C398" s="510"/>
    </row>
    <row r="399" spans="2:3" ht="12.75">
      <c r="B399" s="472"/>
      <c r="C399" s="510"/>
    </row>
    <row r="400" spans="2:3" ht="12.75">
      <c r="B400" s="472"/>
      <c r="C400" s="510"/>
    </row>
    <row r="401" spans="2:3" ht="12.75">
      <c r="B401" s="472"/>
      <c r="C401" s="510"/>
    </row>
    <row r="402" spans="2:3" ht="12.75">
      <c r="B402" s="472"/>
      <c r="C402" s="510"/>
    </row>
    <row r="403" spans="2:3" ht="12.75">
      <c r="B403" s="472"/>
      <c r="C403" s="510"/>
    </row>
    <row r="404" spans="2:3" ht="12.75">
      <c r="B404" s="472"/>
      <c r="C404" s="510"/>
    </row>
    <row r="405" spans="2:3" ht="12.75">
      <c r="B405" s="472"/>
      <c r="C405" s="510"/>
    </row>
    <row r="406" spans="2:3" ht="12.75">
      <c r="B406" s="472"/>
      <c r="C406" s="510"/>
    </row>
    <row r="407" spans="2:3" ht="12.75">
      <c r="B407" s="472"/>
      <c r="C407" s="510"/>
    </row>
    <row r="408" spans="2:3" ht="12.75">
      <c r="B408" s="472"/>
      <c r="C408" s="510"/>
    </row>
    <row r="409" spans="2:3" ht="12.75">
      <c r="B409" s="472"/>
      <c r="C409" s="510"/>
    </row>
    <row r="410" spans="2:3" ht="12.75">
      <c r="B410" s="472"/>
      <c r="C410" s="510"/>
    </row>
    <row r="411" spans="2:3" ht="12.75">
      <c r="B411" s="472"/>
      <c r="C411" s="510"/>
    </row>
    <row r="412" spans="2:3" ht="12.75">
      <c r="B412" s="472"/>
      <c r="C412" s="510"/>
    </row>
    <row r="413" spans="2:3" ht="12.75">
      <c r="B413" s="472"/>
      <c r="C413" s="510"/>
    </row>
    <row r="414" spans="2:3" ht="12.75">
      <c r="B414" s="472"/>
      <c r="C414" s="510"/>
    </row>
    <row r="415" spans="2:3" ht="12.75">
      <c r="B415" s="472"/>
      <c r="C415" s="510"/>
    </row>
    <row r="416" spans="2:3" ht="12.75">
      <c r="B416" s="472"/>
      <c r="C416" s="510"/>
    </row>
    <row r="417" spans="2:3" ht="12.75">
      <c r="B417" s="472"/>
      <c r="C417" s="510"/>
    </row>
    <row r="418" spans="2:3" ht="12.75">
      <c r="B418" s="472"/>
      <c r="C418" s="510"/>
    </row>
    <row r="419" spans="2:3" ht="12.75">
      <c r="B419" s="472"/>
      <c r="C419" s="510"/>
    </row>
    <row r="420" spans="2:3" ht="12.75">
      <c r="B420" s="472"/>
      <c r="C420" s="510"/>
    </row>
    <row r="421" spans="2:3" ht="12.75">
      <c r="B421" s="472"/>
      <c r="C421" s="510"/>
    </row>
    <row r="422" spans="2:3" ht="12.75">
      <c r="B422" s="472"/>
      <c r="C422" s="510"/>
    </row>
    <row r="423" spans="2:3" ht="12.75">
      <c r="B423" s="472"/>
      <c r="C423" s="510"/>
    </row>
    <row r="424" spans="2:3" ht="12.75">
      <c r="B424" s="472"/>
      <c r="C424" s="510"/>
    </row>
    <row r="425" spans="2:3" ht="12.75">
      <c r="B425" s="472"/>
      <c r="C425" s="510"/>
    </row>
    <row r="426" spans="2:3" ht="12.75">
      <c r="B426" s="472"/>
      <c r="C426" s="510"/>
    </row>
    <row r="427" spans="2:3" ht="12.75">
      <c r="B427" s="472"/>
      <c r="C427" s="510"/>
    </row>
    <row r="428" spans="2:3" ht="12.75">
      <c r="B428" s="472"/>
      <c r="C428" s="510"/>
    </row>
    <row r="429" spans="2:3" ht="12.75">
      <c r="B429" s="472"/>
      <c r="C429" s="510"/>
    </row>
    <row r="430" spans="2:3" ht="12.75">
      <c r="B430" s="472"/>
      <c r="C430" s="510"/>
    </row>
    <row r="431" spans="2:3" ht="12.75">
      <c r="B431" s="472"/>
      <c r="C431" s="510"/>
    </row>
    <row r="432" spans="2:3" ht="12.75">
      <c r="B432" s="472"/>
      <c r="C432" s="510"/>
    </row>
    <row r="433" spans="2:3" ht="12.75">
      <c r="B433" s="472"/>
      <c r="C433" s="510"/>
    </row>
    <row r="434" spans="2:3" ht="12.75">
      <c r="B434" s="472"/>
      <c r="C434" s="510"/>
    </row>
    <row r="435" spans="2:3" ht="12.75">
      <c r="B435" s="472"/>
      <c r="C435" s="510"/>
    </row>
    <row r="436" spans="2:3" ht="12.75">
      <c r="B436" s="472"/>
      <c r="C436" s="510"/>
    </row>
    <row r="437" spans="2:3" ht="12.75">
      <c r="B437" s="472"/>
      <c r="C437" s="510"/>
    </row>
    <row r="438" spans="2:3" ht="12.75">
      <c r="B438" s="472"/>
      <c r="C438" s="510"/>
    </row>
    <row r="439" spans="2:3" ht="12.75">
      <c r="B439" s="472"/>
      <c r="C439" s="510"/>
    </row>
    <row r="440" spans="2:3" ht="12.75">
      <c r="B440" s="472"/>
      <c r="C440" s="510"/>
    </row>
    <row r="441" spans="2:3" ht="12.75">
      <c r="B441" s="472"/>
      <c r="C441" s="510"/>
    </row>
    <row r="442" spans="2:3" ht="12.75">
      <c r="B442" s="472"/>
      <c r="C442" s="510"/>
    </row>
    <row r="443" spans="2:3" ht="12.75">
      <c r="B443" s="472"/>
      <c r="C443" s="510"/>
    </row>
    <row r="444" spans="2:3" ht="12.75">
      <c r="B444" s="472"/>
      <c r="C444" s="510"/>
    </row>
    <row r="445" spans="2:3" ht="12.75">
      <c r="B445" s="472"/>
      <c r="C445" s="510"/>
    </row>
    <row r="446" spans="2:3" ht="12.75">
      <c r="B446" s="472"/>
      <c r="C446" s="510"/>
    </row>
    <row r="447" spans="2:3" ht="12.75">
      <c r="B447" s="472"/>
      <c r="C447" s="510"/>
    </row>
    <row r="448" spans="2:3" ht="12.75">
      <c r="B448" s="472"/>
      <c r="C448" s="510"/>
    </row>
    <row r="449" spans="2:3" ht="12.75">
      <c r="B449" s="472"/>
      <c r="C449" s="510"/>
    </row>
    <row r="450" spans="2:3" ht="12.75">
      <c r="B450" s="472"/>
      <c r="C450" s="510"/>
    </row>
    <row r="451" spans="2:3" ht="12.75">
      <c r="B451" s="472"/>
      <c r="C451" s="510"/>
    </row>
    <row r="452" spans="2:3" ht="12.75">
      <c r="B452" s="472"/>
      <c r="C452" s="510"/>
    </row>
    <row r="453" spans="2:3" ht="12.75">
      <c r="B453" s="472"/>
      <c r="C453" s="510"/>
    </row>
    <row r="454" spans="2:3" ht="12.75">
      <c r="B454" s="472"/>
      <c r="C454" s="510"/>
    </row>
    <row r="455" spans="2:3" ht="12.75">
      <c r="B455" s="472"/>
      <c r="C455" s="510"/>
    </row>
    <row r="456" spans="2:3" ht="12.75">
      <c r="B456" s="472"/>
      <c r="C456" s="510"/>
    </row>
    <row r="457" spans="2:3" ht="12.75">
      <c r="B457" s="472"/>
      <c r="C457" s="510"/>
    </row>
    <row r="458" spans="2:3" ht="12.75">
      <c r="B458" s="472"/>
      <c r="C458" s="510"/>
    </row>
    <row r="459" spans="2:3" ht="12.75">
      <c r="B459" s="472"/>
      <c r="C459" s="510"/>
    </row>
    <row r="460" spans="2:3" ht="12.75">
      <c r="B460" s="472"/>
      <c r="C460" s="510"/>
    </row>
    <row r="461" spans="2:3" ht="12.75">
      <c r="B461" s="472"/>
      <c r="C461" s="510"/>
    </row>
    <row r="462" spans="2:3" ht="12.75">
      <c r="B462" s="472"/>
      <c r="C462" s="510"/>
    </row>
    <row r="463" spans="2:3" ht="12.75">
      <c r="B463" s="472"/>
      <c r="C463" s="510"/>
    </row>
    <row r="464" spans="2:3" ht="12.75">
      <c r="B464" s="472"/>
      <c r="C464" s="510"/>
    </row>
    <row r="465" spans="2:3" ht="12.75">
      <c r="B465" s="472"/>
      <c r="C465" s="510"/>
    </row>
    <row r="466" spans="2:3" ht="12.75">
      <c r="B466" s="472"/>
      <c r="C466" s="510"/>
    </row>
    <row r="467" spans="2:3" ht="12.75">
      <c r="B467" s="472"/>
      <c r="C467" s="510"/>
    </row>
    <row r="468" spans="2:3" ht="12.75">
      <c r="B468" s="472"/>
      <c r="C468" s="510"/>
    </row>
    <row r="469" spans="2:3" ht="12.75">
      <c r="B469" s="472"/>
      <c r="C469" s="510"/>
    </row>
    <row r="470" spans="2:3" ht="12.75">
      <c r="B470" s="472"/>
      <c r="C470" s="510"/>
    </row>
    <row r="471" spans="2:3" ht="12.75">
      <c r="B471" s="472"/>
      <c r="C471" s="510"/>
    </row>
    <row r="472" spans="2:3" ht="12.75">
      <c r="B472" s="472"/>
      <c r="C472" s="510"/>
    </row>
    <row r="473" spans="2:3" ht="12.75">
      <c r="B473" s="472"/>
      <c r="C473" s="510"/>
    </row>
    <row r="474" spans="2:3" ht="12.75">
      <c r="B474" s="472"/>
      <c r="C474" s="510"/>
    </row>
    <row r="475" spans="2:3" ht="12.75">
      <c r="B475" s="472"/>
      <c r="C475" s="510"/>
    </row>
    <row r="476" spans="2:3" ht="12.75">
      <c r="B476" s="472"/>
      <c r="C476" s="510"/>
    </row>
    <row r="477" spans="2:3" ht="12.75">
      <c r="B477" s="472"/>
      <c r="C477" s="510"/>
    </row>
    <row r="478" spans="2:3" ht="12.75">
      <c r="B478" s="472"/>
      <c r="C478" s="510"/>
    </row>
    <row r="479" spans="2:3" ht="12.75">
      <c r="B479" s="472"/>
      <c r="C479" s="510"/>
    </row>
    <row r="480" spans="2:3" ht="12.75">
      <c r="B480" s="472"/>
      <c r="C480" s="510"/>
    </row>
    <row r="481" spans="2:3" ht="12.75">
      <c r="B481" s="472"/>
      <c r="C481" s="510"/>
    </row>
    <row r="482" spans="2:3" ht="12.75">
      <c r="B482" s="472"/>
      <c r="C482" s="510"/>
    </row>
    <row r="483" spans="2:3" ht="12.75">
      <c r="B483" s="472"/>
      <c r="C483" s="510"/>
    </row>
    <row r="484" spans="2:3" ht="12.75">
      <c r="B484" s="472"/>
      <c r="C484" s="510"/>
    </row>
    <row r="485" spans="2:3" ht="12.75">
      <c r="B485" s="472"/>
      <c r="C485" s="510"/>
    </row>
    <row r="486" spans="2:3" ht="12.75">
      <c r="B486" s="472"/>
      <c r="C486" s="510"/>
    </row>
    <row r="487" spans="2:4" ht="12.75">
      <c r="B487" s="472"/>
      <c r="C487" s="510"/>
      <c r="D487" s="510" t="s">
        <v>92</v>
      </c>
    </row>
    <row r="488" ht="12.75">
      <c r="D488" s="472">
        <v>43</v>
      </c>
    </row>
    <row r="489" spans="2:4" ht="12.75">
      <c r="B489" s="2" t="s">
        <v>53</v>
      </c>
      <c r="C489" s="512" t="s">
        <v>53</v>
      </c>
      <c r="D489" s="472">
        <v>43</v>
      </c>
    </row>
    <row r="490" spans="2:4" ht="12.75">
      <c r="B490" s="2" t="s">
        <v>33</v>
      </c>
      <c r="C490" s="512" t="s">
        <v>33</v>
      </c>
      <c r="D490" s="472">
        <v>43</v>
      </c>
    </row>
    <row r="491" spans="2:4" ht="12.75">
      <c r="B491" s="2" t="s">
        <v>35</v>
      </c>
      <c r="C491" s="512" t="s">
        <v>35</v>
      </c>
      <c r="D491" s="472">
        <v>43</v>
      </c>
    </row>
    <row r="492" spans="2:4" ht="12.75">
      <c r="B492" s="2" t="s">
        <v>38</v>
      </c>
      <c r="C492" s="512" t="s">
        <v>38</v>
      </c>
      <c r="D492" s="472">
        <v>43</v>
      </c>
    </row>
    <row r="493" spans="2:4" ht="12.75">
      <c r="B493" s="2" t="s">
        <v>39</v>
      </c>
      <c r="C493" s="512" t="s">
        <v>39</v>
      </c>
      <c r="D493" s="472">
        <v>43</v>
      </c>
    </row>
    <row r="494" spans="2:4" ht="12.75">
      <c r="B494" s="2" t="s">
        <v>40</v>
      </c>
      <c r="C494" s="512" t="s">
        <v>40</v>
      </c>
      <c r="D494" s="472">
        <v>43</v>
      </c>
    </row>
    <row r="495" spans="2:4" ht="12.75">
      <c r="B495" s="2" t="s">
        <v>34</v>
      </c>
      <c r="C495" s="512" t="s">
        <v>34</v>
      </c>
      <c r="D495" s="472">
        <v>43</v>
      </c>
    </row>
    <row r="496" spans="2:4" ht="12.75">
      <c r="B496" s="513" t="s">
        <v>148</v>
      </c>
      <c r="C496" s="514" t="s">
        <v>148</v>
      </c>
      <c r="D496" s="472">
        <v>43</v>
      </c>
    </row>
    <row r="497" spans="2:4" ht="12.75">
      <c r="B497" s="2" t="s">
        <v>36</v>
      </c>
      <c r="C497" s="512" t="s">
        <v>36</v>
      </c>
      <c r="D497" s="472">
        <v>43</v>
      </c>
    </row>
    <row r="498" spans="2:4" ht="12.75">
      <c r="B498" s="2" t="s">
        <v>37</v>
      </c>
      <c r="C498" s="512" t="s">
        <v>37</v>
      </c>
      <c r="D498" s="472">
        <v>43</v>
      </c>
    </row>
    <row r="499" spans="2:4" ht="12.75">
      <c r="B499" s="2" t="s">
        <v>28</v>
      </c>
      <c r="C499" s="512" t="s">
        <v>28</v>
      </c>
      <c r="D499" s="472">
        <v>43</v>
      </c>
    </row>
    <row r="500" spans="2:4" ht="12.75">
      <c r="B500" s="2" t="s">
        <v>29</v>
      </c>
      <c r="C500" s="512" t="s">
        <v>29</v>
      </c>
      <c r="D500" s="472">
        <v>43</v>
      </c>
    </row>
    <row r="501" spans="2:4" ht="12.75">
      <c r="B501" s="2" t="s">
        <v>30</v>
      </c>
      <c r="C501" s="512" t="s">
        <v>30</v>
      </c>
      <c r="D501" s="472">
        <v>43</v>
      </c>
    </row>
    <row r="502" spans="2:4" ht="12.75">
      <c r="B502" s="2" t="s">
        <v>31</v>
      </c>
      <c r="C502" s="512" t="s">
        <v>31</v>
      </c>
      <c r="D502" s="472">
        <v>43</v>
      </c>
    </row>
    <row r="503" spans="2:4" ht="12.75">
      <c r="B503" s="2" t="s">
        <v>32</v>
      </c>
      <c r="C503" s="512" t="s">
        <v>32</v>
      </c>
      <c r="D503" s="472">
        <v>43</v>
      </c>
    </row>
    <row r="504" spans="2:4" ht="12.75">
      <c r="B504" s="2" t="s">
        <v>140</v>
      </c>
      <c r="C504" s="512" t="s">
        <v>140</v>
      </c>
      <c r="D504" s="472">
        <v>43</v>
      </c>
    </row>
    <row r="505" spans="2:4" ht="12.75">
      <c r="B505" s="2" t="s">
        <v>43</v>
      </c>
      <c r="C505" s="512" t="s">
        <v>43</v>
      </c>
      <c r="D505" s="472">
        <v>43</v>
      </c>
    </row>
    <row r="506" spans="2:4" ht="12.75">
      <c r="B506" s="2" t="s">
        <v>44</v>
      </c>
      <c r="C506" s="512" t="s">
        <v>44</v>
      </c>
      <c r="D506" s="472">
        <v>43</v>
      </c>
    </row>
    <row r="507" spans="2:4" ht="12.75">
      <c r="B507" s="2" t="s">
        <v>45</v>
      </c>
      <c r="C507" s="512" t="s">
        <v>45</v>
      </c>
      <c r="D507" s="472">
        <v>43</v>
      </c>
    </row>
    <row r="508" spans="2:4" ht="12.75">
      <c r="B508" s="2" t="s">
        <v>41</v>
      </c>
      <c r="C508" s="512" t="s">
        <v>41</v>
      </c>
      <c r="D508" s="472">
        <v>43</v>
      </c>
    </row>
    <row r="509" spans="2:4" ht="12.75">
      <c r="B509" s="2" t="s">
        <v>42</v>
      </c>
      <c r="C509" s="512" t="s">
        <v>42</v>
      </c>
      <c r="D509" s="472">
        <v>43</v>
      </c>
    </row>
    <row r="510" spans="2:4" ht="12.75">
      <c r="B510" s="2" t="s">
        <v>46</v>
      </c>
      <c r="C510" s="512" t="s">
        <v>46</v>
      </c>
      <c r="D510" s="472">
        <v>43</v>
      </c>
    </row>
    <row r="511" spans="2:4" ht="12.75">
      <c r="B511" s="2" t="s">
        <v>47</v>
      </c>
      <c r="C511" s="512" t="s">
        <v>47</v>
      </c>
      <c r="D511" s="472">
        <v>43</v>
      </c>
    </row>
    <row r="512" spans="2:4" ht="12.75">
      <c r="B512" s="2" t="s">
        <v>48</v>
      </c>
      <c r="C512" s="512" t="s">
        <v>48</v>
      </c>
      <c r="D512" s="472">
        <v>43</v>
      </c>
    </row>
    <row r="513" spans="2:4" ht="12.75">
      <c r="B513" s="2" t="s">
        <v>49</v>
      </c>
      <c r="C513" s="512" t="s">
        <v>49</v>
      </c>
      <c r="D513" s="472">
        <v>43</v>
      </c>
    </row>
    <row r="514" spans="2:4" ht="12.75">
      <c r="B514" s="2" t="s">
        <v>50</v>
      </c>
      <c r="C514" s="512" t="s">
        <v>50</v>
      </c>
      <c r="D514" s="472">
        <v>43</v>
      </c>
    </row>
    <row r="515" spans="2:4" ht="12.75">
      <c r="B515" s="2" t="s">
        <v>51</v>
      </c>
      <c r="C515" s="512" t="s">
        <v>51</v>
      </c>
      <c r="D515" s="472">
        <v>43</v>
      </c>
    </row>
    <row r="516" spans="2:4" ht="12.75">
      <c r="B516" s="2" t="s">
        <v>52</v>
      </c>
      <c r="C516" s="512" t="s">
        <v>52</v>
      </c>
      <c r="D516" s="472">
        <v>43</v>
      </c>
    </row>
    <row r="517" spans="2:4" ht="12.75">
      <c r="B517" s="2" t="s">
        <v>141</v>
      </c>
      <c r="C517" s="512" t="s">
        <v>141</v>
      </c>
      <c r="D517" s="472">
        <v>43</v>
      </c>
    </row>
    <row r="518" spans="2:4" ht="12.75">
      <c r="B518" s="2" t="s">
        <v>142</v>
      </c>
      <c r="C518" s="512" t="s">
        <v>142</v>
      </c>
      <c r="D518" s="472">
        <v>43</v>
      </c>
    </row>
    <row r="519" spans="2:4" ht="12.75">
      <c r="B519" s="2" t="s">
        <v>135</v>
      </c>
      <c r="C519" s="512" t="s">
        <v>135</v>
      </c>
      <c r="D519" s="472">
        <v>43</v>
      </c>
    </row>
    <row r="520" spans="2:4" ht="12.75">
      <c r="B520" s="2" t="s">
        <v>137</v>
      </c>
      <c r="C520" s="512" t="s">
        <v>137</v>
      </c>
      <c r="D520" s="472">
        <v>43</v>
      </c>
    </row>
    <row r="521" spans="2:4" ht="12.75">
      <c r="B521" s="2" t="s">
        <v>136</v>
      </c>
      <c r="C521" s="512" t="s">
        <v>136</v>
      </c>
      <c r="D521" s="472">
        <v>43</v>
      </c>
    </row>
    <row r="522" spans="2:3" ht="12.75">
      <c r="B522" s="2" t="s">
        <v>138</v>
      </c>
      <c r="C522" s="512" t="s">
        <v>138</v>
      </c>
    </row>
    <row r="526" ht="13.5" thickBot="1">
      <c r="D526" s="472" t="s">
        <v>94</v>
      </c>
    </row>
    <row r="527" spans="2:6" ht="12.75">
      <c r="B527" s="515" t="s">
        <v>54</v>
      </c>
      <c r="C527" s="516" t="s">
        <v>54</v>
      </c>
      <c r="D527" s="472">
        <v>5222</v>
      </c>
      <c r="E527" s="517" t="s">
        <v>200</v>
      </c>
      <c r="F527" s="472">
        <v>5222</v>
      </c>
    </row>
    <row r="528" spans="2:6" ht="12.75">
      <c r="B528" s="518" t="s">
        <v>1216</v>
      </c>
      <c r="C528" s="519" t="s">
        <v>1216</v>
      </c>
      <c r="D528" s="472">
        <v>5222</v>
      </c>
      <c r="E528" s="517" t="s">
        <v>1198</v>
      </c>
      <c r="F528" s="472">
        <f>IF(E528="POO",5321,D528)</f>
        <v>5222</v>
      </c>
    </row>
    <row r="529" spans="2:6" ht="12.75">
      <c r="B529" s="520" t="s">
        <v>55</v>
      </c>
      <c r="C529" s="521" t="s">
        <v>55</v>
      </c>
      <c r="D529" s="472">
        <v>5223</v>
      </c>
      <c r="E529" s="517" t="s">
        <v>201</v>
      </c>
      <c r="F529" s="472">
        <v>5223</v>
      </c>
    </row>
    <row r="530" spans="2:6" ht="12.75">
      <c r="B530" s="520" t="s">
        <v>56</v>
      </c>
      <c r="C530" s="521" t="s">
        <v>56</v>
      </c>
      <c r="D530" s="472">
        <v>5221</v>
      </c>
      <c r="E530" s="517" t="s">
        <v>202</v>
      </c>
      <c r="F530" s="472">
        <v>5221</v>
      </c>
    </row>
    <row r="531" spans="2:6" ht="12.75">
      <c r="B531" s="520" t="s">
        <v>1271</v>
      </c>
      <c r="C531" s="521" t="s">
        <v>1271</v>
      </c>
      <c r="D531" s="522">
        <v>5229</v>
      </c>
      <c r="E531" s="523" t="s">
        <v>1199</v>
      </c>
      <c r="F531" s="522">
        <f>IF(E531="POO",5321,D531)</f>
        <v>5229</v>
      </c>
    </row>
    <row r="532" spans="2:6" ht="13.5" thickBot="1">
      <c r="B532" s="520" t="s">
        <v>57</v>
      </c>
      <c r="C532" s="521" t="s">
        <v>57</v>
      </c>
      <c r="D532" s="472">
        <v>5331</v>
      </c>
      <c r="E532" s="517" t="s">
        <v>203</v>
      </c>
      <c r="F532" s="472">
        <v>5331</v>
      </c>
    </row>
    <row r="533" spans="2:6" ht="13.5" thickBot="1">
      <c r="B533" s="524" t="s">
        <v>58</v>
      </c>
      <c r="C533" s="525" t="s">
        <v>58</v>
      </c>
      <c r="D533" s="526">
        <v>5339</v>
      </c>
      <c r="E533" s="517" t="s">
        <v>204</v>
      </c>
      <c r="F533" s="526">
        <v>5321</v>
      </c>
    </row>
    <row r="534" spans="2:6" ht="13.5" thickBot="1">
      <c r="B534" s="524" t="s">
        <v>59</v>
      </c>
      <c r="C534" s="525" t="s">
        <v>59</v>
      </c>
      <c r="D534" s="527">
        <v>5339</v>
      </c>
      <c r="E534" s="517" t="s">
        <v>204</v>
      </c>
      <c r="F534" s="526">
        <v>5321</v>
      </c>
    </row>
    <row r="535" spans="2:6" ht="13.5" thickBot="1">
      <c r="B535" s="524" t="s">
        <v>60</v>
      </c>
      <c r="C535" s="525" t="s">
        <v>60</v>
      </c>
      <c r="D535" s="528">
        <v>5339</v>
      </c>
      <c r="E535" s="517" t="s">
        <v>204</v>
      </c>
      <c r="F535" s="526">
        <v>5321</v>
      </c>
    </row>
    <row r="536" spans="2:6" ht="12.75">
      <c r="B536" s="520" t="s">
        <v>61</v>
      </c>
      <c r="C536" s="521" t="s">
        <v>61</v>
      </c>
      <c r="D536" s="472" t="s">
        <v>95</v>
      </c>
      <c r="F536" s="472" t="s">
        <v>95</v>
      </c>
    </row>
    <row r="537" spans="2:6" ht="12.75">
      <c r="B537" s="520" t="s">
        <v>62</v>
      </c>
      <c r="C537" s="521" t="s">
        <v>62</v>
      </c>
      <c r="D537" s="472">
        <v>5212</v>
      </c>
      <c r="E537" s="517" t="s">
        <v>205</v>
      </c>
      <c r="F537" s="472">
        <v>5212</v>
      </c>
    </row>
    <row r="538" spans="2:6" ht="12.75">
      <c r="B538" s="520" t="s">
        <v>63</v>
      </c>
      <c r="C538" s="521" t="s">
        <v>63</v>
      </c>
      <c r="D538" s="472">
        <v>5213</v>
      </c>
      <c r="E538" s="517" t="s">
        <v>206</v>
      </c>
      <c r="F538" s="472">
        <v>5213</v>
      </c>
    </row>
    <row r="539" spans="2:6" ht="15.75">
      <c r="B539" s="520" t="s">
        <v>64</v>
      </c>
      <c r="C539" s="521" t="s">
        <v>64</v>
      </c>
      <c r="D539" s="472">
        <v>5321</v>
      </c>
      <c r="E539" s="529" t="s">
        <v>207</v>
      </c>
      <c r="F539" s="472">
        <v>5321</v>
      </c>
    </row>
    <row r="540" spans="2:6" ht="15.75">
      <c r="B540" s="520" t="s">
        <v>65</v>
      </c>
      <c r="C540" s="521" t="s">
        <v>65</v>
      </c>
      <c r="D540" s="472">
        <v>5321</v>
      </c>
      <c r="E540" s="529" t="s">
        <v>207</v>
      </c>
      <c r="F540" s="472">
        <v>5321</v>
      </c>
    </row>
    <row r="541" spans="2:6" ht="15.75">
      <c r="B541" s="520" t="s">
        <v>66</v>
      </c>
      <c r="C541" s="521" t="s">
        <v>66</v>
      </c>
      <c r="D541" s="472">
        <v>5321</v>
      </c>
      <c r="E541" s="529" t="s">
        <v>207</v>
      </c>
      <c r="F541" s="472">
        <v>5321</v>
      </c>
    </row>
    <row r="542" spans="2:6" ht="12.75">
      <c r="B542" s="530" t="s">
        <v>67</v>
      </c>
      <c r="C542" s="531" t="s">
        <v>67</v>
      </c>
      <c r="D542" s="472">
        <v>5323</v>
      </c>
      <c r="E542" s="517" t="s">
        <v>208</v>
      </c>
      <c r="F542" s="472">
        <v>5323</v>
      </c>
    </row>
    <row r="543" spans="2:4" ht="13.5" thickBot="1">
      <c r="B543" s="532" t="s">
        <v>68</v>
      </c>
      <c r="C543" s="533" t="s">
        <v>68</v>
      </c>
      <c r="D543" s="472" t="s">
        <v>96</v>
      </c>
    </row>
    <row r="547" ht="12.75">
      <c r="B547" s="534" t="s">
        <v>145</v>
      </c>
    </row>
    <row r="548" ht="12.75">
      <c r="B548" s="1" t="s">
        <v>1</v>
      </c>
    </row>
  </sheetData>
  <sheetProtection password="DD39" sheet="1"/>
  <mergeCells count="4">
    <mergeCell ref="B30:C31"/>
    <mergeCell ref="B33:C33"/>
    <mergeCell ref="B3:C5"/>
    <mergeCell ref="B17:C17"/>
  </mergeCells>
  <dataValidations count="5">
    <dataValidation type="custom" allowBlank="1" showInputMessage="1" showErrorMessage="1" error="Výše dotace nemůže být vyšší, než 50% celkových neinvestičních nákladů!!!" sqref="C13">
      <formula1>C13/C12&lt;=0.5</formula1>
    </dataValidation>
    <dataValidation type="textLength" allowBlank="1" showErrorMessage="1" error="IČO je 8-místné" sqref="C8">
      <formula1>8</formula1>
      <formula2>8</formula2>
    </dataValidation>
    <dataValidation type="list" allowBlank="1" showErrorMessage="1" sqref="C11">
      <formula1>$B$525:$B$539</formula1>
      <formula2>0</formula2>
    </dataValidation>
    <dataValidation errorStyle="warning" allowBlank="1" showErrorMessage="1" error="Výše dotace nemůže být vyšší, než 50% celkových neinvestičních nákladů!!!" sqref="C10">
      <formula1>C10/C9&lt;=0.5</formula1>
      <formula2>0</formula2>
    </dataValidation>
    <dataValidation errorStyle="warning" allowBlank="1" showErrorMessage="1" error="Výše dotace nemůže být vyšší, než 50% celkových neinvestičních nákladů!!!" sqref="C12">
      <formula1>C12/Žádost!#REF!&lt;=0.5</formula1>
      <formula2>0</formula2>
    </dataValidation>
  </dataValidations>
  <printOptions/>
  <pageMargins left="0.7874015748031497" right="0.3937007874015748" top="0.5905511811023623" bottom="0.3937007874015748" header="0.31496062992125984" footer="0.11811023622047245"/>
  <pageSetup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H38"/>
  <sheetViews>
    <sheetView showGridLines="0" view="pageBreakPreview" zoomScaleSheetLayoutView="100" zoomScalePageLayoutView="0" workbookViewId="0" topLeftCell="A1">
      <selection activeCell="D23" sqref="D23"/>
    </sheetView>
  </sheetViews>
  <sheetFormatPr defaultColWidth="9.140625" defaultRowHeight="12.75"/>
  <cols>
    <col min="1" max="1" width="4.8515625" style="47" customWidth="1"/>
    <col min="2" max="2" width="5.28125" style="47" customWidth="1"/>
    <col min="3" max="3" width="36.57421875" style="47" customWidth="1"/>
    <col min="4" max="6" width="16.421875" style="47" customWidth="1"/>
    <col min="7" max="7" width="67.421875" style="47" customWidth="1"/>
    <col min="8" max="16384" width="9.140625" style="47" customWidth="1"/>
  </cols>
  <sheetData>
    <row r="1" s="46" customFormat="1" ht="12.75"/>
    <row r="2" spans="2:8" s="46" customFormat="1" ht="29.25" customHeight="1">
      <c r="B2" s="15"/>
      <c r="C2" s="335">
        <f>Žádost!C7</f>
        <v>0</v>
      </c>
      <c r="D2" s="536"/>
      <c r="E2" s="536"/>
      <c r="F2" s="536"/>
      <c r="G2" s="328" t="s">
        <v>1229</v>
      </c>
      <c r="H2" s="46">
        <f>Žádost!D2</f>
        <v>0</v>
      </c>
    </row>
    <row r="3" spans="2:7" s="56" customFormat="1" ht="20.25" customHeight="1">
      <c r="B3" s="55"/>
      <c r="C3" s="537" t="s">
        <v>1242</v>
      </c>
      <c r="D3" s="538"/>
      <c r="E3" s="538"/>
      <c r="F3" s="160"/>
      <c r="G3" s="539"/>
    </row>
    <row r="4" spans="2:7" s="56" customFormat="1" ht="14.25" customHeight="1">
      <c r="B4" s="55"/>
      <c r="C4" s="335">
        <f>Žádost!C9</f>
        <v>0</v>
      </c>
      <c r="D4" s="536"/>
      <c r="E4" s="536"/>
      <c r="F4" s="536"/>
      <c r="G4" s="540"/>
    </row>
    <row r="5" spans="2:8" ht="14.25" customHeight="1">
      <c r="B5" s="15"/>
      <c r="C5" s="541"/>
      <c r="D5" s="541"/>
      <c r="E5" s="541"/>
      <c r="F5" s="541"/>
      <c r="G5" s="542"/>
      <c r="H5" s="46"/>
    </row>
    <row r="6" spans="2:7" ht="12.75">
      <c r="B6" s="15"/>
      <c r="C6" s="537" t="s">
        <v>1146</v>
      </c>
      <c r="D6" s="538"/>
      <c r="E6" s="543"/>
      <c r="F6" s="161"/>
      <c r="G6" s="544"/>
    </row>
    <row r="7" spans="2:8" ht="12.75">
      <c r="B7" s="15"/>
      <c r="C7" s="17"/>
      <c r="D7" s="542"/>
      <c r="E7" s="542"/>
      <c r="F7" s="542"/>
      <c r="G7" s="542"/>
      <c r="H7" s="46"/>
    </row>
    <row r="8" spans="2:7" ht="14.25" customHeight="1">
      <c r="B8" s="18" t="s">
        <v>1230</v>
      </c>
      <c r="C8" s="19"/>
      <c r="D8" s="19"/>
      <c r="E8" s="19"/>
      <c r="F8" s="19"/>
      <c r="G8" s="19"/>
    </row>
    <row r="9" spans="2:7" ht="13.5" thickBot="1">
      <c r="B9" s="16"/>
      <c r="C9" s="16"/>
      <c r="D9" s="16"/>
      <c r="E9" s="20"/>
      <c r="F9" s="20"/>
      <c r="G9" s="20"/>
    </row>
    <row r="10" spans="2:7" ht="13.5" thickBot="1">
      <c r="B10" s="21"/>
      <c r="C10" s="22"/>
      <c r="D10" s="23" t="s">
        <v>15</v>
      </c>
      <c r="E10" s="24" t="s">
        <v>16</v>
      </c>
      <c r="F10" s="25" t="s">
        <v>17</v>
      </c>
      <c r="G10" s="26" t="s">
        <v>154</v>
      </c>
    </row>
    <row r="11" spans="2:7" ht="54.75" customHeight="1" thickBot="1">
      <c r="B11" s="329" t="s">
        <v>18</v>
      </c>
      <c r="C11" s="330"/>
      <c r="D11" s="27" t="s">
        <v>1231</v>
      </c>
      <c r="E11" s="27" t="s">
        <v>1232</v>
      </c>
      <c r="F11" s="28" t="s">
        <v>1233</v>
      </c>
      <c r="G11" s="29" t="s">
        <v>19</v>
      </c>
    </row>
    <row r="12" spans="2:7" ht="15.75" thickBot="1">
      <c r="B12" s="331" t="s">
        <v>20</v>
      </c>
      <c r="C12" s="332"/>
      <c r="D12" s="128"/>
      <c r="E12" s="30">
        <f>SUM(E13:E18)</f>
        <v>0</v>
      </c>
      <c r="F12" s="48">
        <f>SUM(F13:F18)</f>
        <v>0</v>
      </c>
      <c r="G12" s="545"/>
    </row>
    <row r="13" spans="2:7" ht="12.75">
      <c r="B13" s="333" t="s">
        <v>21</v>
      </c>
      <c r="C13" s="334"/>
      <c r="D13" s="129"/>
      <c r="E13" s="248"/>
      <c r="F13" s="248"/>
      <c r="G13" s="248"/>
    </row>
    <row r="14" spans="2:7" ht="12.75">
      <c r="B14" s="326" t="s">
        <v>22</v>
      </c>
      <c r="C14" s="327"/>
      <c r="D14" s="129"/>
      <c r="E14" s="31"/>
      <c r="F14" s="31"/>
      <c r="G14" s="31"/>
    </row>
    <row r="15" spans="2:7" ht="12.75">
      <c r="B15" s="326" t="s">
        <v>23</v>
      </c>
      <c r="C15" s="327"/>
      <c r="D15" s="129"/>
      <c r="E15" s="31"/>
      <c r="F15" s="31"/>
      <c r="G15" s="31"/>
    </row>
    <row r="16" spans="2:7" ht="12.75">
      <c r="B16" s="326" t="s">
        <v>24</v>
      </c>
      <c r="C16" s="327"/>
      <c r="D16" s="129"/>
      <c r="E16" s="31"/>
      <c r="F16" s="31"/>
      <c r="G16" s="31"/>
    </row>
    <row r="17" spans="2:7" ht="12.75">
      <c r="B17" s="326" t="s">
        <v>25</v>
      </c>
      <c r="C17" s="327"/>
      <c r="D17" s="129"/>
      <c r="E17" s="31"/>
      <c r="F17" s="31"/>
      <c r="G17" s="31"/>
    </row>
    <row r="18" spans="2:7" ht="13.5" thickBot="1">
      <c r="B18" s="349" t="s">
        <v>158</v>
      </c>
      <c r="C18" s="350"/>
      <c r="D18" s="129"/>
      <c r="E18" s="34"/>
      <c r="F18" s="34"/>
      <c r="G18" s="34"/>
    </row>
    <row r="19" spans="2:7" ht="15.75" thickBot="1">
      <c r="B19" s="331" t="s">
        <v>26</v>
      </c>
      <c r="C19" s="332"/>
      <c r="D19" s="130"/>
      <c r="E19" s="30">
        <f>SUM(E20:E22)</f>
        <v>0</v>
      </c>
      <c r="F19" s="48">
        <f>SUM(F20:F22)</f>
        <v>0</v>
      </c>
      <c r="G19" s="545"/>
    </row>
    <row r="20" spans="2:7" ht="14.25">
      <c r="B20" s="326" t="s">
        <v>153</v>
      </c>
      <c r="C20" s="327"/>
      <c r="D20" s="129"/>
      <c r="E20" s="49"/>
      <c r="F20" s="49"/>
      <c r="G20" s="49"/>
    </row>
    <row r="21" spans="2:7" ht="14.25">
      <c r="B21" s="351" t="s">
        <v>152</v>
      </c>
      <c r="C21" s="327"/>
      <c r="D21" s="129"/>
      <c r="E21" s="51"/>
      <c r="F21" s="51"/>
      <c r="G21" s="51"/>
    </row>
    <row r="22" spans="2:7" ht="15" thickBot="1">
      <c r="B22" s="347" t="s">
        <v>160</v>
      </c>
      <c r="C22" s="348"/>
      <c r="D22" s="129"/>
      <c r="E22" s="53"/>
      <c r="F22" s="53"/>
      <c r="G22" s="53"/>
    </row>
    <row r="23" spans="2:7" ht="16.5" thickBot="1">
      <c r="B23" s="345" t="s">
        <v>198</v>
      </c>
      <c r="C23" s="346"/>
      <c r="D23" s="131"/>
      <c r="E23" s="39">
        <f>E19+E12</f>
        <v>0</v>
      </c>
      <c r="F23" s="166">
        <f>F19+F12</f>
        <v>0</v>
      </c>
      <c r="G23" s="545"/>
    </row>
    <row r="24" spans="2:7" ht="18.75" thickBot="1">
      <c r="B24" s="40" t="s">
        <v>27</v>
      </c>
      <c r="C24" s="41"/>
      <c r="D24" s="41"/>
      <c r="E24" s="42"/>
      <c r="F24" s="135">
        <f>IF(E23=0,0,IF(F23/E23&gt;0.5,"POZOR! Podíl dotace vyšší jak 50% nákladů ",F23/E23))</f>
        <v>0</v>
      </c>
      <c r="G24" s="136"/>
    </row>
    <row r="25" spans="2:7" ht="14.25">
      <c r="B25" s="43" t="s">
        <v>155</v>
      </c>
      <c r="C25" s="44" t="s">
        <v>159</v>
      </c>
      <c r="D25" s="43" t="s">
        <v>157</v>
      </c>
      <c r="E25" s="44" t="s">
        <v>156</v>
      </c>
      <c r="F25" s="44"/>
      <c r="G25" s="60" t="s">
        <v>196</v>
      </c>
    </row>
    <row r="26" spans="2:7" ht="13.5" thickBot="1">
      <c r="B26" s="45" t="s">
        <v>134</v>
      </c>
      <c r="C26" s="16"/>
      <c r="D26" s="16"/>
      <c r="E26" s="16"/>
      <c r="F26" s="16"/>
      <c r="G26" s="16"/>
    </row>
    <row r="27" spans="2:7" ht="12.75">
      <c r="B27" s="546"/>
      <c r="C27" s="547"/>
      <c r="D27" s="547"/>
      <c r="E27" s="547"/>
      <c r="F27" s="547"/>
      <c r="G27" s="548"/>
    </row>
    <row r="28" spans="2:7" ht="12.75">
      <c r="B28" s="549"/>
      <c r="C28" s="550"/>
      <c r="D28" s="550"/>
      <c r="E28" s="550"/>
      <c r="F28" s="550"/>
      <c r="G28" s="551"/>
    </row>
    <row r="29" spans="2:7" ht="7.5" customHeight="1">
      <c r="B29" s="549"/>
      <c r="C29" s="550"/>
      <c r="D29" s="550"/>
      <c r="E29" s="550"/>
      <c r="F29" s="550"/>
      <c r="G29" s="551"/>
    </row>
    <row r="30" spans="2:7" ht="9.75" customHeight="1">
      <c r="B30" s="549"/>
      <c r="C30" s="550"/>
      <c r="D30" s="550"/>
      <c r="E30" s="550"/>
      <c r="F30" s="550"/>
      <c r="G30" s="551"/>
    </row>
    <row r="31" spans="2:7" ht="9.75" customHeight="1" thickBot="1">
      <c r="B31" s="552"/>
      <c r="C31" s="553"/>
      <c r="D31" s="553"/>
      <c r="E31" s="553"/>
      <c r="F31" s="553"/>
      <c r="G31" s="554"/>
    </row>
    <row r="32" spans="2:8" ht="9.75" customHeight="1">
      <c r="B32" s="16"/>
      <c r="C32" s="16"/>
      <c r="D32" s="16"/>
      <c r="E32" s="16"/>
      <c r="F32" s="15"/>
      <c r="G32" s="158"/>
      <c r="H32" s="46"/>
    </row>
    <row r="33" spans="2:8" ht="13.5">
      <c r="B33" s="16"/>
      <c r="C33" s="16"/>
      <c r="D33" s="16"/>
      <c r="E33" s="16"/>
      <c r="F33" s="503" t="s">
        <v>131</v>
      </c>
      <c r="G33" s="555"/>
      <c r="H33" s="46"/>
    </row>
    <row r="34" spans="2:8" ht="25.5" customHeight="1">
      <c r="B34" s="16"/>
      <c r="C34" s="16"/>
      <c r="D34" s="16"/>
      <c r="E34" s="16"/>
      <c r="F34" s="503" t="s">
        <v>132</v>
      </c>
      <c r="G34" s="556"/>
      <c r="H34" s="46"/>
    </row>
    <row r="35" spans="2:8" ht="13.5">
      <c r="B35" s="16"/>
      <c r="C35" s="16"/>
      <c r="D35" s="16"/>
      <c r="E35" s="16"/>
      <c r="F35" s="557"/>
      <c r="G35" s="15"/>
      <c r="H35" s="46"/>
    </row>
    <row r="36" spans="2:8" ht="12.75">
      <c r="B36" s="16"/>
      <c r="C36" s="16"/>
      <c r="D36" s="16"/>
      <c r="E36" s="16"/>
      <c r="F36" s="507"/>
      <c r="G36" s="159">
        <f>Žádost!C38</f>
        <v>0</v>
      </c>
      <c r="H36" s="46"/>
    </row>
    <row r="37" spans="2:8" ht="13.5">
      <c r="B37" s="16"/>
      <c r="C37" s="16"/>
      <c r="D37" s="16"/>
      <c r="E37" s="16"/>
      <c r="F37" s="507"/>
      <c r="G37" s="558" t="s">
        <v>133</v>
      </c>
      <c r="H37" s="46"/>
    </row>
    <row r="38" spans="2:7" ht="12.75">
      <c r="B38" s="2"/>
      <c r="C38" s="2"/>
      <c r="D38" s="2"/>
      <c r="E38" s="2"/>
      <c r="F38" s="2"/>
      <c r="G38" s="2"/>
    </row>
  </sheetData>
  <sheetProtection password="DD39" sheet="1"/>
  <mergeCells count="17">
    <mergeCell ref="B27:G31"/>
    <mergeCell ref="B23:C23"/>
    <mergeCell ref="B22:C22"/>
    <mergeCell ref="B14:C14"/>
    <mergeCell ref="B15:C15"/>
    <mergeCell ref="B16:C16"/>
    <mergeCell ref="B18:C18"/>
    <mergeCell ref="B20:C20"/>
    <mergeCell ref="B21:C21"/>
    <mergeCell ref="B19:C19"/>
    <mergeCell ref="B17:C17"/>
    <mergeCell ref="G2:G3"/>
    <mergeCell ref="B11:C11"/>
    <mergeCell ref="B12:C12"/>
    <mergeCell ref="B13:C13"/>
    <mergeCell ref="C2:F2"/>
    <mergeCell ref="C4:F5"/>
  </mergeCells>
  <conditionalFormatting sqref="F24:G24">
    <cfRule type="cellIs" priority="1" dxfId="0" operator="greaterThan" stopIfTrue="1">
      <formula>0.5</formula>
    </cfRule>
  </conditionalFormatting>
  <dataValidations count="3">
    <dataValidation type="custom" allowBlank="1" showInputMessage="1" showErrorMessage="1" errorTitle="Upozornění" error="Výše požadované dotace nesmí být větší, než 30% celkových neinvestičních  nákladů!!!!!" sqref="G24">
      <formula1>E23/F23&lt;=30%</formula1>
    </dataValidation>
    <dataValidation type="decimal" operator="greaterThanOrEqual" allowBlank="1" showInputMessage="1" showErrorMessage="1" prompt="Zadávejte pouze číselné hodnoty" error="    !!POZOR!!&#10;&#10;buňka smí obsahovat pouze čísla" sqref="E14:F16">
      <formula1>0</formula1>
    </dataValidation>
    <dataValidation allowBlank="1" showInputMessage="1" showErrorMessage="1" prompt="Vepiště komentář, který specifikuje danou položku" sqref="G12:G22"/>
  </dataValidations>
  <printOptions horizontalCentered="1"/>
  <pageMargins left="0.25" right="0.25" top="0.75" bottom="0.75" header="0.3" footer="0.3"/>
  <pageSetup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I31"/>
  <sheetViews>
    <sheetView view="pageBreakPreview" zoomScale="115" zoomScaleSheetLayoutView="115" zoomScalePageLayoutView="0" workbookViewId="0" topLeftCell="A1">
      <selection activeCell="G15" sqref="G15"/>
    </sheetView>
  </sheetViews>
  <sheetFormatPr defaultColWidth="9.140625" defaultRowHeight="12.75"/>
  <cols>
    <col min="1" max="1" width="4.421875" style="2" customWidth="1"/>
    <col min="2" max="2" width="26.57421875" style="2" customWidth="1"/>
    <col min="3" max="3" width="24.57421875" style="2" customWidth="1"/>
    <col min="4" max="6" width="15.7109375" style="2" customWidth="1"/>
    <col min="7" max="7" width="49.8515625" style="2" customWidth="1"/>
    <col min="8" max="8" width="2.28125" style="2" customWidth="1"/>
    <col min="9" max="16384" width="9.140625" style="2" customWidth="1"/>
  </cols>
  <sheetData>
    <row r="1" spans="2:9" s="3" customFormat="1" ht="12.75">
      <c r="B1" s="559" t="s">
        <v>1243</v>
      </c>
      <c r="C1" s="560">
        <f>Žádost!C7</f>
        <v>0</v>
      </c>
      <c r="D1" s="560"/>
      <c r="E1" s="560"/>
      <c r="F1" s="352" t="s">
        <v>1235</v>
      </c>
      <c r="G1" s="561"/>
      <c r="H1" s="562"/>
      <c r="I1" s="3">
        <f>Žádost!D2</f>
        <v>0</v>
      </c>
    </row>
    <row r="2" spans="1:8" ht="12.75">
      <c r="A2" s="3"/>
      <c r="B2" s="563" t="s">
        <v>163</v>
      </c>
      <c r="C2" s="560">
        <f>'Příloha 1 k žádosti'!C4</f>
        <v>0</v>
      </c>
      <c r="D2" s="560"/>
      <c r="E2" s="560"/>
      <c r="F2" s="561"/>
      <c r="G2" s="561"/>
      <c r="H2" s="562"/>
    </row>
    <row r="3" spans="1:8" ht="12.75">
      <c r="A3" s="3"/>
      <c r="B3" s="3"/>
      <c r="C3" s="560"/>
      <c r="D3" s="560"/>
      <c r="E3" s="560"/>
      <c r="F3" s="561"/>
      <c r="G3" s="561"/>
      <c r="H3" s="562"/>
    </row>
    <row r="4" spans="1:7" ht="12.75" customHeight="1">
      <c r="A4" s="564" t="s">
        <v>1234</v>
      </c>
      <c r="B4" s="564"/>
      <c r="C4" s="564"/>
      <c r="D4" s="564"/>
      <c r="E4" s="564"/>
      <c r="F4" s="564"/>
      <c r="G4" s="564"/>
    </row>
    <row r="5" spans="4:6" ht="13.5" thickBot="1">
      <c r="D5" s="565"/>
      <c r="E5" s="565"/>
      <c r="F5" s="565"/>
    </row>
    <row r="6" spans="1:7" ht="13.5" thickBot="1">
      <c r="A6" s="566"/>
      <c r="B6" s="567"/>
      <c r="C6" s="568"/>
      <c r="D6" s="569" t="s">
        <v>15</v>
      </c>
      <c r="E6" s="570" t="s">
        <v>16</v>
      </c>
      <c r="F6" s="571" t="s">
        <v>17</v>
      </c>
      <c r="G6" s="572"/>
    </row>
    <row r="7" spans="1:7" ht="16.5" thickBot="1">
      <c r="A7" s="573"/>
      <c r="B7" s="574"/>
      <c r="C7" s="575"/>
      <c r="D7" s="576" t="s">
        <v>191</v>
      </c>
      <c r="E7" s="577"/>
      <c r="F7" s="578"/>
      <c r="G7" s="579" t="s">
        <v>1180</v>
      </c>
    </row>
    <row r="8" spans="1:7" ht="12.75">
      <c r="A8" s="580"/>
      <c r="B8" s="581" t="s">
        <v>1184</v>
      </c>
      <c r="C8" s="582"/>
      <c r="D8" s="583" t="s">
        <v>1206</v>
      </c>
      <c r="E8" s="584" t="s">
        <v>1236</v>
      </c>
      <c r="F8" s="585" t="s">
        <v>1237</v>
      </c>
      <c r="G8" s="586" t="s">
        <v>1188</v>
      </c>
    </row>
    <row r="9" spans="1:7" ht="21.75" customHeight="1" thickBot="1">
      <c r="A9" s="587"/>
      <c r="B9" s="588"/>
      <c r="C9" s="589"/>
      <c r="D9" s="590"/>
      <c r="E9" s="591"/>
      <c r="F9" s="590"/>
      <c r="G9" s="592"/>
    </row>
    <row r="10" spans="1:7" ht="12.75">
      <c r="A10" s="593">
        <v>1</v>
      </c>
      <c r="B10" s="594" t="s">
        <v>164</v>
      </c>
      <c r="C10" s="594"/>
      <c r="D10" s="58"/>
      <c r="E10" s="58"/>
      <c r="F10" s="58"/>
      <c r="G10" s="252"/>
    </row>
    <row r="11" spans="1:7" ht="12.75">
      <c r="A11" s="595">
        <v>2</v>
      </c>
      <c r="B11" s="596" t="s">
        <v>165</v>
      </c>
      <c r="C11" s="596"/>
      <c r="D11" s="59"/>
      <c r="E11" s="59"/>
      <c r="F11" s="59"/>
      <c r="G11" s="253"/>
    </row>
    <row r="12" spans="1:7" ht="12.75">
      <c r="A12" s="595">
        <v>3</v>
      </c>
      <c r="B12" s="596" t="s">
        <v>166</v>
      </c>
      <c r="C12" s="596"/>
      <c r="D12" s="59"/>
      <c r="E12" s="59"/>
      <c r="F12" s="59"/>
      <c r="G12" s="253"/>
    </row>
    <row r="13" spans="1:7" ht="12.75">
      <c r="A13" s="595">
        <v>4</v>
      </c>
      <c r="B13" s="596" t="s">
        <v>167</v>
      </c>
      <c r="C13" s="596"/>
      <c r="D13" s="59"/>
      <c r="E13" s="59"/>
      <c r="F13" s="59"/>
      <c r="G13" s="253"/>
    </row>
    <row r="14" spans="1:7" ht="12.75">
      <c r="A14" s="595">
        <v>5</v>
      </c>
      <c r="B14" s="596" t="s">
        <v>168</v>
      </c>
      <c r="C14" s="596"/>
      <c r="D14" s="59"/>
      <c r="E14" s="59"/>
      <c r="F14" s="59"/>
      <c r="G14" s="253"/>
    </row>
    <row r="15" spans="1:7" ht="26.25" thickBot="1">
      <c r="A15" s="597">
        <v>6</v>
      </c>
      <c r="B15" s="598" t="s">
        <v>169</v>
      </c>
      <c r="C15" s="598"/>
      <c r="D15" s="59"/>
      <c r="E15" s="59"/>
      <c r="F15" s="59"/>
      <c r="G15" s="254"/>
    </row>
    <row r="16" spans="1:7" ht="12.75">
      <c r="A16" s="599">
        <v>7</v>
      </c>
      <c r="B16" s="600" t="s">
        <v>78</v>
      </c>
      <c r="C16" s="601" t="s">
        <v>170</v>
      </c>
      <c r="D16" s="59"/>
      <c r="E16" s="59"/>
      <c r="F16" s="59"/>
      <c r="G16" s="252"/>
    </row>
    <row r="17" spans="1:7" ht="13.5" thickBot="1">
      <c r="A17" s="602"/>
      <c r="B17" s="603"/>
      <c r="C17" s="604" t="s">
        <v>171</v>
      </c>
      <c r="D17" s="59"/>
      <c r="E17" s="59"/>
      <c r="F17" s="59"/>
      <c r="G17" s="255"/>
    </row>
    <row r="18" spans="1:7" ht="12.75">
      <c r="A18" s="605">
        <v>8</v>
      </c>
      <c r="B18" s="594" t="s">
        <v>172</v>
      </c>
      <c r="C18" s="594"/>
      <c r="D18" s="59"/>
      <c r="E18" s="59"/>
      <c r="F18" s="59"/>
      <c r="G18" s="256"/>
    </row>
    <row r="19" spans="1:7" ht="12.75">
      <c r="A19" s="595">
        <v>9</v>
      </c>
      <c r="B19" s="596" t="s">
        <v>173</v>
      </c>
      <c r="C19" s="596"/>
      <c r="D19" s="59"/>
      <c r="E19" s="59"/>
      <c r="F19" s="59"/>
      <c r="G19" s="253"/>
    </row>
    <row r="20" spans="1:7" ht="12.75">
      <c r="A20" s="595">
        <v>10</v>
      </c>
      <c r="B20" s="596" t="s">
        <v>174</v>
      </c>
      <c r="C20" s="596"/>
      <c r="D20" s="59"/>
      <c r="E20" s="59"/>
      <c r="F20" s="59"/>
      <c r="G20" s="253"/>
    </row>
    <row r="21" spans="1:7" ht="25.5">
      <c r="A21" s="595">
        <v>11</v>
      </c>
      <c r="B21" s="596" t="s">
        <v>175</v>
      </c>
      <c r="C21" s="596"/>
      <c r="D21" s="59"/>
      <c r="E21" s="59"/>
      <c r="F21" s="59"/>
      <c r="G21" s="253"/>
    </row>
    <row r="22" spans="1:7" ht="12.75">
      <c r="A22" s="595">
        <v>12</v>
      </c>
      <c r="B22" s="596" t="s">
        <v>176</v>
      </c>
      <c r="C22" s="596"/>
      <c r="D22" s="59"/>
      <c r="E22" s="59"/>
      <c r="F22" s="59"/>
      <c r="G22" s="253"/>
    </row>
    <row r="23" spans="1:7" ht="12.75">
      <c r="A23" s="595">
        <v>13</v>
      </c>
      <c r="B23" s="596" t="s">
        <v>177</v>
      </c>
      <c r="C23" s="596"/>
      <c r="D23" s="59"/>
      <c r="E23" s="59"/>
      <c r="F23" s="59"/>
      <c r="G23" s="253"/>
    </row>
    <row r="24" spans="1:7" ht="25.5">
      <c r="A24" s="595">
        <v>14</v>
      </c>
      <c r="B24" s="596" t="s">
        <v>192</v>
      </c>
      <c r="C24" s="596"/>
      <c r="D24" s="59"/>
      <c r="E24" s="59"/>
      <c r="F24" s="59"/>
      <c r="G24" s="253"/>
    </row>
    <row r="25" spans="1:7" ht="25.5">
      <c r="A25" s="595">
        <v>15</v>
      </c>
      <c r="B25" s="596" t="s">
        <v>178</v>
      </c>
      <c r="C25" s="596"/>
      <c r="D25" s="59"/>
      <c r="E25" s="59"/>
      <c r="F25" s="59"/>
      <c r="G25" s="253"/>
    </row>
    <row r="26" spans="1:7" ht="27">
      <c r="A26" s="595">
        <v>16</v>
      </c>
      <c r="B26" s="596" t="s">
        <v>1156</v>
      </c>
      <c r="C26" s="596"/>
      <c r="D26" s="59"/>
      <c r="E26" s="59"/>
      <c r="F26" s="59"/>
      <c r="G26" s="253"/>
    </row>
    <row r="27" spans="1:7" ht="25.5">
      <c r="A27" s="595">
        <v>17</v>
      </c>
      <c r="B27" s="596" t="s">
        <v>179</v>
      </c>
      <c r="C27" s="596"/>
      <c r="D27" s="59"/>
      <c r="E27" s="59"/>
      <c r="F27" s="59"/>
      <c r="G27" s="253"/>
    </row>
    <row r="28" spans="1:7" ht="13.5" thickBot="1">
      <c r="A28" s="595">
        <v>18</v>
      </c>
      <c r="B28" s="598" t="s">
        <v>180</v>
      </c>
      <c r="C28" s="598"/>
      <c r="D28" s="59"/>
      <c r="E28" s="59"/>
      <c r="F28" s="59"/>
      <c r="G28" s="254"/>
    </row>
    <row r="29" spans="1:7" ht="26.25" thickBot="1">
      <c r="A29" s="606">
        <v>19</v>
      </c>
      <c r="B29" s="279" t="s">
        <v>181</v>
      </c>
      <c r="C29" s="607"/>
      <c r="D29" s="608">
        <f>SUM(D10:D28)</f>
        <v>0</v>
      </c>
      <c r="E29" s="608">
        <f>SUM(E10:E28)</f>
        <v>0</v>
      </c>
      <c r="F29" s="608">
        <f>SUM(F10:F28)</f>
        <v>0</v>
      </c>
      <c r="G29" s="609"/>
    </row>
    <row r="31" ht="14.25">
      <c r="A31" s="148" t="s">
        <v>1157</v>
      </c>
    </row>
  </sheetData>
  <sheetProtection password="DD39" sheet="1"/>
  <mergeCells count="8">
    <mergeCell ref="C1:E1"/>
    <mergeCell ref="E8:E9"/>
    <mergeCell ref="F8:F9"/>
    <mergeCell ref="D8:D9"/>
    <mergeCell ref="F1:G1"/>
    <mergeCell ref="C2:G3"/>
    <mergeCell ref="D7:F7"/>
    <mergeCell ref="A4:G4"/>
  </mergeCells>
  <printOptions/>
  <pageMargins left="0.25" right="0.25" top="0.75" bottom="0.75" header="0.3" footer="0.3"/>
  <pageSetup fitToHeight="1" fitToWidth="1" horizontalDpi="600" verticalDpi="600" orientation="landscape" paperSize="9" scale="92" r:id="rId1"/>
  <headerFooter>
    <oddFooter>&amp;C&amp;P z &amp;N</oddFooter>
  </headerFooter>
</worksheet>
</file>

<file path=xl/worksheets/sheet5.xml><?xml version="1.0" encoding="utf-8"?>
<worksheet xmlns="http://schemas.openxmlformats.org/spreadsheetml/2006/main" xmlns:r="http://schemas.openxmlformats.org/officeDocument/2006/relationships">
  <dimension ref="B4:J39"/>
  <sheetViews>
    <sheetView showGridLines="0" view="pageBreakPreview" zoomScale="130" zoomScaleNormal="130" zoomScaleSheetLayoutView="130" zoomScalePageLayoutView="0" workbookViewId="0" topLeftCell="A1">
      <selection activeCell="C8" sqref="C8"/>
    </sheetView>
  </sheetViews>
  <sheetFormatPr defaultColWidth="9.140625" defaultRowHeight="12.75"/>
  <cols>
    <col min="1" max="1" width="1.7109375" style="2" customWidth="1"/>
    <col min="2" max="2" width="9.140625" style="2" customWidth="1"/>
    <col min="3" max="3" width="21.140625" style="2" customWidth="1"/>
    <col min="4" max="7" width="9.140625" style="2" customWidth="1"/>
    <col min="8" max="8" width="8.00390625" style="2" customWidth="1"/>
    <col min="9" max="9" width="16.8515625" style="2" customWidth="1"/>
    <col min="10" max="10" width="1.1484375" style="2" customWidth="1"/>
    <col min="11" max="16384" width="9.140625" style="2" customWidth="1"/>
  </cols>
  <sheetData>
    <row r="4" spans="2:10" ht="12.75">
      <c r="B4" s="284"/>
      <c r="C4" s="284"/>
      <c r="D4" s="284"/>
      <c r="E4" s="284"/>
      <c r="F4" s="284"/>
      <c r="G4" s="284"/>
      <c r="H4" s="284"/>
      <c r="I4" s="284"/>
      <c r="J4" s="284"/>
    </row>
    <row r="5" spans="2:10" ht="13.5" thickBot="1">
      <c r="B5" s="284"/>
      <c r="C5" s="284"/>
      <c r="D5" s="284"/>
      <c r="E5" s="284"/>
      <c r="F5" s="284"/>
      <c r="G5" s="284"/>
      <c r="H5" s="284"/>
      <c r="I5" s="284"/>
      <c r="J5" s="284"/>
    </row>
    <row r="6" spans="2:10" ht="13.5" thickBot="1">
      <c r="B6" s="284"/>
      <c r="C6" s="292" t="s">
        <v>1189</v>
      </c>
      <c r="D6" s="288"/>
      <c r="E6" s="284"/>
      <c r="F6" s="284"/>
      <c r="G6" s="284"/>
      <c r="H6" s="284"/>
      <c r="I6" s="284"/>
      <c r="J6" s="284"/>
    </row>
    <row r="7" spans="2:10" ht="16.5" thickBot="1">
      <c r="B7" s="284"/>
      <c r="C7" s="169"/>
      <c r="D7" s="285"/>
      <c r="E7" s="286" t="s">
        <v>1190</v>
      </c>
      <c r="F7" s="287"/>
      <c r="G7" s="287"/>
      <c r="H7" s="287"/>
      <c r="I7" s="288"/>
      <c r="J7" s="284"/>
    </row>
    <row r="8" spans="2:10" ht="13.5" thickBot="1">
      <c r="B8" s="284"/>
      <c r="C8" s="284"/>
      <c r="D8" s="284"/>
      <c r="E8" s="289" t="s">
        <v>1191</v>
      </c>
      <c r="F8" s="290"/>
      <c r="G8" s="290"/>
      <c r="H8" s="290"/>
      <c r="I8" s="285"/>
      <c r="J8" s="284"/>
    </row>
    <row r="9" spans="2:10" ht="24.75" customHeight="1" thickBot="1">
      <c r="B9" s="284"/>
      <c r="C9" s="169"/>
      <c r="D9" s="284"/>
      <c r="E9" s="284"/>
      <c r="F9" s="284"/>
      <c r="G9" s="284"/>
      <c r="H9" s="284"/>
      <c r="I9" s="284"/>
      <c r="J9" s="284"/>
    </row>
    <row r="10" spans="2:10" ht="12.75">
      <c r="B10" s="284"/>
      <c r="C10" s="284"/>
      <c r="D10" s="284"/>
      <c r="E10" s="284"/>
      <c r="F10" s="284"/>
      <c r="G10" s="284"/>
      <c r="H10" s="284"/>
      <c r="I10" s="284"/>
      <c r="J10" s="284"/>
    </row>
    <row r="11" spans="2:10" ht="12.75">
      <c r="B11" s="284"/>
      <c r="C11" s="284"/>
      <c r="D11" s="284"/>
      <c r="E11" s="284"/>
      <c r="F11" s="284"/>
      <c r="G11" s="284"/>
      <c r="H11" s="284"/>
      <c r="I11" s="284"/>
      <c r="J11" s="284"/>
    </row>
    <row r="12" spans="2:10" ht="12.75">
      <c r="B12" s="284"/>
      <c r="C12" s="284"/>
      <c r="D12" s="284"/>
      <c r="E12" s="284"/>
      <c r="F12" s="284"/>
      <c r="G12" s="284"/>
      <c r="H12" s="284"/>
      <c r="I12" s="284"/>
      <c r="J12" s="284"/>
    </row>
    <row r="13" spans="2:10" ht="12.75">
      <c r="B13" s="284"/>
      <c r="C13" s="284"/>
      <c r="D13" s="284"/>
      <c r="E13" s="284"/>
      <c r="F13" s="284"/>
      <c r="G13" s="284"/>
      <c r="H13" s="284"/>
      <c r="I13" s="284"/>
      <c r="J13" s="284"/>
    </row>
    <row r="14" spans="2:10" ht="13.5" thickBot="1">
      <c r="B14" s="284"/>
      <c r="C14" s="284"/>
      <c r="D14" s="284"/>
      <c r="E14" s="284"/>
      <c r="F14" s="284"/>
      <c r="G14" s="284"/>
      <c r="H14" s="284"/>
      <c r="I14" s="284"/>
      <c r="J14" s="284"/>
    </row>
    <row r="15" spans="2:10" ht="13.5" customHeight="1">
      <c r="B15" s="284"/>
      <c r="C15" s="353" t="s">
        <v>151</v>
      </c>
      <c r="D15" s="354"/>
      <c r="E15" s="354"/>
      <c r="F15" s="354"/>
      <c r="G15" s="354"/>
      <c r="H15" s="355"/>
      <c r="I15" s="284"/>
      <c r="J15" s="284"/>
    </row>
    <row r="16" spans="2:10" ht="12.75" customHeight="1">
      <c r="B16" s="284"/>
      <c r="C16" s="356"/>
      <c r="D16" s="357"/>
      <c r="E16" s="357"/>
      <c r="F16" s="357"/>
      <c r="G16" s="357"/>
      <c r="H16" s="358"/>
      <c r="I16" s="284"/>
      <c r="J16" s="284"/>
    </row>
    <row r="17" spans="2:10" ht="12.75" customHeight="1">
      <c r="B17" s="284"/>
      <c r="C17" s="356"/>
      <c r="D17" s="357"/>
      <c r="E17" s="357"/>
      <c r="F17" s="357"/>
      <c r="G17" s="357"/>
      <c r="H17" s="358"/>
      <c r="I17" s="284"/>
      <c r="J17" s="284"/>
    </row>
    <row r="18" spans="2:10" ht="12.75" customHeight="1">
      <c r="B18" s="284"/>
      <c r="C18" s="356"/>
      <c r="D18" s="357"/>
      <c r="E18" s="357"/>
      <c r="F18" s="357"/>
      <c r="G18" s="357"/>
      <c r="H18" s="358"/>
      <c r="I18" s="284"/>
      <c r="J18" s="284"/>
    </row>
    <row r="19" spans="2:10" ht="12.75" customHeight="1">
      <c r="B19" s="284"/>
      <c r="C19" s="356"/>
      <c r="D19" s="357"/>
      <c r="E19" s="357"/>
      <c r="F19" s="357"/>
      <c r="G19" s="357"/>
      <c r="H19" s="358"/>
      <c r="I19" s="284"/>
      <c r="J19" s="284"/>
    </row>
    <row r="20" spans="2:10" ht="12.75" customHeight="1">
      <c r="B20" s="284"/>
      <c r="C20" s="356"/>
      <c r="D20" s="357"/>
      <c r="E20" s="357"/>
      <c r="F20" s="357"/>
      <c r="G20" s="357"/>
      <c r="H20" s="358"/>
      <c r="I20" s="284"/>
      <c r="J20" s="284"/>
    </row>
    <row r="21" spans="2:10" ht="12.75" customHeight="1">
      <c r="B21" s="284"/>
      <c r="C21" s="356"/>
      <c r="D21" s="357"/>
      <c r="E21" s="357"/>
      <c r="F21" s="357"/>
      <c r="G21" s="357"/>
      <c r="H21" s="358"/>
      <c r="I21" s="284"/>
      <c r="J21" s="284"/>
    </row>
    <row r="22" spans="2:10" ht="12.75" customHeight="1">
      <c r="B22" s="284"/>
      <c r="C22" s="356"/>
      <c r="D22" s="357"/>
      <c r="E22" s="357"/>
      <c r="F22" s="357"/>
      <c r="G22" s="357"/>
      <c r="H22" s="358"/>
      <c r="I22" s="284"/>
      <c r="J22" s="284"/>
    </row>
    <row r="23" spans="2:10" ht="12.75" customHeight="1" thickBot="1">
      <c r="B23" s="284"/>
      <c r="C23" s="359"/>
      <c r="D23" s="360"/>
      <c r="E23" s="360"/>
      <c r="F23" s="360"/>
      <c r="G23" s="360"/>
      <c r="H23" s="361"/>
      <c r="I23" s="284"/>
      <c r="J23" s="284"/>
    </row>
    <row r="24" spans="2:10" ht="12.75">
      <c r="B24" s="284"/>
      <c r="C24" s="284"/>
      <c r="D24" s="284"/>
      <c r="E24" s="284"/>
      <c r="F24" s="284"/>
      <c r="G24" s="284"/>
      <c r="H24" s="284"/>
      <c r="I24" s="284"/>
      <c r="J24" s="284"/>
    </row>
    <row r="25" spans="2:10" ht="12.75">
      <c r="B25" s="284"/>
      <c r="C25" s="284"/>
      <c r="D25" s="284"/>
      <c r="E25" s="284"/>
      <c r="F25" s="284"/>
      <c r="G25" s="284"/>
      <c r="H25" s="284"/>
      <c r="I25" s="284"/>
      <c r="J25" s="284"/>
    </row>
    <row r="26" spans="2:10" ht="13.5" thickBot="1">
      <c r="B26" s="284"/>
      <c r="C26" s="284"/>
      <c r="D26" s="284"/>
      <c r="E26" s="284"/>
      <c r="F26" s="284"/>
      <c r="G26" s="284"/>
      <c r="H26" s="284"/>
      <c r="I26" s="284"/>
      <c r="J26" s="284"/>
    </row>
    <row r="27" spans="2:10" ht="12.75">
      <c r="B27" s="284"/>
      <c r="C27" s="293" t="s">
        <v>184</v>
      </c>
      <c r="D27" s="284"/>
      <c r="E27" s="284"/>
      <c r="F27" s="284"/>
      <c r="G27" s="284"/>
      <c r="H27" s="284"/>
      <c r="I27" s="284"/>
      <c r="J27" s="284"/>
    </row>
    <row r="28" spans="2:10" ht="15">
      <c r="B28" s="284"/>
      <c r="C28" s="294" t="str">
        <f>IF(C7&lt;10,CONCATENATE(C39,C38,C7),CONCATENATE(C39,C7))</f>
        <v>KK16-0</v>
      </c>
      <c r="D28" s="284"/>
      <c r="E28" s="284"/>
      <c r="F28" s="284"/>
      <c r="G28" s="284"/>
      <c r="H28" s="284"/>
      <c r="I28" s="284"/>
      <c r="J28" s="284"/>
    </row>
    <row r="38" ht="12.75">
      <c r="C38" s="2">
        <v>0</v>
      </c>
    </row>
    <row r="39" ht="15.75" thickBot="1">
      <c r="C39" s="291" t="s">
        <v>1227</v>
      </c>
    </row>
  </sheetData>
  <sheetProtection password="DD39" sheet="1"/>
  <mergeCells count="1">
    <mergeCell ref="C15:H23"/>
  </mergeCells>
  <dataValidations count="2">
    <dataValidation type="whole" operator="greaterThan" allowBlank="1" showInputMessage="1" showErrorMessage="1" error="Výši přidělené dotaci vepište ve formátu  prostého čísla bez jiných znaků a mezer!" sqref="C9">
      <formula1>0</formula1>
    </dataValidation>
    <dataValidation type="whole" operator="greaterThan" allowBlank="1" showInputMessage="1" showErrorMessage="1" error="Přidělené pořadové číslo vepište jako prosté číslo bez jiných znaků!!!" sqref="C7">
      <formula1>0</formula1>
    </dataValidation>
  </dataValidations>
  <printOptions/>
  <pageMargins left="0.7" right="0.7" top="0.787401575" bottom="0.7874015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B2:V188"/>
  <sheetViews>
    <sheetView showGridLines="0" showZeros="0" view="pageBreakPreview" zoomScale="85" zoomScaleSheetLayoutView="85" zoomScalePageLayoutView="0" workbookViewId="0" topLeftCell="A133">
      <selection activeCell="N180" sqref="N180"/>
    </sheetView>
  </sheetViews>
  <sheetFormatPr defaultColWidth="9.140625" defaultRowHeight="12.75"/>
  <cols>
    <col min="1" max="1" width="6.57421875" style="529" customWidth="1"/>
    <col min="2" max="2" width="3.8515625" style="529" customWidth="1"/>
    <col min="3" max="3" width="17.57421875" style="529" customWidth="1"/>
    <col min="4" max="4" width="10.140625" style="529" customWidth="1"/>
    <col min="5" max="5" width="9.140625" style="529" customWidth="1"/>
    <col min="6" max="6" width="15.140625" style="529" customWidth="1"/>
    <col min="7" max="8" width="10.00390625" style="529" customWidth="1"/>
    <col min="9" max="9" width="9.7109375" style="529" customWidth="1"/>
    <col min="10" max="10" width="14.00390625" style="529" customWidth="1"/>
    <col min="11" max="21" width="9.140625" style="529" customWidth="1"/>
    <col min="22" max="22" width="40.8515625" style="529" customWidth="1"/>
    <col min="23" max="16384" width="9.140625" style="529" customWidth="1"/>
  </cols>
  <sheetData>
    <row r="2" spans="2:11" ht="33" customHeight="1">
      <c r="B2" s="614"/>
      <c r="C2" s="615" t="s">
        <v>1226</v>
      </c>
      <c r="D2" s="614"/>
      <c r="E2" s="614"/>
      <c r="F2" s="614"/>
      <c r="G2" s="614"/>
      <c r="H2" s="614"/>
      <c r="I2" s="614"/>
      <c r="J2" s="614"/>
      <c r="K2" s="55">
        <f>'Příloha 1 k žádosti'!H2</f>
        <v>0</v>
      </c>
    </row>
    <row r="3" spans="2:11" ht="15.75">
      <c r="B3" s="616" t="s">
        <v>1267</v>
      </c>
      <c r="C3" s="616"/>
      <c r="D3" s="616"/>
      <c r="E3" s="616"/>
      <c r="F3" s="616"/>
      <c r="G3" s="616"/>
      <c r="H3" s="616"/>
      <c r="I3" s="616"/>
      <c r="J3" s="616"/>
      <c r="K3" s="617"/>
    </row>
    <row r="4" spans="2:11" ht="26.25" customHeight="1">
      <c r="B4" s="616"/>
      <c r="C4" s="616"/>
      <c r="D4" s="616"/>
      <c r="E4" s="616"/>
      <c r="F4" s="616"/>
      <c r="G4" s="616"/>
      <c r="H4" s="616"/>
      <c r="I4" s="616"/>
      <c r="J4" s="616"/>
      <c r="K4" s="617"/>
    </row>
    <row r="5" ht="11.25" customHeight="1"/>
    <row r="6" ht="6.75" customHeight="1"/>
    <row r="7" spans="5:7" ht="15.75">
      <c r="E7" s="618" t="s">
        <v>0</v>
      </c>
      <c r="G7" s="619" t="str">
        <f>'Přidělená dotace'!C28</f>
        <v>KK16-0</v>
      </c>
    </row>
    <row r="9" ht="15.75">
      <c r="D9" s="620" t="s">
        <v>78</v>
      </c>
    </row>
    <row r="10" ht="11.25" customHeight="1"/>
    <row r="11" spans="3:4" ht="15.75">
      <c r="C11" s="529" t="s">
        <v>79</v>
      </c>
      <c r="D11" s="529" t="s">
        <v>143</v>
      </c>
    </row>
    <row r="12" ht="11.25" customHeight="1"/>
    <row r="13" spans="3:4" ht="15.75">
      <c r="C13" s="529" t="s">
        <v>80</v>
      </c>
      <c r="D13" s="621" t="s">
        <v>1200</v>
      </c>
    </row>
    <row r="14" ht="11.25" customHeight="1"/>
    <row r="15" spans="3:5" ht="15.75">
      <c r="C15" s="529" t="s">
        <v>81</v>
      </c>
      <c r="D15" s="622">
        <v>70889546</v>
      </c>
      <c r="E15" s="622"/>
    </row>
    <row r="16" ht="11.25" customHeight="1"/>
    <row r="17" spans="3:15" ht="15.75">
      <c r="C17" s="529" t="s">
        <v>82</v>
      </c>
      <c r="D17" s="529" t="s">
        <v>83</v>
      </c>
      <c r="O17" s="529" t="s">
        <v>199</v>
      </c>
    </row>
    <row r="18" spans="3:15" ht="15.75">
      <c r="C18" s="529" t="s">
        <v>84</v>
      </c>
      <c r="D18" s="529" t="str">
        <f>IF(K2="POO",O18,IF(K2="obec",O18,O17))</f>
        <v>27-2031110287/0100</v>
      </c>
      <c r="O18" s="529" t="s">
        <v>147</v>
      </c>
    </row>
    <row r="19" ht="11.25" customHeight="1"/>
    <row r="20" spans="4:8" ht="13.5" customHeight="1">
      <c r="D20" s="618" t="s">
        <v>85</v>
      </c>
      <c r="H20" s="621"/>
    </row>
    <row r="21" ht="15.75">
      <c r="D21" s="618" t="s">
        <v>86</v>
      </c>
    </row>
    <row r="22" ht="15.75">
      <c r="E22" s="623" t="s">
        <v>72</v>
      </c>
    </row>
    <row r="23" spans="3:11" ht="32.25" customHeight="1">
      <c r="C23" s="624"/>
      <c r="D23" s="625">
        <f>Žádost!C7</f>
        <v>0</v>
      </c>
      <c r="E23" s="626"/>
      <c r="F23" s="626"/>
      <c r="G23" s="626"/>
      <c r="H23" s="626"/>
      <c r="I23" s="626"/>
      <c r="J23" s="626"/>
      <c r="K23" s="624"/>
    </row>
    <row r="24" spans="3:10" ht="27" customHeight="1">
      <c r="C24" s="627" t="s">
        <v>73</v>
      </c>
      <c r="D24" s="628">
        <f>Žádost!C15</f>
        <v>0</v>
      </c>
      <c r="E24" s="629"/>
      <c r="F24" s="629"/>
      <c r="G24" s="629"/>
      <c r="H24" s="629"/>
      <c r="I24" s="629"/>
      <c r="J24" s="629"/>
    </row>
    <row r="25" ht="11.25" customHeight="1"/>
    <row r="26" spans="3:11" ht="15.75" customHeight="1">
      <c r="C26" s="529" t="s">
        <v>74</v>
      </c>
      <c r="D26" s="630">
        <f>Žádost!C16</f>
        <v>0</v>
      </c>
      <c r="E26" s="630"/>
      <c r="F26" s="630"/>
      <c r="G26" s="630"/>
      <c r="K26" s="631"/>
    </row>
    <row r="27" ht="6.75" customHeight="1"/>
    <row r="28" spans="3:5" ht="15.75">
      <c r="C28" s="529" t="s">
        <v>75</v>
      </c>
      <c r="D28" s="632">
        <f>Žádost!C8</f>
        <v>0</v>
      </c>
      <c r="E28" s="618"/>
    </row>
    <row r="29" ht="11.25" customHeight="1"/>
    <row r="30" spans="3:4" ht="15.75">
      <c r="C30" s="529" t="s">
        <v>76</v>
      </c>
      <c r="D30" s="529">
        <f>Žádost!C29</f>
        <v>0</v>
      </c>
    </row>
    <row r="31" spans="3:4" ht="19.5" customHeight="1">
      <c r="C31" s="529" t="s">
        <v>77</v>
      </c>
      <c r="D31" s="529">
        <f>Žádost!C28</f>
        <v>0</v>
      </c>
    </row>
    <row r="32" ht="15.75">
      <c r="E32" s="633"/>
    </row>
    <row r="33" ht="15.75">
      <c r="E33" s="633"/>
    </row>
    <row r="34" ht="15.75">
      <c r="D34" s="529" t="s">
        <v>87</v>
      </c>
    </row>
    <row r="35" ht="15.75">
      <c r="D35" s="618" t="s">
        <v>88</v>
      </c>
    </row>
    <row r="36" ht="11.25" customHeight="1"/>
    <row r="37" ht="15.75">
      <c r="C37" s="618" t="s">
        <v>89</v>
      </c>
    </row>
    <row r="38" ht="14.25" customHeight="1">
      <c r="F38" s="614" t="s">
        <v>90</v>
      </c>
    </row>
    <row r="39" ht="15.75">
      <c r="F39" s="615" t="s">
        <v>91</v>
      </c>
    </row>
    <row r="40" spans="3:11" ht="16.5" customHeight="1">
      <c r="C40" s="634" t="s">
        <v>150</v>
      </c>
      <c r="D40" s="635"/>
      <c r="E40" s="635"/>
      <c r="F40" s="635"/>
      <c r="G40" s="635"/>
      <c r="H40" s="635"/>
      <c r="I40" s="635"/>
      <c r="J40" s="635"/>
      <c r="K40" s="636"/>
    </row>
    <row r="41" spans="3:11" ht="16.5" customHeight="1">
      <c r="C41" s="637">
        <v>42541</v>
      </c>
      <c r="D41" s="638" t="s">
        <v>139</v>
      </c>
      <c r="E41" s="639"/>
      <c r="F41" s="639"/>
      <c r="G41" s="639"/>
      <c r="H41" s="639"/>
      <c r="I41" s="639"/>
      <c r="J41" s="639"/>
      <c r="K41" s="636"/>
    </row>
    <row r="42" spans="3:11" ht="45.75" customHeight="1">
      <c r="C42" s="627" t="s">
        <v>182</v>
      </c>
      <c r="E42" s="640">
        <f>Žádost!C9</f>
        <v>0</v>
      </c>
      <c r="F42" s="641"/>
      <c r="G42" s="641"/>
      <c r="H42" s="641"/>
      <c r="I42" s="641"/>
      <c r="J42" s="641"/>
      <c r="K42" s="636"/>
    </row>
    <row r="43" spans="3:11" ht="12.75" customHeight="1">
      <c r="C43" s="529" t="s">
        <v>183</v>
      </c>
      <c r="E43" s="642"/>
      <c r="F43" s="642"/>
      <c r="G43" s="642"/>
      <c r="J43" s="636"/>
      <c r="K43" s="636"/>
    </row>
    <row r="44" spans="2:22" ht="30.75" customHeight="1">
      <c r="B44" s="643"/>
      <c r="C44" s="643"/>
      <c r="D44" s="643"/>
      <c r="E44" s="643"/>
      <c r="F44" s="643"/>
      <c r="G44" s="643"/>
      <c r="H44" s="644"/>
      <c r="I44" s="644"/>
      <c r="J44" s="644"/>
      <c r="K44" s="636"/>
      <c r="O44" s="645"/>
      <c r="P44" s="636"/>
      <c r="Q44" s="636"/>
      <c r="R44" s="646"/>
      <c r="S44" s="646"/>
      <c r="T44" s="646"/>
      <c r="U44" s="646"/>
      <c r="V44" s="646"/>
    </row>
    <row r="45" spans="2:22" ht="14.25" customHeight="1">
      <c r="B45" s="643"/>
      <c r="C45" s="643"/>
      <c r="D45" s="643"/>
      <c r="E45" s="643"/>
      <c r="F45" s="643"/>
      <c r="G45" s="643"/>
      <c r="H45" s="643"/>
      <c r="I45" s="643"/>
      <c r="J45" s="643"/>
      <c r="K45" s="636"/>
      <c r="O45" s="647"/>
      <c r="P45" s="636"/>
      <c r="Q45" s="636"/>
      <c r="R45" s="648"/>
      <c r="S45" s="648"/>
      <c r="T45" s="648"/>
      <c r="U45" s="648"/>
      <c r="V45" s="648"/>
    </row>
    <row r="46" spans="3:22" ht="14.25" customHeight="1">
      <c r="C46" s="647">
        <f>IF($K$2="POO",O46,0)</f>
        <v>0</v>
      </c>
      <c r="D46" s="647">
        <f>IF($K$2="POO",R46,0)</f>
        <v>0</v>
      </c>
      <c r="E46" s="647"/>
      <c r="F46" s="647"/>
      <c r="G46" s="647"/>
      <c r="K46" s="636"/>
      <c r="O46" s="647"/>
      <c r="P46" s="636"/>
      <c r="Q46" s="636"/>
      <c r="R46" s="648"/>
      <c r="S46" s="648"/>
      <c r="T46" s="648"/>
      <c r="U46" s="648"/>
      <c r="V46" s="648"/>
    </row>
    <row r="47" spans="4:11" ht="18" customHeight="1">
      <c r="D47" s="636"/>
      <c r="E47" s="636"/>
      <c r="F47" s="636"/>
      <c r="G47" s="636"/>
      <c r="H47" s="636"/>
      <c r="I47" s="636"/>
      <c r="J47" s="636"/>
      <c r="K47" s="636"/>
    </row>
    <row r="48" spans="3:13" ht="193.5" customHeight="1">
      <c r="C48" s="649" t="s">
        <v>1261</v>
      </c>
      <c r="D48" s="650"/>
      <c r="E48" s="650"/>
      <c r="F48" s="650"/>
      <c r="G48" s="650"/>
      <c r="H48" s="650"/>
      <c r="I48" s="650"/>
      <c r="J48" s="650"/>
      <c r="K48" s="636"/>
      <c r="L48" s="618"/>
      <c r="M48" s="618"/>
    </row>
    <row r="49" spans="4:11" ht="15" customHeight="1">
      <c r="D49" s="636"/>
      <c r="E49" s="636"/>
      <c r="F49" s="636"/>
      <c r="G49" s="636"/>
      <c r="H49" s="636"/>
      <c r="I49" s="636"/>
      <c r="J49" s="636"/>
      <c r="K49" s="636"/>
    </row>
    <row r="50" ht="18.75" customHeight="1">
      <c r="C50" s="529" t="s">
        <v>185</v>
      </c>
    </row>
    <row r="51" spans="3:10" ht="19.5" customHeight="1">
      <c r="C51" s="614"/>
      <c r="D51" s="651"/>
      <c r="E51" s="652">
        <f>Žádost!C21</f>
        <v>0</v>
      </c>
      <c r="F51" s="653"/>
      <c r="G51" s="653"/>
      <c r="H51" s="653"/>
      <c r="I51" s="653"/>
      <c r="J51" s="653"/>
    </row>
    <row r="52" spans="4:10" ht="15.75">
      <c r="D52" s="529" t="s">
        <v>12</v>
      </c>
      <c r="E52" s="654">
        <f>Žádost!C22</f>
        <v>0</v>
      </c>
      <c r="F52" s="655"/>
      <c r="G52" s="656"/>
      <c r="H52" s="656"/>
      <c r="I52" s="656"/>
      <c r="J52" s="656"/>
    </row>
    <row r="53" spans="3:10" ht="21" customHeight="1">
      <c r="C53" s="657" t="s">
        <v>186</v>
      </c>
      <c r="D53" s="657"/>
      <c r="E53" s="657"/>
      <c r="F53" s="657"/>
      <c r="G53" s="657"/>
      <c r="H53" s="657"/>
      <c r="I53" s="657"/>
      <c r="J53" s="657"/>
    </row>
    <row r="54" spans="3:10" ht="15.75">
      <c r="C54" s="657"/>
      <c r="D54" s="657"/>
      <c r="E54" s="657"/>
      <c r="F54" s="657"/>
      <c r="G54" s="657"/>
      <c r="H54" s="657"/>
      <c r="I54" s="657"/>
      <c r="J54" s="657"/>
    </row>
    <row r="55" spans="3:10" ht="15.75">
      <c r="C55" s="657"/>
      <c r="D55" s="657"/>
      <c r="E55" s="657"/>
      <c r="F55" s="657"/>
      <c r="G55" s="657"/>
      <c r="H55" s="657"/>
      <c r="I55" s="657"/>
      <c r="J55" s="657"/>
    </row>
    <row r="56" spans="3:10" ht="24.75" customHeight="1">
      <c r="C56" s="657"/>
      <c r="D56" s="657"/>
      <c r="E56" s="657"/>
      <c r="F56" s="657"/>
      <c r="G56" s="657"/>
      <c r="H56" s="657"/>
      <c r="I56" s="657"/>
      <c r="J56" s="657"/>
    </row>
    <row r="57" spans="4:10" ht="14.25" customHeight="1">
      <c r="D57" s="658"/>
      <c r="E57" s="658"/>
      <c r="F57" s="658"/>
      <c r="G57" s="658"/>
      <c r="H57" s="658"/>
      <c r="I57" s="658"/>
      <c r="J57" s="658"/>
    </row>
    <row r="58" spans="3:9" ht="17.25" customHeight="1">
      <c r="C58" s="529" t="s">
        <v>1225</v>
      </c>
      <c r="G58" s="659">
        <f>Žádost!C12</f>
        <v>0</v>
      </c>
      <c r="H58" s="660" t="s">
        <v>1197</v>
      </c>
      <c r="I58" s="661"/>
    </row>
    <row r="59" ht="26.25" customHeight="1">
      <c r="C59" s="662" t="s">
        <v>1207</v>
      </c>
    </row>
    <row r="60" spans="3:9" ht="26.25" customHeight="1">
      <c r="C60" s="663">
        <f>'Přidělená dotace'!C9</f>
        <v>0</v>
      </c>
      <c r="D60" s="664"/>
      <c r="E60" s="529" t="s">
        <v>1208</v>
      </c>
      <c r="F60" s="665"/>
      <c r="G60" s="666"/>
      <c r="H60" s="667"/>
      <c r="I60" s="668"/>
    </row>
    <row r="61" spans="6:9" ht="26.25" customHeight="1">
      <c r="F61" s="665"/>
      <c r="G61" s="666"/>
      <c r="H61" s="667"/>
      <c r="I61" s="668"/>
    </row>
    <row r="62" spans="3:22" ht="15.75" customHeight="1">
      <c r="C62" s="669" t="str">
        <f>IF(K2="POO",O62,O72)</f>
        <v>Celková dotace z tohoto dotačního programu nesmí přesáhnout 50 % celkových nákladů podporované činnosti  v roce 2016.
(3) Čerpáním prostředků dotace se rozumí úhrada nákladů souvisejících s realizací podporované činnosti v souladu se strukturou čerpání dotace, která je uvedena v příloze 1 ke smlouvě „Specifikace rozpočtu služby a čerpání přidělené dotace“.  V případě zvýšení potřeby čerpání dotace u příslušné nákladové položky o více než 10 % z částky uvedené v příloze 1  Příjemce  zašle na odbor sociálních věcí žádost o změnu struktury čerpání dotace s nově vyplněnou přílohou 1. Čerpání musí být ukončeno ke dni ukončení realizace podporované činnosti , nejpozději však 31. 12. 2016. Žádost o změnu struktury čerpání dotace schvaluje vedoucí Odboru sociálních věcí, nebo vedoucí oddělení koncepcí analýz a financování. 
(4) Poskytovatel poukáže schválenou dotaci na realizaci činnosti na účet Příjemce  do 30 dnů od podpisu této Smlouvy oběma Smluvními stranami.
</v>
      </c>
      <c r="D62" s="669"/>
      <c r="E62" s="669"/>
      <c r="F62" s="669"/>
      <c r="G62" s="669"/>
      <c r="H62" s="669"/>
      <c r="I62" s="669"/>
      <c r="J62" s="669"/>
      <c r="O62" s="670" t="s">
        <v>1249</v>
      </c>
      <c r="P62" s="670"/>
      <c r="Q62" s="670"/>
      <c r="R62" s="670"/>
      <c r="S62" s="670"/>
      <c r="T62" s="670"/>
      <c r="U62" s="670"/>
      <c r="V62" s="670"/>
    </row>
    <row r="63" spans="3:22" ht="15.75">
      <c r="C63" s="669"/>
      <c r="D63" s="669"/>
      <c r="E63" s="669"/>
      <c r="F63" s="669"/>
      <c r="G63" s="669"/>
      <c r="H63" s="669"/>
      <c r="I63" s="669"/>
      <c r="J63" s="669"/>
      <c r="O63" s="670"/>
      <c r="P63" s="670"/>
      <c r="Q63" s="670"/>
      <c r="R63" s="670"/>
      <c r="S63" s="670"/>
      <c r="T63" s="670"/>
      <c r="U63" s="670"/>
      <c r="V63" s="670"/>
    </row>
    <row r="64" spans="3:22" ht="15.75">
      <c r="C64" s="669"/>
      <c r="D64" s="669"/>
      <c r="E64" s="669"/>
      <c r="F64" s="669"/>
      <c r="G64" s="669"/>
      <c r="H64" s="669"/>
      <c r="I64" s="669"/>
      <c r="J64" s="669"/>
      <c r="O64" s="670"/>
      <c r="P64" s="670"/>
      <c r="Q64" s="670"/>
      <c r="R64" s="670"/>
      <c r="S64" s="670"/>
      <c r="T64" s="670"/>
      <c r="U64" s="670"/>
      <c r="V64" s="670"/>
    </row>
    <row r="65" spans="3:22" ht="15.75">
      <c r="C65" s="669"/>
      <c r="D65" s="669"/>
      <c r="E65" s="669"/>
      <c r="F65" s="669"/>
      <c r="G65" s="669"/>
      <c r="H65" s="669"/>
      <c r="I65" s="669"/>
      <c r="J65" s="669"/>
      <c r="O65" s="670"/>
      <c r="P65" s="670"/>
      <c r="Q65" s="670"/>
      <c r="R65" s="670"/>
      <c r="S65" s="670"/>
      <c r="T65" s="670"/>
      <c r="U65" s="670"/>
      <c r="V65" s="670"/>
    </row>
    <row r="66" spans="3:22" ht="15.75">
      <c r="C66" s="669"/>
      <c r="D66" s="669"/>
      <c r="E66" s="669"/>
      <c r="F66" s="669"/>
      <c r="G66" s="669"/>
      <c r="H66" s="669"/>
      <c r="I66" s="669"/>
      <c r="J66" s="669"/>
      <c r="O66" s="670"/>
      <c r="P66" s="670"/>
      <c r="Q66" s="670"/>
      <c r="R66" s="670"/>
      <c r="S66" s="670"/>
      <c r="T66" s="670"/>
      <c r="U66" s="670"/>
      <c r="V66" s="670"/>
    </row>
    <row r="67" spans="3:22" ht="15.75">
      <c r="C67" s="669"/>
      <c r="D67" s="669"/>
      <c r="E67" s="669"/>
      <c r="F67" s="669"/>
      <c r="G67" s="669"/>
      <c r="H67" s="669"/>
      <c r="I67" s="669"/>
      <c r="J67" s="669"/>
      <c r="O67" s="670"/>
      <c r="P67" s="670"/>
      <c r="Q67" s="670"/>
      <c r="R67" s="670"/>
      <c r="S67" s="670"/>
      <c r="T67" s="670"/>
      <c r="U67" s="670"/>
      <c r="V67" s="670"/>
    </row>
    <row r="68" spans="3:22" ht="15.75">
      <c r="C68" s="669"/>
      <c r="D68" s="669"/>
      <c r="E68" s="669"/>
      <c r="F68" s="669"/>
      <c r="G68" s="669"/>
      <c r="H68" s="669"/>
      <c r="I68" s="669"/>
      <c r="J68" s="669"/>
      <c r="O68" s="670"/>
      <c r="P68" s="670"/>
      <c r="Q68" s="670"/>
      <c r="R68" s="670"/>
      <c r="S68" s="670"/>
      <c r="T68" s="670"/>
      <c r="U68" s="670"/>
      <c r="V68" s="670"/>
    </row>
    <row r="69" spans="3:22" ht="15.75">
      <c r="C69" s="669"/>
      <c r="D69" s="669"/>
      <c r="E69" s="669"/>
      <c r="F69" s="669"/>
      <c r="G69" s="669"/>
      <c r="H69" s="669"/>
      <c r="I69" s="669"/>
      <c r="J69" s="669"/>
      <c r="O69" s="670"/>
      <c r="P69" s="670"/>
      <c r="Q69" s="670"/>
      <c r="R69" s="670"/>
      <c r="S69" s="670"/>
      <c r="T69" s="670"/>
      <c r="U69" s="670"/>
      <c r="V69" s="670"/>
    </row>
    <row r="70" spans="3:22" ht="143.25" customHeight="1">
      <c r="C70" s="626"/>
      <c r="D70" s="626"/>
      <c r="E70" s="626"/>
      <c r="F70" s="626"/>
      <c r="G70" s="626"/>
      <c r="H70" s="626"/>
      <c r="I70" s="626"/>
      <c r="J70" s="626"/>
      <c r="O70" s="671"/>
      <c r="P70" s="671"/>
      <c r="Q70" s="671"/>
      <c r="R70" s="671"/>
      <c r="S70" s="671"/>
      <c r="T70" s="671"/>
      <c r="U70" s="671"/>
      <c r="V70" s="671"/>
    </row>
    <row r="71" ht="27" customHeight="1">
      <c r="F71" s="614" t="s">
        <v>10</v>
      </c>
    </row>
    <row r="72" spans="5:22" s="627" customFormat="1" ht="22.5" customHeight="1">
      <c r="E72" s="642" t="s">
        <v>11</v>
      </c>
      <c r="O72" s="669" t="s">
        <v>1244</v>
      </c>
      <c r="P72" s="669"/>
      <c r="Q72" s="669"/>
      <c r="R72" s="669"/>
      <c r="S72" s="669"/>
      <c r="T72" s="669"/>
      <c r="U72" s="669"/>
      <c r="V72" s="669"/>
    </row>
    <row r="73" spans="3:22" ht="19.5" customHeight="1">
      <c r="C73" s="672" t="s">
        <v>1209</v>
      </c>
      <c r="D73" s="672"/>
      <c r="E73" s="672"/>
      <c r="F73" s="672"/>
      <c r="G73" s="672"/>
      <c r="H73" s="672"/>
      <c r="I73" s="672"/>
      <c r="J73" s="672"/>
      <c r="O73" s="669"/>
      <c r="P73" s="669"/>
      <c r="Q73" s="669"/>
      <c r="R73" s="669"/>
      <c r="S73" s="669"/>
      <c r="T73" s="669"/>
      <c r="U73" s="669"/>
      <c r="V73" s="669"/>
    </row>
    <row r="74" spans="3:22" ht="7.5" customHeight="1">
      <c r="C74" s="672"/>
      <c r="D74" s="672"/>
      <c r="E74" s="672"/>
      <c r="F74" s="672"/>
      <c r="G74" s="672"/>
      <c r="H74" s="672"/>
      <c r="I74" s="672"/>
      <c r="J74" s="672"/>
      <c r="O74" s="669"/>
      <c r="P74" s="669"/>
      <c r="Q74" s="669"/>
      <c r="R74" s="669"/>
      <c r="S74" s="669"/>
      <c r="T74" s="669"/>
      <c r="U74" s="669"/>
      <c r="V74" s="669"/>
    </row>
    <row r="75" spans="3:22" ht="13.5" customHeight="1">
      <c r="C75" s="672"/>
      <c r="D75" s="672"/>
      <c r="E75" s="672"/>
      <c r="F75" s="672"/>
      <c r="G75" s="672"/>
      <c r="H75" s="672"/>
      <c r="I75" s="672"/>
      <c r="J75" s="672"/>
      <c r="O75" s="669"/>
      <c r="P75" s="669"/>
      <c r="Q75" s="669"/>
      <c r="R75" s="669"/>
      <c r="S75" s="669"/>
      <c r="T75" s="669"/>
      <c r="U75" s="669"/>
      <c r="V75" s="669"/>
    </row>
    <row r="76" spans="3:22" ht="13.5" customHeight="1">
      <c r="C76" s="672"/>
      <c r="D76" s="672"/>
      <c r="E76" s="672"/>
      <c r="F76" s="672"/>
      <c r="G76" s="672"/>
      <c r="H76" s="672"/>
      <c r="I76" s="672"/>
      <c r="J76" s="672"/>
      <c r="O76" s="669"/>
      <c r="P76" s="669"/>
      <c r="Q76" s="669"/>
      <c r="R76" s="669"/>
      <c r="S76" s="669"/>
      <c r="T76" s="669"/>
      <c r="U76" s="669"/>
      <c r="V76" s="669"/>
    </row>
    <row r="77" spans="3:22" ht="13.5" customHeight="1">
      <c r="C77" s="672"/>
      <c r="D77" s="672"/>
      <c r="E77" s="672"/>
      <c r="F77" s="672"/>
      <c r="G77" s="672"/>
      <c r="H77" s="672"/>
      <c r="I77" s="672"/>
      <c r="J77" s="672"/>
      <c r="O77" s="669"/>
      <c r="P77" s="669"/>
      <c r="Q77" s="669"/>
      <c r="R77" s="669"/>
      <c r="S77" s="669"/>
      <c r="T77" s="669"/>
      <c r="U77" s="669"/>
      <c r="V77" s="669"/>
    </row>
    <row r="78" spans="3:22" ht="13.5" customHeight="1">
      <c r="C78" s="672"/>
      <c r="D78" s="672"/>
      <c r="E78" s="672"/>
      <c r="F78" s="672"/>
      <c r="G78" s="672"/>
      <c r="H78" s="672"/>
      <c r="I78" s="672"/>
      <c r="J78" s="672"/>
      <c r="O78" s="669"/>
      <c r="P78" s="669"/>
      <c r="Q78" s="669"/>
      <c r="R78" s="669"/>
      <c r="S78" s="669"/>
      <c r="T78" s="669"/>
      <c r="U78" s="669"/>
      <c r="V78" s="669"/>
    </row>
    <row r="79" spans="3:22" ht="13.5" customHeight="1">
      <c r="C79" s="672"/>
      <c r="D79" s="672"/>
      <c r="E79" s="672"/>
      <c r="F79" s="672"/>
      <c r="G79" s="672"/>
      <c r="H79" s="672"/>
      <c r="I79" s="672"/>
      <c r="J79" s="672"/>
      <c r="O79" s="669"/>
      <c r="P79" s="669"/>
      <c r="Q79" s="669"/>
      <c r="R79" s="669"/>
      <c r="S79" s="669"/>
      <c r="T79" s="669"/>
      <c r="U79" s="669"/>
      <c r="V79" s="669"/>
    </row>
    <row r="80" spans="3:22" ht="13.5" customHeight="1">
      <c r="C80" s="672"/>
      <c r="D80" s="672"/>
      <c r="E80" s="672"/>
      <c r="F80" s="672"/>
      <c r="G80" s="672"/>
      <c r="H80" s="672"/>
      <c r="I80" s="672"/>
      <c r="J80" s="672"/>
      <c r="O80" s="673"/>
      <c r="P80" s="673"/>
      <c r="Q80" s="673"/>
      <c r="R80" s="673"/>
      <c r="S80" s="673"/>
      <c r="T80" s="673"/>
      <c r="U80" s="673"/>
      <c r="V80" s="673"/>
    </row>
    <row r="81" spans="3:22" ht="13.5" customHeight="1">
      <c r="C81" s="672"/>
      <c r="D81" s="672"/>
      <c r="E81" s="672"/>
      <c r="F81" s="672"/>
      <c r="G81" s="672"/>
      <c r="H81" s="672"/>
      <c r="I81" s="672"/>
      <c r="J81" s="672"/>
      <c r="L81" s="621"/>
      <c r="O81" s="674"/>
      <c r="P81" s="674"/>
      <c r="Q81" s="674"/>
      <c r="R81" s="674"/>
      <c r="S81" s="674"/>
      <c r="T81" s="674"/>
      <c r="U81" s="674"/>
      <c r="V81" s="674"/>
    </row>
    <row r="82" spans="3:22" ht="8.25" customHeight="1">
      <c r="C82" s="672"/>
      <c r="D82" s="672"/>
      <c r="E82" s="672"/>
      <c r="F82" s="672"/>
      <c r="G82" s="672"/>
      <c r="H82" s="672"/>
      <c r="I82" s="672"/>
      <c r="J82" s="672"/>
      <c r="O82" s="674"/>
      <c r="P82" s="674"/>
      <c r="Q82" s="674"/>
      <c r="R82" s="674"/>
      <c r="S82" s="674"/>
      <c r="T82" s="674"/>
      <c r="U82" s="674"/>
      <c r="V82" s="674"/>
    </row>
    <row r="83" spans="3:22" ht="8.25" customHeight="1">
      <c r="C83" s="672"/>
      <c r="D83" s="672"/>
      <c r="E83" s="672"/>
      <c r="F83" s="672"/>
      <c r="G83" s="672"/>
      <c r="H83" s="672"/>
      <c r="I83" s="672"/>
      <c r="J83" s="672"/>
      <c r="O83" s="674"/>
      <c r="P83" s="674"/>
      <c r="Q83" s="674"/>
      <c r="R83" s="674"/>
      <c r="S83" s="674"/>
      <c r="T83" s="674"/>
      <c r="U83" s="674"/>
      <c r="V83" s="674"/>
    </row>
    <row r="84" spans="3:10" ht="8.25" customHeight="1">
      <c r="C84" s="675"/>
      <c r="D84" s="675"/>
      <c r="E84" s="675"/>
      <c r="F84" s="675"/>
      <c r="G84" s="675"/>
      <c r="H84" s="675"/>
      <c r="I84" s="675"/>
      <c r="J84" s="675"/>
    </row>
    <row r="85" spans="3:10" ht="15.75">
      <c r="C85" s="657" t="s">
        <v>1268</v>
      </c>
      <c r="D85" s="657"/>
      <c r="E85" s="657"/>
      <c r="F85" s="657"/>
      <c r="G85" s="657"/>
      <c r="H85" s="657"/>
      <c r="I85" s="657"/>
      <c r="J85" s="657"/>
    </row>
    <row r="86" spans="3:10" ht="15.75">
      <c r="C86" s="657"/>
      <c r="D86" s="657"/>
      <c r="E86" s="657"/>
      <c r="F86" s="657"/>
      <c r="G86" s="657"/>
      <c r="H86" s="657"/>
      <c r="I86" s="657"/>
      <c r="J86" s="657"/>
    </row>
    <row r="87" spans="3:10" ht="15.75">
      <c r="C87" s="657"/>
      <c r="D87" s="657"/>
      <c r="E87" s="657"/>
      <c r="F87" s="657"/>
      <c r="G87" s="657"/>
      <c r="H87" s="657"/>
      <c r="I87" s="657"/>
      <c r="J87" s="657"/>
    </row>
    <row r="88" spans="3:10" ht="15.75">
      <c r="C88" s="657"/>
      <c r="D88" s="657"/>
      <c r="E88" s="657"/>
      <c r="F88" s="657"/>
      <c r="G88" s="657"/>
      <c r="H88" s="657"/>
      <c r="I88" s="657"/>
      <c r="J88" s="657"/>
    </row>
    <row r="89" spans="3:10" ht="15.75">
      <c r="C89" s="657"/>
      <c r="D89" s="657"/>
      <c r="E89" s="657"/>
      <c r="F89" s="657"/>
      <c r="G89" s="657"/>
      <c r="H89" s="657"/>
      <c r="I89" s="657"/>
      <c r="J89" s="657"/>
    </row>
    <row r="90" spans="3:10" ht="15.75">
      <c r="C90" s="657"/>
      <c r="D90" s="657"/>
      <c r="E90" s="657"/>
      <c r="F90" s="657"/>
      <c r="G90" s="657"/>
      <c r="H90" s="657"/>
      <c r="I90" s="657"/>
      <c r="J90" s="657"/>
    </row>
    <row r="91" spans="3:10" ht="15.75">
      <c r="C91" s="657"/>
      <c r="D91" s="657"/>
      <c r="E91" s="657"/>
      <c r="F91" s="657"/>
      <c r="G91" s="657"/>
      <c r="H91" s="657"/>
      <c r="I91" s="657"/>
      <c r="J91" s="657"/>
    </row>
    <row r="92" spans="3:10" ht="15.75">
      <c r="C92" s="657"/>
      <c r="D92" s="657"/>
      <c r="E92" s="657"/>
      <c r="F92" s="657"/>
      <c r="G92" s="657"/>
      <c r="H92" s="657"/>
      <c r="I92" s="657"/>
      <c r="J92" s="657"/>
    </row>
    <row r="93" spans="3:10" ht="15.75">
      <c r="C93" s="657"/>
      <c r="D93" s="657"/>
      <c r="E93" s="657"/>
      <c r="F93" s="657"/>
      <c r="G93" s="657"/>
      <c r="H93" s="657"/>
      <c r="I93" s="657"/>
      <c r="J93" s="657"/>
    </row>
    <row r="94" spans="3:10" ht="15.75">
      <c r="C94" s="657"/>
      <c r="D94" s="657"/>
      <c r="E94" s="657"/>
      <c r="F94" s="657"/>
      <c r="G94" s="657"/>
      <c r="H94" s="657"/>
      <c r="I94" s="657"/>
      <c r="J94" s="657"/>
    </row>
    <row r="95" spans="3:10" ht="15.75">
      <c r="C95" s="657"/>
      <c r="D95" s="657"/>
      <c r="E95" s="657"/>
      <c r="F95" s="657"/>
      <c r="G95" s="657"/>
      <c r="H95" s="657"/>
      <c r="I95" s="657"/>
      <c r="J95" s="657"/>
    </row>
    <row r="96" spans="3:10" ht="15.75">
      <c r="C96" s="657"/>
      <c r="D96" s="657"/>
      <c r="E96" s="657"/>
      <c r="F96" s="657"/>
      <c r="G96" s="657"/>
      <c r="H96" s="657"/>
      <c r="I96" s="657"/>
      <c r="J96" s="657"/>
    </row>
    <row r="97" spans="3:10" ht="20.25" customHeight="1">
      <c r="C97" s="657" t="s">
        <v>1269</v>
      </c>
      <c r="D97" s="657"/>
      <c r="E97" s="657"/>
      <c r="F97" s="657"/>
      <c r="G97" s="657"/>
      <c r="H97" s="657"/>
      <c r="I97" s="657"/>
      <c r="J97" s="657"/>
    </row>
    <row r="98" spans="3:10" ht="20.25" customHeight="1">
      <c r="C98" s="657"/>
      <c r="D98" s="657"/>
      <c r="E98" s="657"/>
      <c r="F98" s="657"/>
      <c r="G98" s="657"/>
      <c r="H98" s="657"/>
      <c r="I98" s="657"/>
      <c r="J98" s="657"/>
    </row>
    <row r="99" spans="3:10" ht="20.25" customHeight="1">
      <c r="C99" s="657"/>
      <c r="D99" s="657"/>
      <c r="E99" s="657"/>
      <c r="F99" s="657"/>
      <c r="G99" s="657"/>
      <c r="H99" s="657"/>
      <c r="I99" s="657"/>
      <c r="J99" s="657"/>
    </row>
    <row r="100" spans="3:10" ht="20.25" customHeight="1">
      <c r="C100" s="657"/>
      <c r="D100" s="657"/>
      <c r="E100" s="657"/>
      <c r="F100" s="657"/>
      <c r="G100" s="657"/>
      <c r="H100" s="657"/>
      <c r="I100" s="657"/>
      <c r="J100" s="657"/>
    </row>
    <row r="101" spans="3:10" ht="20.25" customHeight="1">
      <c r="C101" s="657"/>
      <c r="D101" s="657"/>
      <c r="E101" s="657"/>
      <c r="F101" s="657"/>
      <c r="G101" s="657"/>
      <c r="H101" s="657"/>
      <c r="I101" s="657"/>
      <c r="J101" s="657"/>
    </row>
    <row r="102" spans="3:10" ht="30.75" customHeight="1">
      <c r="C102" s="657" t="s">
        <v>1210</v>
      </c>
      <c r="D102" s="657"/>
      <c r="E102" s="657"/>
      <c r="F102" s="657"/>
      <c r="G102" s="657"/>
      <c r="H102" s="657"/>
      <c r="I102" s="657"/>
      <c r="J102" s="657"/>
    </row>
    <row r="103" spans="3:10" ht="20.25" customHeight="1">
      <c r="C103" s="657" t="s">
        <v>1211</v>
      </c>
      <c r="D103" s="657"/>
      <c r="E103" s="657"/>
      <c r="F103" s="657"/>
      <c r="G103" s="657"/>
      <c r="H103" s="657"/>
      <c r="I103" s="657"/>
      <c r="J103" s="657"/>
    </row>
    <row r="104" spans="3:8" ht="13.5" customHeight="1">
      <c r="C104" s="529" t="s">
        <v>195</v>
      </c>
      <c r="E104" s="658"/>
      <c r="F104" s="658"/>
      <c r="G104" s="676" t="str">
        <f>G7</f>
        <v>KK16-0</v>
      </c>
      <c r="H104" s="676"/>
    </row>
    <row r="105" spans="3:10" ht="15.75">
      <c r="C105" s="657" t="s">
        <v>1270</v>
      </c>
      <c r="D105" s="677"/>
      <c r="E105" s="677"/>
      <c r="F105" s="677"/>
      <c r="G105" s="677"/>
      <c r="H105" s="677"/>
      <c r="I105" s="677"/>
      <c r="J105" s="677"/>
    </row>
    <row r="106" spans="3:10" ht="15.75">
      <c r="C106" s="677"/>
      <c r="D106" s="677"/>
      <c r="E106" s="677"/>
      <c r="F106" s="677"/>
      <c r="G106" s="677"/>
      <c r="H106" s="677"/>
      <c r="I106" s="677"/>
      <c r="J106" s="677"/>
    </row>
    <row r="107" spans="3:10" ht="15.75">
      <c r="C107" s="677"/>
      <c r="D107" s="677"/>
      <c r="E107" s="677"/>
      <c r="F107" s="677"/>
      <c r="G107" s="677"/>
      <c r="H107" s="677"/>
      <c r="I107" s="677"/>
      <c r="J107" s="677"/>
    </row>
    <row r="108" spans="3:10" ht="15.75">
      <c r="C108" s="677"/>
      <c r="D108" s="677"/>
      <c r="E108" s="677"/>
      <c r="F108" s="677"/>
      <c r="G108" s="677"/>
      <c r="H108" s="677"/>
      <c r="I108" s="677"/>
      <c r="J108" s="677"/>
    </row>
    <row r="109" spans="3:10" ht="19.5" customHeight="1">
      <c r="C109" s="677"/>
      <c r="D109" s="677"/>
      <c r="E109" s="677"/>
      <c r="F109" s="677"/>
      <c r="G109" s="677"/>
      <c r="H109" s="677"/>
      <c r="I109" s="677"/>
      <c r="J109" s="677"/>
    </row>
    <row r="110" spans="3:10" ht="33" customHeight="1">
      <c r="C110" s="657" t="s">
        <v>1212</v>
      </c>
      <c r="D110" s="677"/>
      <c r="E110" s="677"/>
      <c r="F110" s="677"/>
      <c r="G110" s="677"/>
      <c r="H110" s="677"/>
      <c r="I110" s="677"/>
      <c r="J110" s="677"/>
    </row>
    <row r="111" spans="3:10" ht="15.75">
      <c r="C111" s="657" t="s">
        <v>1224</v>
      </c>
      <c r="D111" s="657"/>
      <c r="E111" s="657"/>
      <c r="F111" s="657"/>
      <c r="G111" s="657"/>
      <c r="H111" s="657"/>
      <c r="I111" s="657"/>
      <c r="J111" s="657"/>
    </row>
    <row r="112" spans="3:10" ht="15.75">
      <c r="C112" s="657"/>
      <c r="D112" s="657"/>
      <c r="E112" s="657"/>
      <c r="F112" s="657"/>
      <c r="G112" s="657"/>
      <c r="H112" s="657"/>
      <c r="I112" s="657"/>
      <c r="J112" s="657"/>
    </row>
    <row r="113" spans="3:10" ht="9" customHeight="1">
      <c r="C113" s="657"/>
      <c r="D113" s="657"/>
      <c r="E113" s="657"/>
      <c r="F113" s="657"/>
      <c r="G113" s="657"/>
      <c r="H113" s="657"/>
      <c r="I113" s="657"/>
      <c r="J113" s="657"/>
    </row>
    <row r="114" spans="3:10" ht="47.25" customHeight="1">
      <c r="C114" s="657"/>
      <c r="D114" s="657"/>
      <c r="E114" s="657"/>
      <c r="F114" s="657"/>
      <c r="G114" s="657"/>
      <c r="H114" s="657"/>
      <c r="I114" s="657"/>
      <c r="J114" s="657"/>
    </row>
    <row r="115" spans="3:10" ht="4.5" customHeight="1">
      <c r="C115" s="657" t="s">
        <v>1222</v>
      </c>
      <c r="D115" s="657"/>
      <c r="E115" s="657"/>
      <c r="F115" s="657"/>
      <c r="G115" s="657"/>
      <c r="H115" s="657"/>
      <c r="I115" s="657"/>
      <c r="J115" s="657"/>
    </row>
    <row r="116" spans="3:10" ht="9.75" customHeight="1">
      <c r="C116" s="657"/>
      <c r="D116" s="657"/>
      <c r="E116" s="657"/>
      <c r="F116" s="657"/>
      <c r="G116" s="657"/>
      <c r="H116" s="657"/>
      <c r="I116" s="657"/>
      <c r="J116" s="657"/>
    </row>
    <row r="117" spans="3:10" ht="15.75">
      <c r="C117" s="657"/>
      <c r="D117" s="657"/>
      <c r="E117" s="657"/>
      <c r="F117" s="657"/>
      <c r="G117" s="657"/>
      <c r="H117" s="657"/>
      <c r="I117" s="657"/>
      <c r="J117" s="657"/>
    </row>
    <row r="118" spans="3:10" ht="15.75">
      <c r="C118" s="657"/>
      <c r="D118" s="657"/>
      <c r="E118" s="657"/>
      <c r="F118" s="657"/>
      <c r="G118" s="657"/>
      <c r="H118" s="657"/>
      <c r="I118" s="657"/>
      <c r="J118" s="657"/>
    </row>
    <row r="119" spans="3:10" ht="15.75">
      <c r="C119" s="657"/>
      <c r="D119" s="657"/>
      <c r="E119" s="657"/>
      <c r="F119" s="657"/>
      <c r="G119" s="657"/>
      <c r="H119" s="657"/>
      <c r="I119" s="657"/>
      <c r="J119" s="657"/>
    </row>
    <row r="120" spans="3:10" ht="18" customHeight="1">
      <c r="C120" s="657"/>
      <c r="D120" s="657"/>
      <c r="E120" s="657"/>
      <c r="F120" s="657"/>
      <c r="G120" s="657"/>
      <c r="H120" s="657"/>
      <c r="I120" s="657"/>
      <c r="J120" s="657"/>
    </row>
    <row r="121" spans="3:10" ht="33" customHeight="1">
      <c r="C121" s="657"/>
      <c r="D121" s="657"/>
      <c r="E121" s="657"/>
      <c r="F121" s="657"/>
      <c r="G121" s="657"/>
      <c r="H121" s="657"/>
      <c r="I121" s="657"/>
      <c r="J121" s="657"/>
    </row>
    <row r="122" spans="3:10" ht="15.75">
      <c r="C122" s="646" t="s">
        <v>1245</v>
      </c>
      <c r="D122" s="646"/>
      <c r="E122" s="646"/>
      <c r="F122" s="646"/>
      <c r="G122" s="646"/>
      <c r="H122" s="646"/>
      <c r="I122" s="646"/>
      <c r="J122" s="646"/>
    </row>
    <row r="123" spans="3:10" ht="15.75">
      <c r="C123" s="646"/>
      <c r="D123" s="646"/>
      <c r="E123" s="646"/>
      <c r="F123" s="646"/>
      <c r="G123" s="646"/>
      <c r="H123" s="646"/>
      <c r="I123" s="646"/>
      <c r="J123" s="646"/>
    </row>
    <row r="124" spans="3:10" ht="15.75">
      <c r="C124" s="646"/>
      <c r="D124" s="646"/>
      <c r="E124" s="646"/>
      <c r="F124" s="646"/>
      <c r="G124" s="646"/>
      <c r="H124" s="646"/>
      <c r="I124" s="646"/>
      <c r="J124" s="646"/>
    </row>
    <row r="125" spans="3:10" ht="15.75">
      <c r="C125" s="646"/>
      <c r="D125" s="646"/>
      <c r="E125" s="646"/>
      <c r="F125" s="646"/>
      <c r="G125" s="646"/>
      <c r="H125" s="646"/>
      <c r="I125" s="646"/>
      <c r="J125" s="646"/>
    </row>
    <row r="126" spans="3:10" ht="15.75">
      <c r="C126" s="646"/>
      <c r="D126" s="646"/>
      <c r="E126" s="646"/>
      <c r="F126" s="646"/>
      <c r="G126" s="646"/>
      <c r="H126" s="646"/>
      <c r="I126" s="646"/>
      <c r="J126" s="646"/>
    </row>
    <row r="127" spans="3:10" ht="54.75" customHeight="1">
      <c r="C127" s="646"/>
      <c r="D127" s="646"/>
      <c r="E127" s="646"/>
      <c r="F127" s="646"/>
      <c r="G127" s="646"/>
      <c r="H127" s="646"/>
      <c r="I127" s="646"/>
      <c r="J127" s="646"/>
    </row>
    <row r="128" spans="3:10" ht="15.75">
      <c r="C128" s="657" t="s">
        <v>1262</v>
      </c>
      <c r="D128" s="657"/>
      <c r="E128" s="657"/>
      <c r="F128" s="657"/>
      <c r="G128" s="657"/>
      <c r="H128" s="657"/>
      <c r="I128" s="657"/>
      <c r="J128" s="657"/>
    </row>
    <row r="129" spans="3:10" ht="15.75">
      <c r="C129" s="657"/>
      <c r="D129" s="657"/>
      <c r="E129" s="657"/>
      <c r="F129" s="657"/>
      <c r="G129" s="657"/>
      <c r="H129" s="657"/>
      <c r="I129" s="657"/>
      <c r="J129" s="657"/>
    </row>
    <row r="130" spans="3:10" ht="15.75">
      <c r="C130" s="657"/>
      <c r="D130" s="657"/>
      <c r="E130" s="657"/>
      <c r="F130" s="657"/>
      <c r="G130" s="657"/>
      <c r="H130" s="657"/>
      <c r="I130" s="657"/>
      <c r="J130" s="657"/>
    </row>
    <row r="131" spans="3:10" ht="15.75">
      <c r="C131" s="657"/>
      <c r="D131" s="657"/>
      <c r="E131" s="657"/>
      <c r="F131" s="657"/>
      <c r="G131" s="657"/>
      <c r="H131" s="657"/>
      <c r="I131" s="657"/>
      <c r="J131" s="657"/>
    </row>
    <row r="132" spans="3:10" ht="15.75">
      <c r="C132" s="657"/>
      <c r="D132" s="657"/>
      <c r="E132" s="657"/>
      <c r="F132" s="657"/>
      <c r="G132" s="657"/>
      <c r="H132" s="657"/>
      <c r="I132" s="657"/>
      <c r="J132" s="657"/>
    </row>
    <row r="133" spans="2:10" ht="59.25" customHeight="1">
      <c r="B133" s="678"/>
      <c r="C133" s="679" t="s">
        <v>1228</v>
      </c>
      <c r="D133" s="680"/>
      <c r="E133" s="680"/>
      <c r="F133" s="680"/>
      <c r="G133" s="680"/>
      <c r="H133" s="680"/>
      <c r="I133" s="680"/>
      <c r="J133" s="626"/>
    </row>
    <row r="134" spans="2:10" ht="14.25" customHeight="1">
      <c r="B134" s="678"/>
      <c r="C134" s="681"/>
      <c r="D134" s="682"/>
      <c r="E134" s="682"/>
      <c r="F134" s="682"/>
      <c r="G134" s="683"/>
      <c r="H134" s="683"/>
      <c r="I134" s="683"/>
      <c r="J134" s="684"/>
    </row>
    <row r="135" spans="3:22" ht="15.75" customHeight="1">
      <c r="C135" s="657" t="s">
        <v>1263</v>
      </c>
      <c r="D135" s="657"/>
      <c r="E135" s="657"/>
      <c r="F135" s="657"/>
      <c r="G135" s="657"/>
      <c r="H135" s="657"/>
      <c r="I135" s="657"/>
      <c r="J135" s="657"/>
      <c r="K135" s="685"/>
      <c r="O135" s="657" t="s">
        <v>1246</v>
      </c>
      <c r="P135" s="626"/>
      <c r="Q135" s="626"/>
      <c r="R135" s="626"/>
      <c r="S135" s="626"/>
      <c r="T135" s="626"/>
      <c r="U135" s="626"/>
      <c r="V135" s="626"/>
    </row>
    <row r="136" spans="3:22" ht="15.75">
      <c r="C136" s="657"/>
      <c r="D136" s="657"/>
      <c r="E136" s="657"/>
      <c r="F136" s="657"/>
      <c r="G136" s="657"/>
      <c r="H136" s="657"/>
      <c r="I136" s="657"/>
      <c r="J136" s="657"/>
      <c r="O136" s="626"/>
      <c r="P136" s="626"/>
      <c r="Q136" s="626"/>
      <c r="R136" s="626"/>
      <c r="S136" s="626"/>
      <c r="T136" s="626"/>
      <c r="U136" s="626"/>
      <c r="V136" s="626"/>
    </row>
    <row r="137" spans="3:22" ht="15.75">
      <c r="C137" s="657"/>
      <c r="D137" s="657"/>
      <c r="E137" s="657"/>
      <c r="F137" s="657"/>
      <c r="G137" s="657"/>
      <c r="H137" s="657"/>
      <c r="I137" s="657"/>
      <c r="J137" s="657"/>
      <c r="O137" s="626"/>
      <c r="P137" s="626"/>
      <c r="Q137" s="626"/>
      <c r="R137" s="626"/>
      <c r="S137" s="626"/>
      <c r="T137" s="626"/>
      <c r="U137" s="626"/>
      <c r="V137" s="626"/>
    </row>
    <row r="138" spans="3:22" ht="15.75">
      <c r="C138" s="657"/>
      <c r="D138" s="657"/>
      <c r="E138" s="657"/>
      <c r="F138" s="657"/>
      <c r="G138" s="657"/>
      <c r="H138" s="657"/>
      <c r="I138" s="657"/>
      <c r="J138" s="657"/>
      <c r="O138" s="626"/>
      <c r="P138" s="626"/>
      <c r="Q138" s="626"/>
      <c r="R138" s="626"/>
      <c r="S138" s="626"/>
      <c r="T138" s="626"/>
      <c r="U138" s="626"/>
      <c r="V138" s="626"/>
    </row>
    <row r="139" spans="3:22" ht="15.75">
      <c r="C139" s="657"/>
      <c r="D139" s="657"/>
      <c r="E139" s="657"/>
      <c r="F139" s="657"/>
      <c r="G139" s="657"/>
      <c r="H139" s="657"/>
      <c r="I139" s="657"/>
      <c r="J139" s="657"/>
      <c r="O139" s="626"/>
      <c r="P139" s="626"/>
      <c r="Q139" s="626"/>
      <c r="R139" s="626"/>
      <c r="S139" s="626"/>
      <c r="T139" s="626"/>
      <c r="U139" s="626"/>
      <c r="V139" s="626"/>
    </row>
    <row r="140" spans="3:22" ht="15.75">
      <c r="C140" s="657"/>
      <c r="D140" s="657"/>
      <c r="E140" s="657"/>
      <c r="F140" s="657"/>
      <c r="G140" s="657"/>
      <c r="H140" s="657"/>
      <c r="I140" s="657"/>
      <c r="J140" s="657"/>
      <c r="O140" s="626"/>
      <c r="P140" s="626"/>
      <c r="Q140" s="626"/>
      <c r="R140" s="626"/>
      <c r="S140" s="626"/>
      <c r="T140" s="626"/>
      <c r="U140" s="626"/>
      <c r="V140" s="626"/>
    </row>
    <row r="141" spans="3:22" ht="15.75">
      <c r="C141" s="657"/>
      <c r="D141" s="657"/>
      <c r="E141" s="657"/>
      <c r="F141" s="657"/>
      <c r="G141" s="657"/>
      <c r="H141" s="657"/>
      <c r="I141" s="657"/>
      <c r="J141" s="657"/>
      <c r="O141" s="626"/>
      <c r="P141" s="626"/>
      <c r="Q141" s="626"/>
      <c r="R141" s="626"/>
      <c r="S141" s="626"/>
      <c r="T141" s="626"/>
      <c r="U141" s="626"/>
      <c r="V141" s="626"/>
    </row>
    <row r="142" spans="3:22" ht="15.75">
      <c r="C142" s="657"/>
      <c r="D142" s="657"/>
      <c r="E142" s="657"/>
      <c r="F142" s="657"/>
      <c r="G142" s="657"/>
      <c r="H142" s="657"/>
      <c r="I142" s="657"/>
      <c r="J142" s="657"/>
      <c r="O142" s="626"/>
      <c r="P142" s="626"/>
      <c r="Q142" s="626"/>
      <c r="R142" s="626"/>
      <c r="S142" s="626"/>
      <c r="T142" s="626"/>
      <c r="U142" s="626"/>
      <c r="V142" s="626"/>
    </row>
    <row r="143" spans="3:22" ht="15.75">
      <c r="C143" s="657"/>
      <c r="D143" s="657"/>
      <c r="E143" s="657"/>
      <c r="F143" s="657"/>
      <c r="G143" s="657"/>
      <c r="H143" s="657"/>
      <c r="I143" s="657"/>
      <c r="J143" s="657"/>
      <c r="O143" s="626"/>
      <c r="P143" s="626"/>
      <c r="Q143" s="626"/>
      <c r="R143" s="626"/>
      <c r="S143" s="626"/>
      <c r="T143" s="626"/>
      <c r="U143" s="626"/>
      <c r="V143" s="626"/>
    </row>
    <row r="144" spans="3:22" ht="15.75">
      <c r="C144" s="657"/>
      <c r="D144" s="657"/>
      <c r="E144" s="657"/>
      <c r="F144" s="657"/>
      <c r="G144" s="657"/>
      <c r="H144" s="657"/>
      <c r="I144" s="657"/>
      <c r="J144" s="657"/>
      <c r="O144" s="626"/>
      <c r="P144" s="626"/>
      <c r="Q144" s="626"/>
      <c r="R144" s="626"/>
      <c r="S144" s="626"/>
      <c r="T144" s="626"/>
      <c r="U144" s="626"/>
      <c r="V144" s="626"/>
    </row>
    <row r="145" spans="3:22" ht="15.75">
      <c r="C145" s="657"/>
      <c r="D145" s="657"/>
      <c r="E145" s="657"/>
      <c r="F145" s="657"/>
      <c r="G145" s="657"/>
      <c r="H145" s="657"/>
      <c r="I145" s="657"/>
      <c r="J145" s="657"/>
      <c r="O145" s="626"/>
      <c r="P145" s="626"/>
      <c r="Q145" s="626"/>
      <c r="R145" s="626"/>
      <c r="S145" s="626"/>
      <c r="T145" s="626"/>
      <c r="U145" s="626"/>
      <c r="V145" s="626"/>
    </row>
    <row r="146" spans="3:22" ht="15.75">
      <c r="C146" s="657"/>
      <c r="D146" s="657"/>
      <c r="E146" s="657"/>
      <c r="F146" s="657"/>
      <c r="G146" s="657"/>
      <c r="H146" s="657"/>
      <c r="I146" s="657"/>
      <c r="J146" s="657"/>
      <c r="O146" s="626"/>
      <c r="P146" s="626"/>
      <c r="Q146" s="626"/>
      <c r="R146" s="626"/>
      <c r="S146" s="626"/>
      <c r="T146" s="626"/>
      <c r="U146" s="626"/>
      <c r="V146" s="626"/>
    </row>
    <row r="147" spans="3:22" ht="15.75">
      <c r="C147" s="657"/>
      <c r="D147" s="657"/>
      <c r="E147" s="657"/>
      <c r="F147" s="657"/>
      <c r="G147" s="657"/>
      <c r="H147" s="657"/>
      <c r="I147" s="657"/>
      <c r="J147" s="657"/>
      <c r="O147" s="626"/>
      <c r="P147" s="626"/>
      <c r="Q147" s="626"/>
      <c r="R147" s="626"/>
      <c r="S147" s="626"/>
      <c r="T147" s="626"/>
      <c r="U147" s="626"/>
      <c r="V147" s="626"/>
    </row>
    <row r="148" spans="3:22" ht="153.75" customHeight="1">
      <c r="C148" s="657"/>
      <c r="D148" s="657"/>
      <c r="E148" s="657"/>
      <c r="F148" s="657"/>
      <c r="G148" s="657"/>
      <c r="H148" s="657"/>
      <c r="I148" s="657"/>
      <c r="J148" s="657"/>
      <c r="O148" s="626"/>
      <c r="P148" s="626"/>
      <c r="Q148" s="626"/>
      <c r="R148" s="626"/>
      <c r="S148" s="626"/>
      <c r="T148" s="626"/>
      <c r="U148" s="626"/>
      <c r="V148" s="626"/>
    </row>
    <row r="149" spans="3:10" ht="15.75">
      <c r="C149" s="657" t="s">
        <v>1264</v>
      </c>
      <c r="D149" s="657"/>
      <c r="E149" s="657"/>
      <c r="F149" s="657"/>
      <c r="G149" s="657"/>
      <c r="H149" s="657"/>
      <c r="I149" s="657"/>
      <c r="J149" s="657"/>
    </row>
    <row r="150" spans="3:22" ht="15.75" customHeight="1">
      <c r="C150" s="657"/>
      <c r="D150" s="657"/>
      <c r="E150" s="657"/>
      <c r="F150" s="657"/>
      <c r="G150" s="657"/>
      <c r="H150" s="657"/>
      <c r="I150" s="657"/>
      <c r="J150" s="657"/>
      <c r="O150" s="657" t="s">
        <v>1223</v>
      </c>
      <c r="P150" s="626"/>
      <c r="Q150" s="626"/>
      <c r="R150" s="626"/>
      <c r="S150" s="626"/>
      <c r="T150" s="626"/>
      <c r="U150" s="626"/>
      <c r="V150" s="626"/>
    </row>
    <row r="151" spans="3:22" ht="15.75">
      <c r="C151" s="657"/>
      <c r="D151" s="657"/>
      <c r="E151" s="657"/>
      <c r="F151" s="657"/>
      <c r="G151" s="657"/>
      <c r="H151" s="657"/>
      <c r="I151" s="657"/>
      <c r="J151" s="657"/>
      <c r="O151" s="626"/>
      <c r="P151" s="626"/>
      <c r="Q151" s="626"/>
      <c r="R151" s="626"/>
      <c r="S151" s="626"/>
      <c r="T151" s="626"/>
      <c r="U151" s="626"/>
      <c r="V151" s="626"/>
    </row>
    <row r="152" spans="3:22" ht="15.75">
      <c r="C152" s="657"/>
      <c r="D152" s="657"/>
      <c r="E152" s="657"/>
      <c r="F152" s="657"/>
      <c r="G152" s="657"/>
      <c r="H152" s="657"/>
      <c r="I152" s="657"/>
      <c r="J152" s="657"/>
      <c r="O152" s="626"/>
      <c r="P152" s="626"/>
      <c r="Q152" s="626"/>
      <c r="R152" s="626"/>
      <c r="S152" s="626"/>
      <c r="T152" s="626"/>
      <c r="U152" s="626"/>
      <c r="V152" s="626"/>
    </row>
    <row r="153" spans="3:22" ht="51" customHeight="1">
      <c r="C153" s="657"/>
      <c r="D153" s="657"/>
      <c r="E153" s="657"/>
      <c r="F153" s="657"/>
      <c r="G153" s="657"/>
      <c r="H153" s="657"/>
      <c r="I153" s="657"/>
      <c r="J153" s="657"/>
      <c r="O153" s="626"/>
      <c r="P153" s="626"/>
      <c r="Q153" s="626"/>
      <c r="R153" s="626"/>
      <c r="S153" s="626"/>
      <c r="T153" s="626"/>
      <c r="U153" s="626"/>
      <c r="V153" s="626"/>
    </row>
    <row r="154" spans="3:22" ht="18.75" customHeight="1">
      <c r="C154" s="657"/>
      <c r="D154" s="657"/>
      <c r="E154" s="657"/>
      <c r="F154" s="657"/>
      <c r="G154" s="657"/>
      <c r="H154" s="657"/>
      <c r="I154" s="657"/>
      <c r="J154" s="657"/>
      <c r="O154" s="626"/>
      <c r="P154" s="626"/>
      <c r="Q154" s="626"/>
      <c r="R154" s="626"/>
      <c r="S154" s="626"/>
      <c r="T154" s="626"/>
      <c r="U154" s="626"/>
      <c r="V154" s="626"/>
    </row>
    <row r="155" spans="3:22" ht="120.75" customHeight="1">
      <c r="C155" s="657"/>
      <c r="D155" s="657"/>
      <c r="E155" s="657"/>
      <c r="F155" s="657"/>
      <c r="G155" s="657"/>
      <c r="H155" s="657"/>
      <c r="I155" s="657"/>
      <c r="J155" s="657"/>
      <c r="O155" s="626"/>
      <c r="P155" s="626"/>
      <c r="Q155" s="626"/>
      <c r="R155" s="626"/>
      <c r="S155" s="626"/>
      <c r="T155" s="626"/>
      <c r="U155" s="626"/>
      <c r="V155" s="626"/>
    </row>
    <row r="156" spans="2:22" ht="40.5" customHeight="1">
      <c r="B156" s="643"/>
      <c r="C156" s="657" t="s">
        <v>1247</v>
      </c>
      <c r="D156" s="677"/>
      <c r="E156" s="677"/>
      <c r="F156" s="677"/>
      <c r="G156" s="677"/>
      <c r="H156" s="677"/>
      <c r="I156" s="677"/>
      <c r="J156" s="677"/>
      <c r="O156" s="626"/>
      <c r="P156" s="626"/>
      <c r="Q156" s="626"/>
      <c r="R156" s="626"/>
      <c r="S156" s="626"/>
      <c r="T156" s="626"/>
      <c r="U156" s="626"/>
      <c r="V156" s="626"/>
    </row>
    <row r="157" spans="2:22" ht="15.75">
      <c r="B157" s="643"/>
      <c r="C157" s="677"/>
      <c r="D157" s="677"/>
      <c r="E157" s="677"/>
      <c r="F157" s="677"/>
      <c r="G157" s="677"/>
      <c r="H157" s="677"/>
      <c r="I157" s="677"/>
      <c r="J157" s="677"/>
      <c r="O157" s="626"/>
      <c r="P157" s="626"/>
      <c r="Q157" s="626"/>
      <c r="R157" s="626"/>
      <c r="S157" s="626"/>
      <c r="T157" s="626"/>
      <c r="U157" s="626"/>
      <c r="V157" s="626"/>
    </row>
    <row r="158" spans="2:22" ht="15.75">
      <c r="B158" s="643"/>
      <c r="C158" s="677"/>
      <c r="D158" s="677"/>
      <c r="E158" s="677"/>
      <c r="F158" s="677"/>
      <c r="G158" s="677"/>
      <c r="H158" s="677"/>
      <c r="I158" s="677"/>
      <c r="J158" s="677"/>
      <c r="O158" s="626"/>
      <c r="P158" s="626"/>
      <c r="Q158" s="626"/>
      <c r="R158" s="626"/>
      <c r="S158" s="626"/>
      <c r="T158" s="626"/>
      <c r="U158" s="626"/>
      <c r="V158" s="626"/>
    </row>
    <row r="159" spans="2:22" ht="17.25" customHeight="1">
      <c r="B159" s="643"/>
      <c r="C159" s="677"/>
      <c r="D159" s="677"/>
      <c r="E159" s="677"/>
      <c r="F159" s="677"/>
      <c r="G159" s="677"/>
      <c r="H159" s="677"/>
      <c r="I159" s="677"/>
      <c r="J159" s="677"/>
      <c r="O159" s="626"/>
      <c r="P159" s="626"/>
      <c r="Q159" s="626"/>
      <c r="R159" s="626"/>
      <c r="S159" s="626"/>
      <c r="T159" s="626"/>
      <c r="U159" s="626"/>
      <c r="V159" s="626"/>
    </row>
    <row r="160" spans="2:22" ht="15.75">
      <c r="B160" s="643"/>
      <c r="C160" s="677"/>
      <c r="D160" s="677"/>
      <c r="E160" s="677"/>
      <c r="F160" s="677"/>
      <c r="G160" s="677"/>
      <c r="H160" s="677"/>
      <c r="I160" s="677"/>
      <c r="J160" s="677"/>
      <c r="O160" s="626"/>
      <c r="P160" s="626"/>
      <c r="Q160" s="626"/>
      <c r="R160" s="626"/>
      <c r="S160" s="626"/>
      <c r="T160" s="626"/>
      <c r="U160" s="626"/>
      <c r="V160" s="626"/>
    </row>
    <row r="161" spans="2:22" ht="18.75" customHeight="1">
      <c r="B161" s="643"/>
      <c r="C161" s="677"/>
      <c r="D161" s="677"/>
      <c r="E161" s="677"/>
      <c r="F161" s="677"/>
      <c r="G161" s="677"/>
      <c r="H161" s="677"/>
      <c r="I161" s="677"/>
      <c r="J161" s="677"/>
      <c r="O161" s="626"/>
      <c r="P161" s="626"/>
      <c r="Q161" s="626"/>
      <c r="R161" s="626"/>
      <c r="S161" s="626"/>
      <c r="T161" s="626"/>
      <c r="U161" s="626"/>
      <c r="V161" s="626"/>
    </row>
    <row r="162" spans="2:22" ht="15.75">
      <c r="B162" s="643"/>
      <c r="C162" s="677"/>
      <c r="D162" s="677"/>
      <c r="E162" s="677"/>
      <c r="F162" s="677"/>
      <c r="G162" s="677"/>
      <c r="H162" s="677"/>
      <c r="I162" s="677"/>
      <c r="J162" s="677"/>
      <c r="O162" s="626"/>
      <c r="P162" s="626"/>
      <c r="Q162" s="626"/>
      <c r="R162" s="626"/>
      <c r="S162" s="626"/>
      <c r="T162" s="626"/>
      <c r="U162" s="626"/>
      <c r="V162" s="626"/>
    </row>
    <row r="163" spans="2:22" ht="341.25" customHeight="1">
      <c r="B163" s="643"/>
      <c r="C163" s="677"/>
      <c r="D163" s="677"/>
      <c r="E163" s="677"/>
      <c r="F163" s="677"/>
      <c r="G163" s="677"/>
      <c r="H163" s="677"/>
      <c r="I163" s="677"/>
      <c r="J163" s="677"/>
      <c r="O163" s="657" t="s">
        <v>1213</v>
      </c>
      <c r="P163" s="626"/>
      <c r="Q163" s="626"/>
      <c r="R163" s="626"/>
      <c r="S163" s="626"/>
      <c r="T163" s="626"/>
      <c r="U163" s="626"/>
      <c r="V163" s="626"/>
    </row>
    <row r="164" spans="3:22" ht="39" customHeight="1">
      <c r="C164" s="657" t="s">
        <v>1248</v>
      </c>
      <c r="D164" s="657"/>
      <c r="E164" s="657"/>
      <c r="F164" s="657"/>
      <c r="G164" s="657"/>
      <c r="H164" s="657"/>
      <c r="I164" s="657"/>
      <c r="J164" s="657"/>
      <c r="O164" s="626"/>
      <c r="P164" s="626"/>
      <c r="Q164" s="626"/>
      <c r="R164" s="626"/>
      <c r="S164" s="626"/>
      <c r="T164" s="626"/>
      <c r="U164" s="626"/>
      <c r="V164" s="626"/>
    </row>
    <row r="165" spans="3:22" ht="15.75">
      <c r="C165" s="657"/>
      <c r="D165" s="657"/>
      <c r="E165" s="657"/>
      <c r="F165" s="657"/>
      <c r="G165" s="657"/>
      <c r="H165" s="657"/>
      <c r="I165" s="657"/>
      <c r="J165" s="657"/>
      <c r="O165" s="626"/>
      <c r="P165" s="626"/>
      <c r="Q165" s="626"/>
      <c r="R165" s="626"/>
      <c r="S165" s="626"/>
      <c r="T165" s="626"/>
      <c r="U165" s="626"/>
      <c r="V165" s="626"/>
    </row>
    <row r="166" spans="3:22" ht="15.75">
      <c r="C166" s="657"/>
      <c r="D166" s="657"/>
      <c r="E166" s="657"/>
      <c r="F166" s="657"/>
      <c r="G166" s="657"/>
      <c r="H166" s="657"/>
      <c r="I166" s="657"/>
      <c r="J166" s="657"/>
      <c r="O166" s="626"/>
      <c r="P166" s="626"/>
      <c r="Q166" s="626"/>
      <c r="R166" s="626"/>
      <c r="S166" s="626"/>
      <c r="T166" s="626"/>
      <c r="U166" s="626"/>
      <c r="V166" s="626"/>
    </row>
    <row r="167" spans="3:22" ht="15.75">
      <c r="C167" s="657"/>
      <c r="D167" s="657"/>
      <c r="E167" s="657"/>
      <c r="F167" s="657"/>
      <c r="G167" s="657"/>
      <c r="H167" s="657"/>
      <c r="I167" s="657"/>
      <c r="J167" s="657"/>
      <c r="O167" s="626"/>
      <c r="P167" s="626"/>
      <c r="Q167" s="626"/>
      <c r="R167" s="626"/>
      <c r="S167" s="626"/>
      <c r="T167" s="626"/>
      <c r="U167" s="626"/>
      <c r="V167" s="626"/>
    </row>
    <row r="168" spans="3:22" ht="15.75">
      <c r="C168" s="657"/>
      <c r="D168" s="657"/>
      <c r="E168" s="657"/>
      <c r="F168" s="657"/>
      <c r="G168" s="657"/>
      <c r="H168" s="657"/>
      <c r="I168" s="657"/>
      <c r="J168" s="657"/>
      <c r="O168" s="626"/>
      <c r="P168" s="626"/>
      <c r="Q168" s="626"/>
      <c r="R168" s="626"/>
      <c r="S168" s="626"/>
      <c r="T168" s="626"/>
      <c r="U168" s="626"/>
      <c r="V168" s="626"/>
    </row>
    <row r="169" spans="3:22" ht="19.5" customHeight="1">
      <c r="C169" s="657"/>
      <c r="D169" s="657"/>
      <c r="E169" s="657"/>
      <c r="F169" s="657"/>
      <c r="G169" s="657"/>
      <c r="H169" s="657"/>
      <c r="I169" s="657"/>
      <c r="J169" s="657"/>
      <c r="O169" s="626"/>
      <c r="P169" s="626"/>
      <c r="Q169" s="626"/>
      <c r="R169" s="626"/>
      <c r="S169" s="626"/>
      <c r="T169" s="626"/>
      <c r="U169" s="626"/>
      <c r="V169" s="626"/>
    </row>
    <row r="170" spans="3:22" ht="21.75" customHeight="1">
      <c r="C170" s="657"/>
      <c r="D170" s="657"/>
      <c r="E170" s="657"/>
      <c r="F170" s="657"/>
      <c r="G170" s="657"/>
      <c r="H170" s="657"/>
      <c r="I170" s="657"/>
      <c r="J170" s="657"/>
      <c r="O170" s="626"/>
      <c r="P170" s="626"/>
      <c r="Q170" s="626"/>
      <c r="R170" s="626"/>
      <c r="S170" s="626"/>
      <c r="T170" s="626"/>
      <c r="U170" s="626"/>
      <c r="V170" s="626"/>
    </row>
    <row r="171" spans="3:22" ht="15.75">
      <c r="C171" s="657"/>
      <c r="D171" s="657"/>
      <c r="E171" s="657"/>
      <c r="F171" s="657"/>
      <c r="G171" s="657"/>
      <c r="H171" s="657"/>
      <c r="I171" s="657"/>
      <c r="J171" s="657"/>
      <c r="O171" s="626"/>
      <c r="P171" s="626"/>
      <c r="Q171" s="626"/>
      <c r="R171" s="626"/>
      <c r="S171" s="626"/>
      <c r="T171" s="626"/>
      <c r="U171" s="626"/>
      <c r="V171" s="626"/>
    </row>
    <row r="172" spans="3:22" ht="15.75">
      <c r="C172" s="657"/>
      <c r="D172" s="657"/>
      <c r="E172" s="657"/>
      <c r="F172" s="657"/>
      <c r="G172" s="657"/>
      <c r="H172" s="657"/>
      <c r="I172" s="657"/>
      <c r="J172" s="657"/>
      <c r="O172" s="626"/>
      <c r="P172" s="626"/>
      <c r="Q172" s="626"/>
      <c r="R172" s="626"/>
      <c r="S172" s="626"/>
      <c r="T172" s="626"/>
      <c r="U172" s="626"/>
      <c r="V172" s="626"/>
    </row>
    <row r="173" spans="3:22" ht="17.25" customHeight="1">
      <c r="C173" s="657"/>
      <c r="D173" s="657"/>
      <c r="E173" s="657"/>
      <c r="F173" s="657"/>
      <c r="G173" s="657"/>
      <c r="H173" s="657"/>
      <c r="I173" s="657"/>
      <c r="J173" s="657"/>
      <c r="O173" s="626"/>
      <c r="P173" s="626"/>
      <c r="Q173" s="626"/>
      <c r="R173" s="626"/>
      <c r="S173" s="626"/>
      <c r="T173" s="626"/>
      <c r="U173" s="626"/>
      <c r="V173" s="626"/>
    </row>
    <row r="174" spans="6:22" ht="15.75">
      <c r="F174" s="614" t="s">
        <v>2</v>
      </c>
      <c r="O174" s="626"/>
      <c r="P174" s="626"/>
      <c r="Q174" s="626"/>
      <c r="R174" s="626"/>
      <c r="S174" s="626"/>
      <c r="T174" s="626"/>
      <c r="U174" s="626"/>
      <c r="V174" s="626"/>
    </row>
    <row r="175" ht="15.75">
      <c r="E175" s="615" t="s">
        <v>3</v>
      </c>
    </row>
    <row r="176" spans="3:10" ht="15.75">
      <c r="C176" s="634" t="s">
        <v>4</v>
      </c>
      <c r="D176" s="634"/>
      <c r="E176" s="634"/>
      <c r="F176" s="634"/>
      <c r="G176" s="634"/>
      <c r="H176" s="634"/>
      <c r="I176" s="634"/>
      <c r="J176" s="634"/>
    </row>
    <row r="177" spans="3:7" ht="15.75">
      <c r="C177" s="529" t="s">
        <v>5</v>
      </c>
      <c r="E177" s="686" t="str">
        <f>G7</f>
        <v>KK16-0</v>
      </c>
      <c r="F177" s="686"/>
      <c r="G177" s="529" t="s">
        <v>6</v>
      </c>
    </row>
    <row r="178" ht="15.75">
      <c r="C178" s="529" t="s">
        <v>1154</v>
      </c>
    </row>
    <row r="179" ht="15.75">
      <c r="C179" s="529" t="s">
        <v>144</v>
      </c>
    </row>
    <row r="180" spans="3:10" ht="238.5" customHeight="1">
      <c r="C180" s="634" t="s">
        <v>1265</v>
      </c>
      <c r="D180" s="634"/>
      <c r="E180" s="634"/>
      <c r="F180" s="634"/>
      <c r="G180" s="634"/>
      <c r="H180" s="634"/>
      <c r="I180" s="634"/>
      <c r="J180" s="634"/>
    </row>
    <row r="181" spans="3:10" ht="36.75" customHeight="1">
      <c r="C181" s="634" t="s">
        <v>228</v>
      </c>
      <c r="D181" s="634"/>
      <c r="E181" s="634"/>
      <c r="F181" s="634"/>
      <c r="G181" s="634"/>
      <c r="H181" s="634"/>
      <c r="I181" s="634"/>
      <c r="J181" s="634"/>
    </row>
    <row r="182" spans="3:12" ht="15.75">
      <c r="C182" s="687"/>
      <c r="D182" s="687"/>
      <c r="E182" s="687"/>
      <c r="F182" s="687"/>
      <c r="G182" s="687"/>
      <c r="H182" s="687"/>
      <c r="I182" s="687"/>
      <c r="J182" s="687"/>
      <c r="L182" s="621"/>
    </row>
    <row r="183" spans="3:10" ht="15.75">
      <c r="C183" s="687"/>
      <c r="D183" s="687"/>
      <c r="E183" s="687"/>
      <c r="F183" s="687"/>
      <c r="G183" s="687"/>
      <c r="H183" s="687"/>
      <c r="I183" s="687"/>
      <c r="J183" s="687"/>
    </row>
    <row r="184" spans="3:8" ht="15.75">
      <c r="C184" s="529" t="s">
        <v>7</v>
      </c>
      <c r="D184" s="688"/>
      <c r="H184" s="689" t="s">
        <v>7</v>
      </c>
    </row>
    <row r="186" spans="3:8" ht="15.75">
      <c r="C186" s="529" t="s">
        <v>8</v>
      </c>
      <c r="H186" s="529" t="s">
        <v>9</v>
      </c>
    </row>
    <row r="187" spans="3:8" ht="15.75">
      <c r="C187" s="615">
        <f>Žádost!C16</f>
        <v>0</v>
      </c>
      <c r="D187" s="690"/>
      <c r="H187" s="691" t="s">
        <v>1201</v>
      </c>
    </row>
    <row r="188" spans="3:8" ht="45" customHeight="1">
      <c r="C188" s="640" t="s">
        <v>1214</v>
      </c>
      <c r="D188" s="629"/>
      <c r="E188" s="629"/>
      <c r="F188" s="629"/>
      <c r="H188" s="692" t="s">
        <v>1215</v>
      </c>
    </row>
  </sheetData>
  <sheetProtection password="DD39" sheet="1"/>
  <mergeCells count="45">
    <mergeCell ref="D41:J41"/>
    <mergeCell ref="E51:J51"/>
    <mergeCell ref="O150:V162"/>
    <mergeCell ref="O163:V174"/>
    <mergeCell ref="R44:V44"/>
    <mergeCell ref="R45:V45"/>
    <mergeCell ref="R46:V46"/>
    <mergeCell ref="O62:V70"/>
    <mergeCell ref="O135:V148"/>
    <mergeCell ref="E52:J52"/>
    <mergeCell ref="D24:J24"/>
    <mergeCell ref="C60:D60"/>
    <mergeCell ref="C48:J48"/>
    <mergeCell ref="B3:J4"/>
    <mergeCell ref="C53:J56"/>
    <mergeCell ref="D26:G26"/>
    <mergeCell ref="D23:J23"/>
    <mergeCell ref="H58:I58"/>
    <mergeCell ref="C40:J40"/>
    <mergeCell ref="G104:H104"/>
    <mergeCell ref="C103:J103"/>
    <mergeCell ref="C135:J148"/>
    <mergeCell ref="E177:F177"/>
    <mergeCell ref="C128:J132"/>
    <mergeCell ref="O72:V83"/>
    <mergeCell ref="C188:F188"/>
    <mergeCell ref="C85:J96"/>
    <mergeCell ref="C105:J109"/>
    <mergeCell ref="C164:J173"/>
    <mergeCell ref="C176:J176"/>
    <mergeCell ref="C156:J163"/>
    <mergeCell ref="C180:J180"/>
    <mergeCell ref="C181:J181"/>
    <mergeCell ref="C110:J110"/>
    <mergeCell ref="C111:J114"/>
    <mergeCell ref="C149:J155"/>
    <mergeCell ref="C115:J121"/>
    <mergeCell ref="C122:J127"/>
    <mergeCell ref="C97:J101"/>
    <mergeCell ref="C102:J102"/>
    <mergeCell ref="D15:E15"/>
    <mergeCell ref="E42:J42"/>
    <mergeCell ref="C62:J70"/>
    <mergeCell ref="C73:J84"/>
    <mergeCell ref="C133:J133"/>
  </mergeCells>
  <printOptions/>
  <pageMargins left="0.25" right="0.25" top="0.75" bottom="0.75" header="0.3" footer="0.3"/>
  <pageSetup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H38"/>
  <sheetViews>
    <sheetView showGridLines="0" view="pageBreakPreview" zoomScaleSheetLayoutView="100" zoomScalePageLayoutView="0" workbookViewId="0" topLeftCell="A1">
      <selection activeCell="G22" sqref="G22"/>
    </sheetView>
  </sheetViews>
  <sheetFormatPr defaultColWidth="9.140625" defaultRowHeight="12.75"/>
  <cols>
    <col min="1" max="1" width="4.8515625" style="47" customWidth="1"/>
    <col min="2" max="2" width="5.28125" style="47" customWidth="1"/>
    <col min="3" max="3" width="36.57421875" style="47" customWidth="1"/>
    <col min="4" max="4" width="16.421875" style="47" customWidth="1"/>
    <col min="5" max="6" width="18.7109375" style="47" customWidth="1"/>
    <col min="7" max="7" width="67.7109375" style="47" customWidth="1"/>
    <col min="8" max="16384" width="9.140625" style="47" customWidth="1"/>
  </cols>
  <sheetData>
    <row r="1" s="46" customFormat="1" ht="12.75"/>
    <row r="2" spans="2:8" s="46" customFormat="1" ht="25.5" customHeight="1">
      <c r="B2" s="15"/>
      <c r="C2" s="335">
        <f>Žádost!C7</f>
        <v>0</v>
      </c>
      <c r="D2" s="536"/>
      <c r="E2" s="536"/>
      <c r="F2" s="693"/>
      <c r="G2" s="362" t="s">
        <v>1176</v>
      </c>
      <c r="H2" s="46">
        <f>Žádost!D2</f>
        <v>0</v>
      </c>
    </row>
    <row r="3" spans="2:7" s="56" customFormat="1" ht="15" customHeight="1">
      <c r="B3" s="55"/>
      <c r="C3" s="537" t="s">
        <v>1145</v>
      </c>
      <c r="D3" s="538"/>
      <c r="E3" s="160"/>
      <c r="F3" s="55"/>
      <c r="G3" s="694"/>
    </row>
    <row r="4" spans="2:7" s="56" customFormat="1" ht="17.25" customHeight="1">
      <c r="B4" s="55"/>
      <c r="C4" s="335">
        <f>Žádost!C9</f>
        <v>0</v>
      </c>
      <c r="D4" s="536"/>
      <c r="E4" s="536"/>
      <c r="F4" s="693"/>
      <c r="G4" s="540"/>
    </row>
    <row r="5" spans="2:8" ht="13.5" customHeight="1">
      <c r="B5" s="15"/>
      <c r="C5" s="541"/>
      <c r="D5" s="541"/>
      <c r="E5" s="541"/>
      <c r="F5" s="693"/>
      <c r="G5" s="542"/>
      <c r="H5" s="46"/>
    </row>
    <row r="6" spans="2:7" ht="12.75">
      <c r="B6" s="15"/>
      <c r="C6" s="537" t="s">
        <v>1146</v>
      </c>
      <c r="D6" s="695"/>
      <c r="E6" s="160"/>
      <c r="F6" s="55"/>
      <c r="G6" s="696"/>
    </row>
    <row r="7" spans="2:8" ht="6" customHeight="1">
      <c r="B7" s="15"/>
      <c r="C7" s="17"/>
      <c r="D7" s="542"/>
      <c r="E7" s="542"/>
      <c r="F7" s="542"/>
      <c r="G7" s="542"/>
      <c r="H7" s="46"/>
    </row>
    <row r="8" spans="2:7" ht="14.25" customHeight="1">
      <c r="B8" s="18" t="s">
        <v>1177</v>
      </c>
      <c r="C8" s="19"/>
      <c r="D8" s="19"/>
      <c r="E8" s="19"/>
      <c r="F8" s="19"/>
      <c r="G8" s="19"/>
    </row>
    <row r="9" spans="2:7" ht="7.5" customHeight="1" thickBot="1">
      <c r="B9" s="16"/>
      <c r="C9" s="16"/>
      <c r="D9" s="20"/>
      <c r="E9" s="20"/>
      <c r="F9" s="20"/>
      <c r="G9" s="20"/>
    </row>
    <row r="10" spans="2:7" ht="13.5" thickBot="1">
      <c r="B10" s="21"/>
      <c r="C10" s="22"/>
      <c r="D10" s="24" t="s">
        <v>15</v>
      </c>
      <c r="E10" s="162" t="s">
        <v>16</v>
      </c>
      <c r="F10" s="163" t="s">
        <v>17</v>
      </c>
      <c r="G10" s="26" t="s">
        <v>154</v>
      </c>
    </row>
    <row r="11" spans="2:7" ht="65.25" customHeight="1" thickBot="1">
      <c r="B11" s="329" t="s">
        <v>18</v>
      </c>
      <c r="C11" s="330"/>
      <c r="D11" s="27" t="s">
        <v>1232</v>
      </c>
      <c r="E11" s="28" t="s">
        <v>1153</v>
      </c>
      <c r="F11" s="28" t="s">
        <v>1149</v>
      </c>
      <c r="G11" s="29" t="s">
        <v>19</v>
      </c>
    </row>
    <row r="12" spans="2:7" ht="15.75" thickBot="1">
      <c r="B12" s="331" t="s">
        <v>20</v>
      </c>
      <c r="C12" s="332"/>
      <c r="D12" s="30">
        <f>SUM(D13:D18)</f>
        <v>0</v>
      </c>
      <c r="E12" s="48">
        <f>SUM(E13:E18)</f>
        <v>0</v>
      </c>
      <c r="F12" s="48">
        <f>SUM(F13:F18)</f>
        <v>0</v>
      </c>
      <c r="G12" s="545"/>
    </row>
    <row r="13" spans="2:7" ht="12.75">
      <c r="B13" s="333" t="s">
        <v>21</v>
      </c>
      <c r="C13" s="334"/>
      <c r="D13" s="248"/>
      <c r="E13" s="249"/>
      <c r="F13" s="249"/>
      <c r="G13" s="32"/>
    </row>
    <row r="14" spans="2:7" ht="12.75">
      <c r="B14" s="326" t="s">
        <v>22</v>
      </c>
      <c r="C14" s="327"/>
      <c r="D14" s="31"/>
      <c r="E14" s="164"/>
      <c r="F14" s="164"/>
      <c r="G14" s="33"/>
    </row>
    <row r="15" spans="2:7" ht="12.75">
      <c r="B15" s="326" t="s">
        <v>23</v>
      </c>
      <c r="C15" s="327"/>
      <c r="D15" s="31"/>
      <c r="E15" s="164"/>
      <c r="F15" s="164"/>
      <c r="G15" s="33"/>
    </row>
    <row r="16" spans="2:7" ht="12.75">
      <c r="B16" s="326" t="s">
        <v>24</v>
      </c>
      <c r="C16" s="327"/>
      <c r="D16" s="31"/>
      <c r="E16" s="164"/>
      <c r="F16" s="164"/>
      <c r="G16" s="33"/>
    </row>
    <row r="17" spans="2:7" ht="12.75">
      <c r="B17" s="326" t="s">
        <v>25</v>
      </c>
      <c r="C17" s="327"/>
      <c r="D17" s="31"/>
      <c r="E17" s="164"/>
      <c r="F17" s="164"/>
      <c r="G17" s="33"/>
    </row>
    <row r="18" spans="2:7" ht="13.5" thickBot="1">
      <c r="B18" s="349" t="s">
        <v>158</v>
      </c>
      <c r="C18" s="350"/>
      <c r="D18" s="34"/>
      <c r="E18" s="165"/>
      <c r="F18" s="165"/>
      <c r="G18" s="35"/>
    </row>
    <row r="19" spans="2:7" ht="15.75" thickBot="1">
      <c r="B19" s="331" t="s">
        <v>26</v>
      </c>
      <c r="C19" s="332"/>
      <c r="D19" s="30">
        <f>SUM(D20:D22)</f>
        <v>0</v>
      </c>
      <c r="E19" s="48">
        <f>SUM(E20:E22)</f>
        <v>0</v>
      </c>
      <c r="F19" s="48">
        <f>SUM(F20:F22)</f>
        <v>0</v>
      </c>
      <c r="G19" s="545"/>
    </row>
    <row r="20" spans="2:7" ht="14.25">
      <c r="B20" s="326" t="s">
        <v>153</v>
      </c>
      <c r="C20" s="327"/>
      <c r="D20" s="49"/>
      <c r="E20" s="50"/>
      <c r="F20" s="50"/>
      <c r="G20" s="36"/>
    </row>
    <row r="21" spans="2:7" ht="14.25">
      <c r="B21" s="351" t="s">
        <v>152</v>
      </c>
      <c r="C21" s="327"/>
      <c r="D21" s="51"/>
      <c r="E21" s="52"/>
      <c r="F21" s="52"/>
      <c r="G21" s="37"/>
    </row>
    <row r="22" spans="2:7" ht="15" thickBot="1">
      <c r="B22" s="347" t="s">
        <v>160</v>
      </c>
      <c r="C22" s="348"/>
      <c r="D22" s="53"/>
      <c r="E22" s="54"/>
      <c r="F22" s="54"/>
      <c r="G22" s="38"/>
    </row>
    <row r="23" spans="2:7" ht="16.5" thickBot="1">
      <c r="B23" s="345" t="s">
        <v>1179</v>
      </c>
      <c r="C23" s="346"/>
      <c r="D23" s="39">
        <f>D19+D12</f>
        <v>0</v>
      </c>
      <c r="E23" s="166">
        <f>E19+E12</f>
        <v>0</v>
      </c>
      <c r="F23" s="166">
        <f>F19+F12</f>
        <v>0</v>
      </c>
      <c r="G23" s="545"/>
    </row>
    <row r="24" spans="2:7" ht="30" customHeight="1" thickBot="1">
      <c r="B24" s="40" t="s">
        <v>27</v>
      </c>
      <c r="C24" s="41"/>
      <c r="D24" s="42"/>
      <c r="E24" s="167">
        <f>IF(D23=0,0,IF(E23/D23&gt;0.5,"Podíl dotace nad 50% nákladů ",E23/D23))</f>
        <v>0</v>
      </c>
      <c r="F24" s="167">
        <f>IF(F23=0,0,IF(F23/D23&gt;0.5,"Podíl dotace nad 50% nákladů ",F23/D23))</f>
        <v>0</v>
      </c>
      <c r="G24" s="136"/>
    </row>
    <row r="25" spans="2:7" ht="14.25">
      <c r="B25" s="43" t="s">
        <v>155</v>
      </c>
      <c r="C25" s="44" t="s">
        <v>159</v>
      </c>
      <c r="D25" s="44" t="s">
        <v>1178</v>
      </c>
      <c r="E25" s="44"/>
      <c r="F25" s="44"/>
      <c r="G25" s="60"/>
    </row>
    <row r="26" spans="2:7" ht="13.5" thickBot="1">
      <c r="B26" s="45" t="s">
        <v>134</v>
      </c>
      <c r="C26" s="16"/>
      <c r="D26" s="16"/>
      <c r="E26" s="16"/>
      <c r="F26" s="16"/>
      <c r="G26" s="16"/>
    </row>
    <row r="27" spans="2:7" ht="9" customHeight="1">
      <c r="B27" s="336"/>
      <c r="C27" s="337"/>
      <c r="D27" s="337"/>
      <c r="E27" s="337"/>
      <c r="F27" s="337"/>
      <c r="G27" s="338"/>
    </row>
    <row r="28" spans="2:7" ht="9.75" customHeight="1">
      <c r="B28" s="339"/>
      <c r="C28" s="340"/>
      <c r="D28" s="340"/>
      <c r="E28" s="340"/>
      <c r="F28" s="340"/>
      <c r="G28" s="341"/>
    </row>
    <row r="29" spans="2:7" ht="12.75">
      <c r="B29" s="339"/>
      <c r="C29" s="340"/>
      <c r="D29" s="340"/>
      <c r="E29" s="340"/>
      <c r="F29" s="340"/>
      <c r="G29" s="341"/>
    </row>
    <row r="30" spans="2:7" ht="9.75" customHeight="1">
      <c r="B30" s="339"/>
      <c r="C30" s="340"/>
      <c r="D30" s="340"/>
      <c r="E30" s="340"/>
      <c r="F30" s="340"/>
      <c r="G30" s="341"/>
    </row>
    <row r="31" spans="2:7" ht="9.75" customHeight="1" thickBot="1">
      <c r="B31" s="342"/>
      <c r="C31" s="343"/>
      <c r="D31" s="343"/>
      <c r="E31" s="343"/>
      <c r="F31" s="343"/>
      <c r="G31" s="344"/>
    </row>
    <row r="32" spans="2:8" ht="9.75" customHeight="1">
      <c r="B32" s="16"/>
      <c r="C32" s="16"/>
      <c r="D32" s="16"/>
      <c r="E32" s="15"/>
      <c r="F32" s="15"/>
      <c r="G32" s="158"/>
      <c r="H32" s="46"/>
    </row>
    <row r="33" spans="2:8" ht="13.5">
      <c r="B33" s="16"/>
      <c r="C33" s="16"/>
      <c r="D33" s="16"/>
      <c r="E33" s="503" t="s">
        <v>131</v>
      </c>
      <c r="F33" s="503"/>
      <c r="G33" s="555"/>
      <c r="H33" s="46"/>
    </row>
    <row r="34" spans="2:8" ht="25.5" customHeight="1">
      <c r="B34" s="16"/>
      <c r="C34" s="16"/>
      <c r="D34" s="16"/>
      <c r="E34" s="503" t="s">
        <v>132</v>
      </c>
      <c r="F34" s="503"/>
      <c r="G34" s="697"/>
      <c r="H34" s="46"/>
    </row>
    <row r="35" spans="2:8" ht="13.5">
      <c r="B35" s="16"/>
      <c r="C35" s="16"/>
      <c r="D35" s="16"/>
      <c r="E35" s="557"/>
      <c r="F35" s="557"/>
      <c r="G35" s="15"/>
      <c r="H35" s="46"/>
    </row>
    <row r="36" spans="2:8" ht="12.75">
      <c r="B36" s="16"/>
      <c r="C36" s="16"/>
      <c r="D36" s="16"/>
      <c r="E36" s="507"/>
      <c r="F36" s="507"/>
      <c r="G36" s="159">
        <f>Žádost!C38</f>
        <v>0</v>
      </c>
      <c r="H36" s="46"/>
    </row>
    <row r="37" spans="2:8" ht="13.5">
      <c r="B37" s="16"/>
      <c r="C37" s="16"/>
      <c r="D37" s="16"/>
      <c r="E37" s="507"/>
      <c r="F37" s="507"/>
      <c r="G37" s="558" t="s">
        <v>133</v>
      </c>
      <c r="H37" s="46"/>
    </row>
    <row r="38" spans="2:7" ht="12.75">
      <c r="B38" s="2"/>
      <c r="C38" s="2"/>
      <c r="D38" s="2"/>
      <c r="E38" s="2"/>
      <c r="F38" s="2"/>
      <c r="G38" s="2"/>
    </row>
  </sheetData>
  <sheetProtection password="DD39" sheet="1"/>
  <mergeCells count="17">
    <mergeCell ref="B19:C19"/>
    <mergeCell ref="B13:C13"/>
    <mergeCell ref="C2:E2"/>
    <mergeCell ref="G2:G3"/>
    <mergeCell ref="C4:E5"/>
    <mergeCell ref="B11:C11"/>
    <mergeCell ref="B12:C12"/>
    <mergeCell ref="B27:G31"/>
    <mergeCell ref="B14:C14"/>
    <mergeCell ref="B15:C15"/>
    <mergeCell ref="B16:C16"/>
    <mergeCell ref="B17:C17"/>
    <mergeCell ref="B18:C18"/>
    <mergeCell ref="B20:C20"/>
    <mergeCell ref="B21:C21"/>
    <mergeCell ref="B22:C22"/>
    <mergeCell ref="B23:C23"/>
  </mergeCells>
  <conditionalFormatting sqref="E24:G24">
    <cfRule type="cellIs" priority="1" dxfId="0" operator="greaterThan" stopIfTrue="1">
      <formula>0.5</formula>
    </cfRule>
  </conditionalFormatting>
  <dataValidations count="3">
    <dataValidation type="custom" allowBlank="1" showInputMessage="1" showErrorMessage="1" errorTitle="Upozornění" error="Výše požadované dotace nesmí být větší, než 30% celkových neinvestičních  nákladů!!!!!" sqref="G24">
      <formula1>D23/E23&lt;=30%</formula1>
    </dataValidation>
    <dataValidation allowBlank="1" showInputMessage="1" showErrorMessage="1" prompt="Vepiště komentář, který specifikuje danou položku" sqref="G12:G22"/>
    <dataValidation type="decimal" operator="greaterThanOrEqual" allowBlank="1" showInputMessage="1" showErrorMessage="1" prompt="Zadávejte pouze číselné hodnoty" error="    !!POZOR!!&#10;&#10;buňka smí obsahovat pouze čísla" sqref="D14:F16">
      <formula1>0</formula1>
    </dataValidation>
  </dataValidations>
  <printOptions horizontalCentered="1"/>
  <pageMargins left="0.25" right="0.25" top="0.75" bottom="0.75" header="0.3" footer="0.3"/>
  <pageSetup fitToHeight="1" fitToWidth="1" horizontalDpi="600" verticalDpi="600" orientation="landscape" paperSize="9" scale="89" r:id="rId1"/>
</worksheet>
</file>

<file path=xl/worksheets/sheet8.xml><?xml version="1.0" encoding="utf-8"?>
<worksheet xmlns="http://schemas.openxmlformats.org/spreadsheetml/2006/main" xmlns:r="http://schemas.openxmlformats.org/officeDocument/2006/relationships">
  <dimension ref="B1:I23"/>
  <sheetViews>
    <sheetView showGridLines="0" view="pageBreakPreview" zoomScaleNormal="85" zoomScaleSheetLayoutView="100" zoomScalePageLayoutView="0" workbookViewId="0" topLeftCell="A1">
      <selection activeCell="D7" sqref="D7:G7"/>
    </sheetView>
  </sheetViews>
  <sheetFormatPr defaultColWidth="9.140625" defaultRowHeight="12.75"/>
  <cols>
    <col min="1" max="1" width="6.57421875" style="0" customWidth="1"/>
    <col min="2" max="2" width="4.7109375" style="0" customWidth="1"/>
    <col min="3" max="3" width="36.57421875" style="0" customWidth="1"/>
    <col min="4" max="6" width="7.8515625" style="0" customWidth="1"/>
    <col min="7" max="7" width="26.7109375" style="0" customWidth="1"/>
  </cols>
  <sheetData>
    <row r="1" spans="2:9" ht="18.75">
      <c r="B1" s="367" t="s">
        <v>97</v>
      </c>
      <c r="C1" s="368"/>
      <c r="D1" s="368"/>
      <c r="E1" s="368"/>
      <c r="F1" s="368"/>
      <c r="G1" s="368"/>
      <c r="I1">
        <f>Žádost!D2</f>
        <v>0</v>
      </c>
    </row>
    <row r="2" spans="2:7" ht="18.75">
      <c r="B2" s="367" t="s">
        <v>98</v>
      </c>
      <c r="C2" s="368"/>
      <c r="D2" s="368"/>
      <c r="E2" s="368"/>
      <c r="F2" s="368"/>
      <c r="G2" s="368"/>
    </row>
    <row r="4" spans="2:7" ht="15.75" customHeight="1">
      <c r="B4" s="314" t="s">
        <v>99</v>
      </c>
      <c r="C4" s="300" t="s">
        <v>100</v>
      </c>
      <c r="D4" s="314" t="s">
        <v>101</v>
      </c>
      <c r="E4" s="315"/>
      <c r="F4" s="316"/>
      <c r="G4" s="319"/>
    </row>
    <row r="5" spans="2:7" ht="48" customHeight="1">
      <c r="B5" s="298"/>
      <c r="C5" s="301" t="s">
        <v>1217</v>
      </c>
      <c r="D5" s="298"/>
      <c r="E5" s="299"/>
      <c r="F5" s="317"/>
      <c r="G5" s="318"/>
    </row>
    <row r="6" spans="2:7" ht="33" customHeight="1">
      <c r="B6" s="314" t="s">
        <v>102</v>
      </c>
      <c r="C6" s="300" t="s">
        <v>103</v>
      </c>
      <c r="D6" s="369" t="s">
        <v>1238</v>
      </c>
      <c r="E6" s="369"/>
      <c r="F6" s="370"/>
      <c r="G6" s="370"/>
    </row>
    <row r="7" spans="2:7" ht="33" customHeight="1">
      <c r="B7" s="322"/>
      <c r="C7" s="302"/>
      <c r="D7" s="371">
        <f>Žádost!C7</f>
        <v>0</v>
      </c>
      <c r="E7" s="371"/>
      <c r="F7" s="372"/>
      <c r="G7" s="372"/>
    </row>
    <row r="8" spans="2:7" ht="41.25" customHeight="1">
      <c r="B8" s="298"/>
      <c r="C8" s="301"/>
      <c r="D8" s="297" t="s">
        <v>0</v>
      </c>
      <c r="E8" s="295"/>
      <c r="F8" s="296" t="str">
        <f>'Přidělená dotace'!C28</f>
        <v>KK16-0</v>
      </c>
      <c r="G8" s="323"/>
    </row>
    <row r="9" spans="2:9" ht="36.75" customHeight="1">
      <c r="B9" s="314" t="s">
        <v>104</v>
      </c>
      <c r="C9" s="312" t="s">
        <v>187</v>
      </c>
      <c r="D9" s="363" t="s">
        <v>1192</v>
      </c>
      <c r="E9" s="377"/>
      <c r="F9" s="377"/>
      <c r="G9" s="377"/>
      <c r="H9" s="57"/>
      <c r="I9" s="57"/>
    </row>
    <row r="10" spans="2:9" ht="28.5" customHeight="1">
      <c r="B10" s="322"/>
      <c r="C10" s="312" t="s">
        <v>188</v>
      </c>
      <c r="D10" s="363" t="s">
        <v>1193</v>
      </c>
      <c r="E10" s="377"/>
      <c r="F10" s="377"/>
      <c r="G10" s="377"/>
      <c r="H10" s="151"/>
      <c r="I10" s="57"/>
    </row>
    <row r="11" spans="2:9" ht="17.25" customHeight="1">
      <c r="B11" s="322"/>
      <c r="C11" s="300" t="s">
        <v>105</v>
      </c>
      <c r="D11" s="363" t="s">
        <v>1218</v>
      </c>
      <c r="E11" s="377"/>
      <c r="F11" s="377"/>
      <c r="G11" s="377"/>
      <c r="H11" s="57"/>
      <c r="I11" s="57"/>
    </row>
    <row r="12" spans="2:7" ht="17.25" customHeight="1">
      <c r="B12" s="322"/>
      <c r="C12" s="301" t="s">
        <v>106</v>
      </c>
      <c r="D12" s="363"/>
      <c r="E12" s="377"/>
      <c r="F12" s="377"/>
      <c r="G12" s="377"/>
    </row>
    <row r="13" spans="2:7" ht="17.25" customHeight="1">
      <c r="B13" s="322"/>
      <c r="C13" s="300" t="s">
        <v>189</v>
      </c>
      <c r="D13" s="363" t="s">
        <v>1158</v>
      </c>
      <c r="E13" s="377"/>
      <c r="F13" s="377"/>
      <c r="G13" s="377"/>
    </row>
    <row r="14" spans="2:7" ht="17.25" customHeight="1">
      <c r="B14" s="298"/>
      <c r="C14" s="301"/>
      <c r="D14" s="363"/>
      <c r="E14" s="377"/>
      <c r="F14" s="377"/>
      <c r="G14" s="377"/>
    </row>
    <row r="15" spans="2:7" ht="50.25" customHeight="1">
      <c r="B15" s="314" t="s">
        <v>107</v>
      </c>
      <c r="C15" s="373" t="s">
        <v>1194</v>
      </c>
      <c r="D15" s="374"/>
      <c r="E15" s="375"/>
      <c r="F15" s="375"/>
      <c r="G15" s="376"/>
    </row>
    <row r="16" spans="2:7" ht="31.5" customHeight="1">
      <c r="B16" s="363" t="s">
        <v>108</v>
      </c>
      <c r="C16" s="313" t="s">
        <v>1181</v>
      </c>
      <c r="D16" s="364"/>
      <c r="E16" s="365"/>
      <c r="F16" s="365"/>
      <c r="G16" s="366"/>
    </row>
    <row r="17" spans="2:7" ht="32.25" customHeight="1">
      <c r="B17" s="363"/>
      <c r="C17" s="313" t="s">
        <v>1182</v>
      </c>
      <c r="D17" s="378"/>
      <c r="E17" s="379"/>
      <c r="F17" s="379"/>
      <c r="G17" s="380"/>
    </row>
    <row r="18" spans="2:7" ht="32.25" customHeight="1">
      <c r="B18" s="313" t="s">
        <v>109</v>
      </c>
      <c r="C18" s="313" t="s">
        <v>110</v>
      </c>
      <c r="D18" s="304" t="s">
        <v>1159</v>
      </c>
      <c r="E18" s="305"/>
      <c r="F18" s="306"/>
      <c r="G18" s="324"/>
    </row>
    <row r="19" spans="2:7" ht="27.75" customHeight="1">
      <c r="B19" s="325"/>
      <c r="C19" s="381" t="s">
        <v>1195</v>
      </c>
      <c r="D19" s="310"/>
      <c r="E19" s="320"/>
      <c r="F19" s="320"/>
      <c r="G19" s="321"/>
    </row>
    <row r="20" spans="2:7" ht="19.5" customHeight="1">
      <c r="B20" s="313" t="s">
        <v>111</v>
      </c>
      <c r="C20" s="377"/>
      <c r="D20" s="311"/>
      <c r="E20" s="307"/>
      <c r="F20" s="307"/>
      <c r="G20" s="323"/>
    </row>
    <row r="21" spans="2:7" ht="33.75" customHeight="1">
      <c r="B21" s="313" t="s">
        <v>112</v>
      </c>
      <c r="C21" s="313" t="s">
        <v>113</v>
      </c>
      <c r="D21" s="364" t="s">
        <v>1218</v>
      </c>
      <c r="E21" s="365"/>
      <c r="F21" s="365"/>
      <c r="G21" s="366"/>
    </row>
    <row r="22" spans="2:7" ht="27.75" customHeight="1">
      <c r="B22" s="308" t="s">
        <v>190</v>
      </c>
      <c r="C22" s="313" t="s">
        <v>146</v>
      </c>
      <c r="D22" s="363" t="s">
        <v>1147</v>
      </c>
      <c r="E22" s="377"/>
      <c r="F22" s="377"/>
      <c r="G22" s="377"/>
    </row>
    <row r="23" spans="2:7" ht="48" customHeight="1">
      <c r="B23" s="309">
        <v>10</v>
      </c>
      <c r="C23" s="313" t="s">
        <v>114</v>
      </c>
      <c r="D23" s="363" t="s">
        <v>193</v>
      </c>
      <c r="E23" s="377"/>
      <c r="F23" s="377"/>
      <c r="G23" s="377"/>
    </row>
  </sheetData>
  <sheetProtection password="DD39" sheet="1"/>
  <mergeCells count="16">
    <mergeCell ref="C19:C20"/>
    <mergeCell ref="D21:G21"/>
    <mergeCell ref="D22:G22"/>
    <mergeCell ref="D23:G23"/>
    <mergeCell ref="D9:G9"/>
    <mergeCell ref="D11:G12"/>
    <mergeCell ref="D13:G14"/>
    <mergeCell ref="B16:B17"/>
    <mergeCell ref="D16:G16"/>
    <mergeCell ref="B1:G1"/>
    <mergeCell ref="B2:G2"/>
    <mergeCell ref="D6:G6"/>
    <mergeCell ref="D7:G7"/>
    <mergeCell ref="C15:G15"/>
    <mergeCell ref="D10:G10"/>
    <mergeCell ref="D17:G17"/>
  </mergeCells>
  <printOptions/>
  <pageMargins left="0.6299212598425197" right="0.2362204724409449"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B31"/>
  <sheetViews>
    <sheetView showZeros="0" view="pageBreakPreview" zoomScaleSheetLayoutView="100" zoomScalePageLayoutView="0" workbookViewId="0" topLeftCell="A1">
      <selection activeCell="Q29" sqref="Q29"/>
    </sheetView>
  </sheetViews>
  <sheetFormatPr defaultColWidth="9.140625" defaultRowHeight="12.75"/>
  <cols>
    <col min="1" max="1" width="8.140625" style="2" customWidth="1"/>
    <col min="2" max="2" width="6.28125" style="2" customWidth="1"/>
    <col min="3" max="3" width="8.421875" style="2" customWidth="1"/>
    <col min="4" max="6" width="4.8515625" style="2" customWidth="1"/>
    <col min="7" max="7" width="5.28125" style="2" customWidth="1"/>
    <col min="8" max="8" width="5.140625" style="2" customWidth="1"/>
    <col min="9" max="9" width="6.421875" style="2" customWidth="1"/>
    <col min="10" max="11" width="5.140625" style="2" customWidth="1"/>
    <col min="12" max="12" width="10.140625" style="2" customWidth="1"/>
    <col min="13" max="13" width="5.28125" style="2" customWidth="1"/>
    <col min="14" max="14" width="13.140625" style="2" customWidth="1"/>
    <col min="15" max="15" width="4.8515625" style="2" customWidth="1"/>
    <col min="16" max="16" width="11.421875" style="2" customWidth="1"/>
    <col min="17" max="17" width="10.140625" style="2" customWidth="1"/>
    <col min="18" max="18" width="10.7109375" style="2" customWidth="1"/>
    <col min="19" max="16384" width="9.140625" style="2" customWidth="1"/>
  </cols>
  <sheetData>
    <row r="1" spans="2:23" s="3" customFormat="1" ht="21.75" customHeight="1">
      <c r="B1" s="224" t="s">
        <v>1162</v>
      </c>
      <c r="J1" s="5"/>
      <c r="K1" s="5"/>
      <c r="L1" s="5"/>
      <c r="M1" s="5"/>
      <c r="N1" s="173" t="s">
        <v>7</v>
      </c>
      <c r="O1" s="151"/>
      <c r="P1" s="225" t="s">
        <v>212</v>
      </c>
      <c r="Q1" s="151"/>
      <c r="R1" s="5"/>
      <c r="S1" s="5"/>
      <c r="U1" s="151"/>
      <c r="W1" s="137">
        <f>Žádost!D2</f>
        <v>0</v>
      </c>
    </row>
    <row r="2" spans="2:22" ht="21.75" customHeight="1">
      <c r="B2" s="63"/>
      <c r="E2" s="3"/>
      <c r="F2" s="3"/>
      <c r="G2" s="3"/>
      <c r="H2" s="3"/>
      <c r="I2" s="3"/>
      <c r="J2" s="1"/>
      <c r="K2" s="1"/>
      <c r="L2" s="1"/>
      <c r="M2" s="1"/>
      <c r="N2" s="393"/>
      <c r="O2" s="366"/>
      <c r="P2" s="393"/>
      <c r="Q2" s="366"/>
      <c r="R2" s="393"/>
      <c r="S2" s="366"/>
      <c r="U2" s="5"/>
      <c r="V2" s="3"/>
    </row>
    <row r="3" spans="1:22" ht="14.25" customHeight="1">
      <c r="A3" s="394"/>
      <c r="B3" s="377"/>
      <c r="C3" s="226" t="s">
        <v>1174</v>
      </c>
      <c r="D3" s="227"/>
      <c r="E3" s="228"/>
      <c r="F3" s="3"/>
      <c r="G3" s="3"/>
      <c r="H3" s="3"/>
      <c r="I3" s="5"/>
      <c r="J3" s="5"/>
      <c r="K3" s="5"/>
      <c r="L3" s="5"/>
      <c r="M3" s="1"/>
      <c r="N3" s="1"/>
      <c r="O3" s="1"/>
      <c r="P3" s="1"/>
      <c r="U3" s="3"/>
      <c r="V3" s="3"/>
    </row>
    <row r="4" spans="1:16" ht="14.25" customHeight="1">
      <c r="A4" s="394"/>
      <c r="B4" s="377"/>
      <c r="C4" s="226" t="s">
        <v>214</v>
      </c>
      <c r="D4" s="227"/>
      <c r="E4" s="229"/>
      <c r="F4" s="3"/>
      <c r="G4" s="3"/>
      <c r="H4" s="3"/>
      <c r="I4" s="5"/>
      <c r="J4" s="178"/>
      <c r="K4" s="151"/>
      <c r="L4" s="5"/>
      <c r="P4" s="1"/>
    </row>
    <row r="5" spans="1:16" ht="14.25" customHeight="1">
      <c r="A5" s="394"/>
      <c r="B5" s="377"/>
      <c r="C5" s="226" t="s">
        <v>1161</v>
      </c>
      <c r="D5" s="227"/>
      <c r="E5" s="229"/>
      <c r="F5" s="3"/>
      <c r="G5" s="3"/>
      <c r="H5" s="3"/>
      <c r="I5" s="5"/>
      <c r="J5" s="179"/>
      <c r="K5" s="5"/>
      <c r="L5" s="5"/>
      <c r="P5" s="5"/>
    </row>
    <row r="6" spans="1:16" ht="12.75" customHeight="1">
      <c r="A6" s="3"/>
      <c r="B6" s="182"/>
      <c r="C6" s="180"/>
      <c r="E6" s="6"/>
      <c r="F6" s="6"/>
      <c r="G6" s="6"/>
      <c r="H6" s="3"/>
      <c r="I6" s="3"/>
      <c r="J6" s="5"/>
      <c r="K6" s="5"/>
      <c r="L6" s="5"/>
      <c r="M6" s="5"/>
      <c r="N6" s="5"/>
      <c r="O6" s="73"/>
      <c r="P6" s="5"/>
    </row>
    <row r="7" spans="1:22" ht="17.25" customHeight="1" thickBot="1">
      <c r="A7" s="75" t="s">
        <v>217</v>
      </c>
      <c r="B7" s="182"/>
      <c r="C7" s="181"/>
      <c r="E7" s="6"/>
      <c r="F7" s="6"/>
      <c r="G7" s="6"/>
      <c r="H7" s="3"/>
      <c r="I7" s="3"/>
      <c r="J7" s="1"/>
      <c r="K7" s="5"/>
      <c r="L7" s="5"/>
      <c r="M7" s="5"/>
      <c r="N7" s="5"/>
      <c r="O7" s="73"/>
      <c r="P7" s="5"/>
      <c r="Q7" s="3"/>
      <c r="R7" s="3"/>
      <c r="S7" s="3"/>
      <c r="T7" s="3"/>
      <c r="U7" s="3"/>
      <c r="V7" s="3"/>
    </row>
    <row r="8" spans="1:21" ht="12.75">
      <c r="A8" s="185" t="s">
        <v>119</v>
      </c>
      <c r="B8" s="186" t="s">
        <v>120</v>
      </c>
      <c r="C8" s="186" t="s">
        <v>121</v>
      </c>
      <c r="D8" s="186" t="s">
        <v>122</v>
      </c>
      <c r="E8" s="186" t="s">
        <v>123</v>
      </c>
      <c r="F8" s="186" t="s">
        <v>115</v>
      </c>
      <c r="G8" s="186" t="s">
        <v>92</v>
      </c>
      <c r="H8" s="186" t="s">
        <v>93</v>
      </c>
      <c r="I8" s="186" t="s">
        <v>94</v>
      </c>
      <c r="J8" s="186" t="s">
        <v>124</v>
      </c>
      <c r="K8" s="186" t="s">
        <v>218</v>
      </c>
      <c r="L8" s="187" t="s">
        <v>1165</v>
      </c>
      <c r="M8" s="187" t="s">
        <v>1166</v>
      </c>
      <c r="N8" s="187" t="s">
        <v>1167</v>
      </c>
      <c r="O8" s="187" t="s">
        <v>1168</v>
      </c>
      <c r="P8" s="186" t="s">
        <v>1163</v>
      </c>
      <c r="Q8" s="186" t="s">
        <v>126</v>
      </c>
      <c r="R8" s="186" t="s">
        <v>1164</v>
      </c>
      <c r="S8" s="188" t="s">
        <v>126</v>
      </c>
      <c r="T8" s="3"/>
      <c r="U8" s="3"/>
    </row>
    <row r="9" spans="1:19" ht="15.75">
      <c r="A9" s="86"/>
      <c r="B9" s="87"/>
      <c r="C9" s="138" t="s">
        <v>194</v>
      </c>
      <c r="D9" s="139" t="e">
        <f>IF(I9=5321,VLOOKUP(R24,'Pracovní 3'!$L$3:$M$462,2,FALSE),0)</f>
        <v>#N/A</v>
      </c>
      <c r="E9" s="81"/>
      <c r="F9" s="81">
        <v>28</v>
      </c>
      <c r="G9" s="81">
        <v>43</v>
      </c>
      <c r="H9" s="81">
        <v>99</v>
      </c>
      <c r="I9" s="81" t="e">
        <f>VLOOKUP(Žádost!C11,Žádost!$C$527:$F$543,4,FALSE)</f>
        <v>#N/A</v>
      </c>
      <c r="J9" s="88"/>
      <c r="K9" s="81"/>
      <c r="L9" s="81"/>
      <c r="M9" s="81">
        <v>851</v>
      </c>
      <c r="N9" s="81"/>
      <c r="O9" s="88"/>
      <c r="P9" s="87"/>
      <c r="Q9" s="87"/>
      <c r="R9" s="189">
        <f>'Smlouva '!C60</f>
        <v>0</v>
      </c>
      <c r="S9" s="92"/>
    </row>
    <row r="10" spans="1:19" ht="15.75">
      <c r="A10" s="86"/>
      <c r="B10" s="87"/>
      <c r="C10" s="190"/>
      <c r="D10" s="81"/>
      <c r="E10" s="81"/>
      <c r="F10" s="81"/>
      <c r="G10" s="81"/>
      <c r="H10" s="81"/>
      <c r="I10" s="81"/>
      <c r="J10" s="88"/>
      <c r="K10" s="81"/>
      <c r="L10" s="81"/>
      <c r="M10" s="81"/>
      <c r="N10" s="81"/>
      <c r="O10" s="88"/>
      <c r="P10" s="87"/>
      <c r="Q10" s="87"/>
      <c r="R10" s="183"/>
      <c r="S10" s="92"/>
    </row>
    <row r="11" spans="1:19" ht="18.75" customHeight="1">
      <c r="A11" s="86"/>
      <c r="B11" s="87"/>
      <c r="C11" s="81"/>
      <c r="D11" s="81"/>
      <c r="E11" s="81"/>
      <c r="F11" s="81"/>
      <c r="G11" s="81"/>
      <c r="H11" s="81"/>
      <c r="I11" s="81"/>
      <c r="J11" s="88"/>
      <c r="K11" s="81"/>
      <c r="L11" s="81"/>
      <c r="M11" s="81"/>
      <c r="N11" s="81"/>
      <c r="O11" s="88"/>
      <c r="P11" s="87"/>
      <c r="Q11" s="87"/>
      <c r="R11" s="183"/>
      <c r="S11" s="92"/>
    </row>
    <row r="12" spans="1:19" ht="18.75" customHeight="1">
      <c r="A12" s="86"/>
      <c r="B12" s="87"/>
      <c r="C12" s="81"/>
      <c r="D12" s="81"/>
      <c r="E12" s="81"/>
      <c r="F12" s="81"/>
      <c r="G12" s="81"/>
      <c r="H12" s="81"/>
      <c r="I12" s="81"/>
      <c r="J12" s="88"/>
      <c r="K12" s="81"/>
      <c r="L12" s="81"/>
      <c r="M12" s="81"/>
      <c r="N12" s="81"/>
      <c r="O12" s="88"/>
      <c r="P12" s="87"/>
      <c r="Q12" s="87"/>
      <c r="R12" s="183"/>
      <c r="S12" s="92"/>
    </row>
    <row r="13" spans="1:19" ht="18.75" customHeight="1">
      <c r="A13" s="86"/>
      <c r="B13" s="87"/>
      <c r="C13" s="81"/>
      <c r="D13" s="81"/>
      <c r="E13" s="81"/>
      <c r="F13" s="81"/>
      <c r="G13" s="81"/>
      <c r="H13" s="81"/>
      <c r="I13" s="81"/>
      <c r="J13" s="88"/>
      <c r="K13" s="81"/>
      <c r="L13" s="81"/>
      <c r="M13" s="81"/>
      <c r="N13" s="81"/>
      <c r="O13" s="88"/>
      <c r="P13" s="87"/>
      <c r="Q13" s="87"/>
      <c r="R13" s="183"/>
      <c r="S13" s="92"/>
    </row>
    <row r="14" spans="1:19" ht="18.75" customHeight="1">
      <c r="A14" s="86"/>
      <c r="B14" s="87"/>
      <c r="C14" s="81"/>
      <c r="D14" s="81"/>
      <c r="E14" s="81"/>
      <c r="F14" s="81"/>
      <c r="G14" s="81"/>
      <c r="H14" s="81"/>
      <c r="I14" s="81"/>
      <c r="J14" s="88"/>
      <c r="K14" s="81"/>
      <c r="L14" s="81"/>
      <c r="M14" s="81"/>
      <c r="N14" s="81"/>
      <c r="O14" s="88"/>
      <c r="P14" s="87"/>
      <c r="Q14" s="87"/>
      <c r="R14" s="183"/>
      <c r="S14" s="92"/>
    </row>
    <row r="15" spans="1:19" ht="18.75" customHeight="1">
      <c r="A15" s="86"/>
      <c r="B15" s="87"/>
      <c r="C15" s="81"/>
      <c r="D15" s="81"/>
      <c r="E15" s="81"/>
      <c r="F15" s="81"/>
      <c r="G15" s="81"/>
      <c r="H15" s="81"/>
      <c r="I15" s="81"/>
      <c r="J15" s="88"/>
      <c r="K15" s="81"/>
      <c r="L15" s="81"/>
      <c r="M15" s="81"/>
      <c r="N15" s="81"/>
      <c r="O15" s="88"/>
      <c r="P15" s="87"/>
      <c r="Q15" s="87"/>
      <c r="R15" s="183"/>
      <c r="S15" s="92"/>
    </row>
    <row r="16" spans="1:19" ht="18.75" customHeight="1">
      <c r="A16" s="86"/>
      <c r="B16" s="87"/>
      <c r="C16" s="81"/>
      <c r="D16" s="81"/>
      <c r="E16" s="81"/>
      <c r="F16" s="81"/>
      <c r="G16" s="81"/>
      <c r="H16" s="81"/>
      <c r="I16" s="81"/>
      <c r="J16" s="88"/>
      <c r="K16" s="81"/>
      <c r="L16" s="81"/>
      <c r="M16" s="81"/>
      <c r="N16" s="81"/>
      <c r="O16" s="88"/>
      <c r="P16" s="87"/>
      <c r="Q16" s="87"/>
      <c r="R16" s="183"/>
      <c r="S16" s="92"/>
    </row>
    <row r="17" spans="1:19" ht="18.75" customHeight="1">
      <c r="A17" s="86"/>
      <c r="B17" s="87"/>
      <c r="C17" s="81"/>
      <c r="D17" s="81"/>
      <c r="E17" s="81"/>
      <c r="F17" s="81"/>
      <c r="G17" s="81"/>
      <c r="H17" s="81"/>
      <c r="I17" s="81"/>
      <c r="J17" s="88"/>
      <c r="K17" s="81"/>
      <c r="L17" s="81"/>
      <c r="M17" s="81"/>
      <c r="N17" s="81"/>
      <c r="O17" s="88"/>
      <c r="P17" s="87"/>
      <c r="Q17" s="87"/>
      <c r="R17" s="183"/>
      <c r="S17" s="92"/>
    </row>
    <row r="18" spans="1:19" ht="18.75" customHeight="1">
      <c r="A18" s="86"/>
      <c r="B18" s="87"/>
      <c r="C18" s="81"/>
      <c r="D18" s="81"/>
      <c r="E18" s="81"/>
      <c r="F18" s="81"/>
      <c r="G18" s="81"/>
      <c r="H18" s="81"/>
      <c r="I18" s="81"/>
      <c r="J18" s="88"/>
      <c r="K18" s="81"/>
      <c r="L18" s="81"/>
      <c r="M18" s="81"/>
      <c r="N18" s="81"/>
      <c r="O18" s="88"/>
      <c r="P18" s="87"/>
      <c r="Q18" s="87"/>
      <c r="R18" s="183"/>
      <c r="S18" s="92"/>
    </row>
    <row r="19" spans="1:19" ht="18.75" customHeight="1">
      <c r="A19" s="86"/>
      <c r="B19" s="87"/>
      <c r="C19" s="81"/>
      <c r="D19" s="81"/>
      <c r="E19" s="81"/>
      <c r="F19" s="81"/>
      <c r="G19" s="81"/>
      <c r="H19" s="81"/>
      <c r="I19" s="81"/>
      <c r="J19" s="88"/>
      <c r="K19" s="81"/>
      <c r="L19" s="81"/>
      <c r="M19" s="81"/>
      <c r="N19" s="81"/>
      <c r="O19" s="88"/>
      <c r="P19" s="87"/>
      <c r="Q19" s="87"/>
      <c r="R19" s="183"/>
      <c r="S19" s="92"/>
    </row>
    <row r="20" spans="1:19" ht="18.75" customHeight="1">
      <c r="A20" s="86"/>
      <c r="B20" s="87"/>
      <c r="C20" s="81"/>
      <c r="D20" s="81"/>
      <c r="E20" s="81"/>
      <c r="F20" s="81"/>
      <c r="G20" s="81"/>
      <c r="H20" s="81"/>
      <c r="I20" s="81"/>
      <c r="J20" s="88"/>
      <c r="K20" s="81"/>
      <c r="L20" s="81"/>
      <c r="M20" s="81"/>
      <c r="N20" s="81"/>
      <c r="O20" s="88"/>
      <c r="P20" s="87"/>
      <c r="Q20" s="87"/>
      <c r="R20" s="183"/>
      <c r="S20" s="92"/>
    </row>
    <row r="21" spans="1:19" ht="18.75" customHeight="1" thickBot="1">
      <c r="A21" s="93"/>
      <c r="B21" s="94"/>
      <c r="C21" s="95"/>
      <c r="D21" s="95"/>
      <c r="E21" s="95"/>
      <c r="F21" s="95"/>
      <c r="G21" s="95"/>
      <c r="H21" s="95"/>
      <c r="I21" s="95"/>
      <c r="J21" s="96"/>
      <c r="K21" s="95"/>
      <c r="L21" s="95"/>
      <c r="M21" s="95"/>
      <c r="N21" s="95"/>
      <c r="O21" s="96"/>
      <c r="P21" s="94"/>
      <c r="Q21" s="94"/>
      <c r="R21" s="184"/>
      <c r="S21" s="100"/>
    </row>
    <row r="22" ht="7.5" customHeight="1" thickBot="1"/>
    <row r="23" spans="1:21" ht="27.75" customHeight="1" thickBot="1">
      <c r="A23" s="192" t="s">
        <v>197</v>
      </c>
      <c r="B23" s="193"/>
      <c r="C23" s="382">
        <f>IF(Žádost!D2="POO",Žádost!#REF!,Žádost!C7)</f>
        <v>0</v>
      </c>
      <c r="D23" s="383"/>
      <c r="E23" s="383"/>
      <c r="F23" s="383"/>
      <c r="G23" s="383"/>
      <c r="H23" s="383"/>
      <c r="I23" s="383"/>
      <c r="J23" s="383"/>
      <c r="K23" s="383"/>
      <c r="L23" s="384"/>
      <c r="M23" s="193" t="s">
        <v>1169</v>
      </c>
      <c r="N23" s="114"/>
      <c r="O23" s="385">
        <f>IF(Žádost!D2="POO",Žádost!#REF!,Žádost!C28)</f>
        <v>0</v>
      </c>
      <c r="P23" s="385"/>
      <c r="Q23" s="386"/>
      <c r="R23" s="386"/>
      <c r="S23" s="387"/>
      <c r="T23" s="3"/>
      <c r="U23" s="3"/>
    </row>
    <row r="24" spans="1:23" ht="20.25" customHeight="1" thickBot="1">
      <c r="A24" s="198" t="s">
        <v>1171</v>
      </c>
      <c r="B24" s="390">
        <f>Žádost!C9</f>
        <v>0</v>
      </c>
      <c r="C24" s="391"/>
      <c r="D24" s="391"/>
      <c r="E24" s="391"/>
      <c r="F24" s="391"/>
      <c r="G24" s="391"/>
      <c r="H24" s="391"/>
      <c r="I24" s="391"/>
      <c r="J24" s="391"/>
      <c r="K24" s="391"/>
      <c r="L24" s="392"/>
      <c r="M24" s="194" t="s">
        <v>1175</v>
      </c>
      <c r="N24" s="235" t="str">
        <f>CONCATENATE(T24,V24,U24,V24,W24)</f>
        <v>280201300</v>
      </c>
      <c r="O24" s="236"/>
      <c r="P24" s="237"/>
      <c r="Q24" s="240" t="s">
        <v>1170</v>
      </c>
      <c r="R24" s="388">
        <f>IF(Žádost!D2="POO",Žádost!#REF!,Žádost!C8)</f>
        <v>0</v>
      </c>
      <c r="S24" s="389"/>
      <c r="T24" s="234">
        <v>28</v>
      </c>
      <c r="U24" s="3">
        <v>2013</v>
      </c>
      <c r="V24" s="2">
        <v>0</v>
      </c>
      <c r="W24" s="2" t="str">
        <f>MID(R25,6,2)</f>
        <v>0</v>
      </c>
    </row>
    <row r="25" spans="1:28" ht="27.75" customHeight="1">
      <c r="A25" s="201" t="s">
        <v>220</v>
      </c>
      <c r="B25" s="408">
        <f>SUM(R9:R21)</f>
        <v>0</v>
      </c>
      <c r="C25" s="375"/>
      <c r="D25" s="375"/>
      <c r="E25" s="375"/>
      <c r="F25" s="375"/>
      <c r="G25" s="375"/>
      <c r="H25" s="376"/>
      <c r="I25" s="195" t="s">
        <v>221</v>
      </c>
      <c r="J25" s="196"/>
      <c r="K25" s="196"/>
      <c r="L25" s="196" t="s">
        <v>1196</v>
      </c>
      <c r="M25" s="233"/>
      <c r="N25" s="233"/>
      <c r="O25" s="233"/>
      <c r="P25" s="401" t="s">
        <v>231</v>
      </c>
      <c r="Q25" s="402"/>
      <c r="R25" s="399" t="str">
        <f>'Smlouva '!G7</f>
        <v>KK16-0</v>
      </c>
      <c r="S25" s="400"/>
      <c r="T25" s="3"/>
      <c r="U25" s="230"/>
      <c r="V25" s="231"/>
      <c r="W25" s="231"/>
      <c r="X25" s="3"/>
      <c r="Y25" s="232"/>
      <c r="Z25" s="232"/>
      <c r="AA25" s="232"/>
      <c r="AB25" s="3"/>
    </row>
    <row r="26" spans="1:28" ht="20.25" customHeight="1">
      <c r="A26" s="202" t="s">
        <v>222</v>
      </c>
      <c r="B26" s="196"/>
      <c r="C26" s="196"/>
      <c r="D26" s="175"/>
      <c r="E26" s="175"/>
      <c r="F26" s="175"/>
      <c r="G26" s="175"/>
      <c r="H26" s="200"/>
      <c r="I26" s="175"/>
      <c r="J26" s="175"/>
      <c r="K26" s="175"/>
      <c r="L26" s="197"/>
      <c r="M26" s="204" t="s">
        <v>223</v>
      </c>
      <c r="N26" s="205"/>
      <c r="O26" s="203"/>
      <c r="P26" s="176"/>
      <c r="Q26" s="176"/>
      <c r="R26" s="176"/>
      <c r="S26" s="199"/>
      <c r="U26" s="3"/>
      <c r="V26" s="3"/>
      <c r="W26" s="3"/>
      <c r="X26" s="3"/>
      <c r="Y26" s="3"/>
      <c r="Z26" s="3"/>
      <c r="AA26" s="3"/>
      <c r="AB26" s="3"/>
    </row>
    <row r="27" spans="1:28" ht="18.75" customHeight="1">
      <c r="A27" s="204" t="s">
        <v>224</v>
      </c>
      <c r="B27" s="207"/>
      <c r="C27" s="207"/>
      <c r="D27" s="208" t="s">
        <v>215</v>
      </c>
      <c r="E27" s="209"/>
      <c r="F27" s="222" t="s">
        <v>225</v>
      </c>
      <c r="G27" s="219"/>
      <c r="H27" s="220"/>
      <c r="I27" s="220"/>
      <c r="J27" s="220"/>
      <c r="K27" s="221" t="s">
        <v>215</v>
      </c>
      <c r="L27" s="175"/>
      <c r="M27" s="175"/>
      <c r="N27" s="175"/>
      <c r="O27" s="197"/>
      <c r="P27" s="403" t="s">
        <v>1173</v>
      </c>
      <c r="Q27" s="404"/>
      <c r="R27" s="404"/>
      <c r="S27" s="405"/>
      <c r="U27" s="3"/>
      <c r="V27" s="3"/>
      <c r="W27" s="3"/>
      <c r="X27" s="3"/>
      <c r="Y27" s="3"/>
      <c r="Z27" s="3"/>
      <c r="AA27" s="3"/>
      <c r="AB27" s="3"/>
    </row>
    <row r="28" spans="1:19" ht="14.25" customHeight="1">
      <c r="A28" s="223"/>
      <c r="B28" s="206"/>
      <c r="C28" s="206"/>
      <c r="D28" s="177"/>
      <c r="E28" s="210"/>
      <c r="F28" s="222" t="s">
        <v>226</v>
      </c>
      <c r="G28" s="219"/>
      <c r="H28" s="220"/>
      <c r="I28" s="220"/>
      <c r="J28" s="220"/>
      <c r="K28" s="220"/>
      <c r="L28" s="175"/>
      <c r="M28" s="175"/>
      <c r="N28" s="175"/>
      <c r="O28" s="197"/>
      <c r="P28" s="238"/>
      <c r="Q28" s="406">
        <v>42035</v>
      </c>
      <c r="R28" s="407"/>
      <c r="S28" s="239"/>
    </row>
    <row r="29" spans="1:19" ht="15.75" customHeight="1">
      <c r="A29" s="398" t="s">
        <v>233</v>
      </c>
      <c r="B29" s="375"/>
      <c r="C29" s="375"/>
      <c r="D29" s="375"/>
      <c r="E29" s="376"/>
      <c r="F29" s="217"/>
      <c r="G29" s="395" t="s">
        <v>1172</v>
      </c>
      <c r="H29" s="396"/>
      <c r="I29" s="396"/>
      <c r="J29" s="396"/>
      <c r="K29" s="396"/>
      <c r="L29" s="397"/>
      <c r="M29" s="211" t="s">
        <v>128</v>
      </c>
      <c r="N29" s="212"/>
      <c r="O29" s="213"/>
      <c r="P29" s="213"/>
      <c r="Q29" s="174"/>
      <c r="R29" s="174"/>
      <c r="S29" s="191"/>
    </row>
    <row r="30" spans="1:19" ht="30" customHeight="1">
      <c r="A30" s="419" t="s">
        <v>1148</v>
      </c>
      <c r="B30" s="420"/>
      <c r="C30" s="420"/>
      <c r="D30" s="420"/>
      <c r="E30" s="421"/>
      <c r="F30" s="218"/>
      <c r="G30" s="417" t="s">
        <v>1158</v>
      </c>
      <c r="H30" s="418"/>
      <c r="I30" s="418"/>
      <c r="J30" s="418"/>
      <c r="K30" s="418"/>
      <c r="L30" s="418"/>
      <c r="M30" s="414" t="s">
        <v>129</v>
      </c>
      <c r="N30" s="415"/>
      <c r="O30" s="415"/>
      <c r="P30" s="197"/>
      <c r="Q30" s="414" t="s">
        <v>130</v>
      </c>
      <c r="R30" s="415"/>
      <c r="S30" s="416"/>
    </row>
    <row r="31" spans="1:15" ht="12.75" customHeight="1" hidden="1">
      <c r="A31" s="409"/>
      <c r="B31" s="410"/>
      <c r="C31" s="410"/>
      <c r="D31" s="411"/>
      <c r="E31" s="412"/>
      <c r="F31" s="412"/>
      <c r="G31" s="412"/>
      <c r="H31" s="412"/>
      <c r="I31" s="413"/>
      <c r="J31" s="214"/>
      <c r="K31" s="215"/>
      <c r="L31" s="215"/>
      <c r="M31" s="215"/>
      <c r="N31" s="215"/>
      <c r="O31" s="216"/>
    </row>
  </sheetData>
  <sheetProtection password="DD39" sheet="1"/>
  <mergeCells count="23">
    <mergeCell ref="A31:D31"/>
    <mergeCell ref="E31:I31"/>
    <mergeCell ref="M30:O30"/>
    <mergeCell ref="Q30:S30"/>
    <mergeCell ref="G30:L30"/>
    <mergeCell ref="A30:E30"/>
    <mergeCell ref="G29:L29"/>
    <mergeCell ref="A29:E29"/>
    <mergeCell ref="R25:S25"/>
    <mergeCell ref="P25:Q25"/>
    <mergeCell ref="P27:S27"/>
    <mergeCell ref="Q28:R28"/>
    <mergeCell ref="B25:H25"/>
    <mergeCell ref="C23:L23"/>
    <mergeCell ref="O23:S23"/>
    <mergeCell ref="R24:S24"/>
    <mergeCell ref="B24:L24"/>
    <mergeCell ref="R2:S2"/>
    <mergeCell ref="A3:B3"/>
    <mergeCell ref="A4:B4"/>
    <mergeCell ref="A5:B5"/>
    <mergeCell ref="N2:O2"/>
    <mergeCell ref="P2:Q2"/>
  </mergeCells>
  <printOptions/>
  <pageMargins left="0.2362204724409449" right="0.2362204724409449" top="0.35433070866141736" bottom="0.3543307086614173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Domecek</dc:creator>
  <cp:keywords/>
  <dc:description/>
  <cp:lastModifiedBy>269</cp:lastModifiedBy>
  <cp:lastPrinted>2016-04-19T11:13:59Z</cp:lastPrinted>
  <dcterms:created xsi:type="dcterms:W3CDTF">2008-03-11T12:24:11Z</dcterms:created>
  <dcterms:modified xsi:type="dcterms:W3CDTF">2016-04-19T11:19:25Z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