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875" activeTab="0"/>
  </bookViews>
  <sheets>
    <sheet name="přímé NIV 2009" sheetId="1" r:id="rId1"/>
    <sheet name="přímé NIV 2008" sheetId="2" r:id="rId2"/>
    <sheet name="přímé NIV 2007" sheetId="3" r:id="rId3"/>
  </sheets>
  <definedNames/>
  <calcPr fullCalcOnLoad="1"/>
</workbook>
</file>

<file path=xl/sharedStrings.xml><?xml version="1.0" encoding="utf-8"?>
<sst xmlns="http://schemas.openxmlformats.org/spreadsheetml/2006/main" count="297" uniqueCount="76">
  <si>
    <t>Celkové</t>
  </si>
  <si>
    <t>z toho</t>
  </si>
  <si>
    <t>Z toho do jednotlivých</t>
  </si>
  <si>
    <t>§</t>
  </si>
  <si>
    <t>Název</t>
  </si>
  <si>
    <t>NIV</t>
  </si>
  <si>
    <t>ONIV</t>
  </si>
  <si>
    <t>kateg. zahrnuto % výd.</t>
  </si>
  <si>
    <t>v tis. Kč</t>
  </si>
  <si>
    <t>3-5</t>
  </si>
  <si>
    <t>6-14</t>
  </si>
  <si>
    <t>15-18</t>
  </si>
  <si>
    <t>19-21</t>
  </si>
  <si>
    <t xml:space="preserve">PŘEDŠKOLNÍ ZAŘÍZENÍ                                </t>
  </si>
  <si>
    <t>0</t>
  </si>
  <si>
    <t xml:space="preserve">ZÁKLADNÍ ŠKOLY                                     </t>
  </si>
  <si>
    <t xml:space="preserve">GYMNÁZIA                                           </t>
  </si>
  <si>
    <t>20</t>
  </si>
  <si>
    <t xml:space="preserve">STŘEDNÍ ODBORNÉ ŠKOLY                              </t>
  </si>
  <si>
    <t xml:space="preserve">STŘEDNÍ ODBORNÁ UČILIŠTĚ A UČILIŠTĚ                </t>
  </si>
  <si>
    <t xml:space="preserve">VYŠŠÍ ODBORNÉ ŠKOLY                                </t>
  </si>
  <si>
    <t xml:space="preserve">CELKEM                                             </t>
  </si>
  <si>
    <t>SPECIÁLNÍ MŠ - obecní</t>
  </si>
  <si>
    <t>SPECIÁLNÍ MŠ - krajské</t>
  </si>
  <si>
    <t>SPECIÁLNÍ ZÁKLADNÍ ŠKOLY - obecní</t>
  </si>
  <si>
    <t>SPECIÁLNÍ ZÁKLADNÍ ŠKOLY - krajské</t>
  </si>
  <si>
    <t>STRAV.PŘI MŠ A ZŠ - obecní</t>
  </si>
  <si>
    <t>STRAV.PŘI MŠ A ZŠ - krajské</t>
  </si>
  <si>
    <t>ŠKOLNÍ DRUŽINY A KLUBY - obecní</t>
  </si>
  <si>
    <t>ŠKOLNÍ DRUŽINY A KLUBY - krajské</t>
  </si>
  <si>
    <t>ZÁKLADNÍ UMĚLECKÉ ŠKOLY - obecní</t>
  </si>
  <si>
    <t>VOLNÝ ČAS (DDM) - obecní</t>
  </si>
  <si>
    <t>mzdy</t>
  </si>
  <si>
    <t>z toho:</t>
  </si>
  <si>
    <t>dětí, žáků, studentů započtených pro rozpis MŠMT</t>
  </si>
  <si>
    <t xml:space="preserve">  Přidělené finanční objemy</t>
  </si>
  <si>
    <t xml:space="preserve"> v tis. Kč</t>
  </si>
  <si>
    <t xml:space="preserve">Neinvestiční přímé výdaje na vzdělávání celkem  </t>
  </si>
  <si>
    <t>Královéhradecký kraj</t>
  </si>
  <si>
    <t>agregovaný náklad na dítě, žáka, studenta</t>
  </si>
  <si>
    <t>DD</t>
  </si>
  <si>
    <t>Přímé neinvestiční výdaje z rozpočtu MŠMT do jednotlivých druhů škol a školských zařízení v roce 2007</t>
  </si>
  <si>
    <t>Mzdové prostředky 2007   v tis. Kč</t>
  </si>
  <si>
    <t>ostatní neinv. výdaje 2007 v tis. Kč</t>
  </si>
  <si>
    <t>STŘEDNÍ ŠK. SAMOST. ZŘÍZ. PRO ŽÁKY SE ZDRAV. POSTIŽ.</t>
  </si>
  <si>
    <t>STŘEDISKA PRAKT. VYUČOVÁNÍ A ŠKOL. HOSPODÁŘSTVÍ</t>
  </si>
  <si>
    <t>OSTATNÍ ŠKOLNÍ STRAVOVÁNÍ</t>
  </si>
  <si>
    <t xml:space="preserve"> INTERNÁTY</t>
  </si>
  <si>
    <t>ZAŘÍZENÍ VÝCH.PORADENSTVÍ A PREVENT, VÝCH PÉČE</t>
  </si>
  <si>
    <t>DOMOVY MLÁDEŽE</t>
  </si>
  <si>
    <t xml:space="preserve">OST. ZAŘ. SOUV. S VÝCH. A VZDĚL. MLÁDEŽE     </t>
  </si>
  <si>
    <t>Přímé neinvestiční výdaje z rozpočtu MŠMT do jednotlivých druhů škol a školských zařízení v roce 2008</t>
  </si>
  <si>
    <t xml:space="preserve">     Rozklad finančních objemů z r. 2008 do jednotlivých věkových skupin dětí a žáků</t>
  </si>
  <si>
    <t xml:space="preserve">     Rozklad finančních objemů z r. 2007 do jednotlivých věkových skupin dětí a žáků</t>
  </si>
  <si>
    <t>PŘEDŠKOLNÍ ZAŘÍZENÍ - obecní</t>
  </si>
  <si>
    <t>ZÁKLADNÍ ŠKOLY - obecní</t>
  </si>
  <si>
    <t>OSTATNÍ ŠKOLNÍ STRAVOVÁNÍ - krajské</t>
  </si>
  <si>
    <t xml:space="preserve"> INTERNÁTY - krajské</t>
  </si>
  <si>
    <t>DOMOVY MLÁDEŽE - krajské</t>
  </si>
  <si>
    <t>zřiz</t>
  </si>
  <si>
    <t>O</t>
  </si>
  <si>
    <t>K</t>
  </si>
  <si>
    <t>ÚSTAVY PÉČE O MLÁDEŽ (dětské domovy)</t>
  </si>
  <si>
    <t>příloha č. 2</t>
  </si>
  <si>
    <t>tabulka 2.c</t>
  </si>
  <si>
    <t>tabulka 2.b</t>
  </si>
  <si>
    <t>tabulka 2.a</t>
  </si>
  <si>
    <t>Přímé neinvestiční výdaje z rozpočtu MŠMT do jednotlivých druhů škol a školských zařízení v roce 2009</t>
  </si>
  <si>
    <t>ZÁKLADNÍ ŠKOLY 1. stup. - obecní</t>
  </si>
  <si>
    <t xml:space="preserve"> INTERNÁTY spec.  Škol. - krajské</t>
  </si>
  <si>
    <t>ostatní neinv. výdaje 2009 v tis. Kč</t>
  </si>
  <si>
    <t>Mzdové prostředky 2009   v tis. Kč</t>
  </si>
  <si>
    <t xml:space="preserve">     Rozklad finančních objemů z r. 2009 do jednotlivých věkových skupin dětí a žáků</t>
  </si>
  <si>
    <t>Mzdové prostředky 2008   v tis. Kč</t>
  </si>
  <si>
    <t>ostatní neinv. výdaje 2008 v tis. Kč</t>
  </si>
  <si>
    <t>ONIV bez náhr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</si>
</sst>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0.0000"/>
    <numFmt numFmtId="167" formatCode="#,##0.000"/>
    <numFmt numFmtId="168" formatCode="0.000"/>
    <numFmt numFmtId="169" formatCode="#,##0.0000"/>
    <numFmt numFmtId="170" formatCode="#,##0.00000"/>
  </numFmts>
  <fonts count="44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9"/>
      <name val="Arial CE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49" fontId="0" fillId="0" borderId="11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 horizontal="right"/>
    </xf>
    <xf numFmtId="49" fontId="0" fillId="0" borderId="14" xfId="0" applyNumberFormat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33" borderId="21" xfId="0" applyFont="1" applyFill="1" applyBorder="1" applyAlignment="1">
      <alignment horizontal="right"/>
    </xf>
    <xf numFmtId="0" fontId="2" fillId="33" borderId="22" xfId="0" applyFont="1" applyFill="1" applyBorder="1" applyAlignment="1">
      <alignment horizontal="right"/>
    </xf>
    <xf numFmtId="0" fontId="2" fillId="33" borderId="23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" fillId="0" borderId="0" xfId="0" applyFont="1" applyAlignment="1">
      <alignment/>
    </xf>
    <xf numFmtId="165" fontId="0" fillId="0" borderId="11" xfId="0" applyNumberFormat="1" applyBorder="1" applyAlignment="1">
      <alignment/>
    </xf>
    <xf numFmtId="165" fontId="0" fillId="0" borderId="24" xfId="0" applyNumberFormat="1" applyBorder="1" applyAlignment="1">
      <alignment/>
    </xf>
    <xf numFmtId="165" fontId="0" fillId="0" borderId="14" xfId="0" applyNumberFormat="1" applyBorder="1" applyAlignment="1">
      <alignment/>
    </xf>
    <xf numFmtId="165" fontId="0" fillId="0" borderId="25" xfId="0" applyNumberFormat="1" applyBorder="1" applyAlignment="1">
      <alignment/>
    </xf>
    <xf numFmtId="165" fontId="0" fillId="0" borderId="10" xfId="0" applyNumberFormat="1" applyBorder="1" applyAlignment="1">
      <alignment/>
    </xf>
    <xf numFmtId="165" fontId="0" fillId="0" borderId="13" xfId="0" applyNumberFormat="1" applyBorder="1" applyAlignment="1">
      <alignment/>
    </xf>
    <xf numFmtId="165" fontId="2" fillId="0" borderId="27" xfId="0" applyNumberFormat="1" applyFont="1" applyBorder="1" applyAlignment="1">
      <alignment/>
    </xf>
    <xf numFmtId="165" fontId="2" fillId="0" borderId="28" xfId="0" applyNumberFormat="1" applyFont="1" applyBorder="1" applyAlignment="1">
      <alignment/>
    </xf>
    <xf numFmtId="165" fontId="0" fillId="0" borderId="13" xfId="0" applyNumberFormat="1" applyFill="1" applyBorder="1" applyAlignment="1">
      <alignment/>
    </xf>
    <xf numFmtId="165" fontId="0" fillId="0" borderId="14" xfId="0" applyNumberFormat="1" applyFill="1" applyBorder="1" applyAlignment="1">
      <alignment/>
    </xf>
    <xf numFmtId="165" fontId="0" fillId="0" borderId="25" xfId="0" applyNumberFormat="1" applyFill="1" applyBorder="1" applyAlignment="1">
      <alignment/>
    </xf>
    <xf numFmtId="168" fontId="0" fillId="0" borderId="14" xfId="0" applyNumberFormat="1" applyBorder="1" applyAlignment="1">
      <alignment/>
    </xf>
    <xf numFmtId="0" fontId="3" fillId="0" borderId="0" xfId="0" applyFont="1" applyFill="1" applyBorder="1" applyAlignment="1">
      <alignment/>
    </xf>
    <xf numFmtId="0" fontId="1" fillId="34" borderId="21" xfId="0" applyFont="1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2" xfId="0" applyFill="1" applyBorder="1" applyAlignment="1">
      <alignment/>
    </xf>
    <xf numFmtId="0" fontId="3" fillId="34" borderId="22" xfId="0" applyFont="1" applyFill="1" applyBorder="1" applyAlignment="1">
      <alignment/>
    </xf>
    <xf numFmtId="0" fontId="5" fillId="34" borderId="29" xfId="0" applyFont="1" applyFill="1" applyBorder="1" applyAlignment="1">
      <alignment/>
    </xf>
    <xf numFmtId="0" fontId="6" fillId="34" borderId="30" xfId="0" applyFont="1" applyFill="1" applyBorder="1" applyAlignment="1">
      <alignment/>
    </xf>
    <xf numFmtId="0" fontId="5" fillId="34" borderId="31" xfId="0" applyFont="1" applyFill="1" applyBorder="1" applyAlignment="1">
      <alignment/>
    </xf>
    <xf numFmtId="0" fontId="5" fillId="34" borderId="30" xfId="0" applyFont="1" applyFill="1" applyBorder="1" applyAlignment="1">
      <alignment/>
    </xf>
    <xf numFmtId="0" fontId="5" fillId="34" borderId="32" xfId="0" applyFont="1" applyFill="1" applyBorder="1" applyAlignment="1">
      <alignment/>
    </xf>
    <xf numFmtId="0" fontId="5" fillId="34" borderId="33" xfId="0" applyFont="1" applyFill="1" applyBorder="1" applyAlignment="1">
      <alignment/>
    </xf>
    <xf numFmtId="1" fontId="5" fillId="34" borderId="34" xfId="0" applyNumberFormat="1" applyFont="1" applyFill="1" applyBorder="1" applyAlignment="1">
      <alignment/>
    </xf>
    <xf numFmtId="1" fontId="5" fillId="34" borderId="32" xfId="0" applyNumberFormat="1" applyFont="1" applyFill="1" applyBorder="1" applyAlignment="1">
      <alignment/>
    </xf>
    <xf numFmtId="1" fontId="5" fillId="34" borderId="33" xfId="0" applyNumberFormat="1" applyFont="1" applyFill="1" applyBorder="1" applyAlignment="1">
      <alignment/>
    </xf>
    <xf numFmtId="0" fontId="5" fillId="34" borderId="34" xfId="0" applyFont="1" applyFill="1" applyBorder="1" applyAlignment="1">
      <alignment/>
    </xf>
    <xf numFmtId="0" fontId="0" fillId="34" borderId="35" xfId="0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/>
    </xf>
    <xf numFmtId="0" fontId="0" fillId="0" borderId="0" xfId="0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37" xfId="0" applyNumberFormat="1" applyFon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0" fontId="1" fillId="34" borderId="38" xfId="0" applyFont="1" applyFill="1" applyBorder="1" applyAlignment="1">
      <alignment/>
    </xf>
    <xf numFmtId="0" fontId="0" fillId="34" borderId="29" xfId="0" applyFill="1" applyBorder="1" applyAlignment="1">
      <alignment/>
    </xf>
    <xf numFmtId="0" fontId="2" fillId="34" borderId="38" xfId="0" applyFont="1" applyFill="1" applyBorder="1" applyAlignment="1">
      <alignment/>
    </xf>
    <xf numFmtId="0" fontId="2" fillId="34" borderId="39" xfId="0" applyFont="1" applyFill="1" applyBorder="1" applyAlignment="1">
      <alignment/>
    </xf>
    <xf numFmtId="0" fontId="2" fillId="34" borderId="31" xfId="0" applyFont="1" applyFill="1" applyBorder="1" applyAlignment="1">
      <alignment/>
    </xf>
    <xf numFmtId="0" fontId="2" fillId="34" borderId="30" xfId="0" applyFont="1" applyFill="1" applyBorder="1" applyAlignment="1">
      <alignment/>
    </xf>
    <xf numFmtId="0" fontId="0" fillId="34" borderId="31" xfId="0" applyFill="1" applyBorder="1" applyAlignment="1">
      <alignment/>
    </xf>
    <xf numFmtId="0" fontId="2" fillId="34" borderId="40" xfId="0" applyFont="1" applyFill="1" applyBorder="1" applyAlignment="1">
      <alignment/>
    </xf>
    <xf numFmtId="0" fontId="2" fillId="34" borderId="41" xfId="0" applyFont="1" applyFill="1" applyBorder="1" applyAlignment="1">
      <alignment/>
    </xf>
    <xf numFmtId="0" fontId="2" fillId="34" borderId="32" xfId="0" applyFont="1" applyFill="1" applyBorder="1" applyAlignment="1">
      <alignment/>
    </xf>
    <xf numFmtId="0" fontId="2" fillId="34" borderId="34" xfId="0" applyFont="1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33" xfId="0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42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43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4" fontId="2" fillId="0" borderId="27" xfId="0" applyNumberFormat="1" applyFont="1" applyFill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 horizontal="right"/>
    </xf>
    <xf numFmtId="49" fontId="4" fillId="0" borderId="18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25" xfId="0" applyNumberFormat="1" applyFill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2" fillId="0" borderId="14" xfId="0" applyNumberFormat="1" applyFont="1" applyFill="1" applyBorder="1" applyAlignment="1">
      <alignment horizontal="right"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25" xfId="0" applyNumberFormat="1" applyBorder="1" applyAlignment="1">
      <alignment/>
    </xf>
    <xf numFmtId="4" fontId="0" fillId="0" borderId="13" xfId="0" applyNumberFormat="1" applyFill="1" applyBorder="1" applyAlignment="1">
      <alignment/>
    </xf>
    <xf numFmtId="4" fontId="0" fillId="0" borderId="14" xfId="0" applyNumberFormat="1" applyFill="1" applyBorder="1" applyAlignment="1">
      <alignment/>
    </xf>
    <xf numFmtId="4" fontId="0" fillId="0" borderId="25" xfId="0" applyNumberFormat="1" applyFill="1" applyBorder="1" applyAlignment="1">
      <alignment/>
    </xf>
    <xf numFmtId="4" fontId="0" fillId="0" borderId="44" xfId="0" applyNumberFormat="1" applyFill="1" applyBorder="1" applyAlignment="1">
      <alignment/>
    </xf>
    <xf numFmtId="4" fontId="0" fillId="0" borderId="45" xfId="0" applyNumberFormat="1" applyFill="1" applyBorder="1" applyAlignment="1">
      <alignment/>
    </xf>
    <xf numFmtId="4" fontId="0" fillId="0" borderId="46" xfId="0" applyNumberFormat="1" applyFill="1" applyBorder="1" applyAlignment="1">
      <alignment/>
    </xf>
    <xf numFmtId="4" fontId="0" fillId="0" borderId="15" xfId="0" applyNumberFormat="1" applyBorder="1" applyAlignment="1">
      <alignment horizontal="right"/>
    </xf>
    <xf numFmtId="0" fontId="1" fillId="34" borderId="22" xfId="0" applyFont="1" applyFill="1" applyBorder="1" applyAlignment="1">
      <alignment/>
    </xf>
    <xf numFmtId="0" fontId="1" fillId="34" borderId="31" xfId="0" applyFont="1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2" xfId="0" applyFont="1" applyBorder="1" applyAlignment="1">
      <alignment/>
    </xf>
    <xf numFmtId="0" fontId="0" fillId="34" borderId="47" xfId="0" applyFill="1" applyBorder="1" applyAlignment="1">
      <alignment/>
    </xf>
    <xf numFmtId="0" fontId="0" fillId="34" borderId="48" xfId="0" applyFill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165" fontId="0" fillId="0" borderId="11" xfId="0" applyNumberFormat="1" applyBorder="1" applyAlignment="1">
      <alignment horizontal="right"/>
    </xf>
    <xf numFmtId="165" fontId="0" fillId="0" borderId="24" xfId="0" applyNumberFormat="1" applyBorder="1" applyAlignment="1">
      <alignment horizontal="right"/>
    </xf>
    <xf numFmtId="165" fontId="0" fillId="0" borderId="12" xfId="0" applyNumberFormat="1" applyBorder="1" applyAlignment="1">
      <alignment horizontal="right"/>
    </xf>
    <xf numFmtId="165" fontId="0" fillId="0" borderId="10" xfId="0" applyNumberFormat="1" applyFill="1" applyBorder="1" applyAlignment="1">
      <alignment/>
    </xf>
    <xf numFmtId="165" fontId="0" fillId="0" borderId="42" xfId="0" applyNumberFormat="1" applyFill="1" applyBorder="1" applyAlignment="1">
      <alignment/>
    </xf>
    <xf numFmtId="165" fontId="0" fillId="0" borderId="24" xfId="0" applyNumberFormat="1" applyFill="1" applyBorder="1" applyAlignment="1">
      <alignment/>
    </xf>
    <xf numFmtId="165" fontId="0" fillId="0" borderId="12" xfId="0" applyNumberFormat="1" applyFill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14" xfId="0" applyNumberFormat="1" applyBorder="1" applyAlignment="1">
      <alignment horizontal="right"/>
    </xf>
    <xf numFmtId="165" fontId="0" fillId="0" borderId="25" xfId="0" applyNumberForma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165" fontId="0" fillId="0" borderId="43" xfId="0" applyNumberFormat="1" applyFill="1" applyBorder="1" applyAlignment="1">
      <alignment/>
    </xf>
    <xf numFmtId="165" fontId="0" fillId="0" borderId="15" xfId="0" applyNumberFormat="1" applyFill="1" applyBorder="1" applyAlignment="1">
      <alignment/>
    </xf>
    <xf numFmtId="165" fontId="0" fillId="0" borderId="15" xfId="0" applyNumberFormat="1" applyBorder="1" applyAlignment="1">
      <alignment/>
    </xf>
    <xf numFmtId="165" fontId="0" fillId="0" borderId="13" xfId="0" applyNumberFormat="1" applyBorder="1" applyAlignment="1">
      <alignment horizontal="right"/>
    </xf>
    <xf numFmtId="165" fontId="2" fillId="0" borderId="21" xfId="0" applyNumberFormat="1" applyFont="1" applyBorder="1" applyAlignment="1">
      <alignment/>
    </xf>
    <xf numFmtId="165" fontId="2" fillId="0" borderId="22" xfId="0" applyNumberFormat="1" applyFont="1" applyBorder="1" applyAlignment="1">
      <alignment/>
    </xf>
    <xf numFmtId="165" fontId="2" fillId="0" borderId="20" xfId="0" applyNumberFormat="1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5.375" style="0" customWidth="1"/>
    <col min="2" max="2" width="5.00390625" style="0" customWidth="1"/>
    <col min="3" max="3" width="47.75390625" style="0" customWidth="1"/>
    <col min="4" max="4" width="13.75390625" style="0" customWidth="1"/>
    <col min="5" max="5" width="12.375" style="0" bestFit="1" customWidth="1"/>
    <col min="6" max="6" width="11.75390625" style="0" customWidth="1"/>
    <col min="7" max="7" width="5.75390625" style="0" customWidth="1"/>
    <col min="8" max="8" width="5.625" style="0" customWidth="1"/>
    <col min="9" max="9" width="6.125" style="0" customWidth="1"/>
    <col min="10" max="10" width="5.00390625" style="0" customWidth="1"/>
    <col min="11" max="11" width="9.75390625" style="0" customWidth="1"/>
    <col min="12" max="13" width="11.00390625" style="0" customWidth="1"/>
    <col min="14" max="15" width="9.75390625" style="0" customWidth="1"/>
    <col min="16" max="16" width="10.625" style="0" customWidth="1"/>
    <col min="17" max="18" width="11.375" style="0" customWidth="1"/>
    <col min="19" max="20" width="8.75390625" style="0" customWidth="1"/>
    <col min="21" max="21" width="9.00390625" style="0" customWidth="1"/>
    <col min="22" max="22" width="10.125" style="0" customWidth="1"/>
    <col min="24" max="24" width="8.00390625" style="0" customWidth="1"/>
  </cols>
  <sheetData>
    <row r="1" spans="2:25" ht="18">
      <c r="B1" s="40"/>
      <c r="U1" s="23"/>
      <c r="W1" s="23"/>
      <c r="X1" s="23"/>
      <c r="Y1" s="124" t="s">
        <v>63</v>
      </c>
    </row>
    <row r="2" spans="1:25" ht="18">
      <c r="A2" s="40" t="s">
        <v>38</v>
      </c>
      <c r="V2" s="23"/>
      <c r="W2" s="23"/>
      <c r="Y2" s="125" t="s">
        <v>66</v>
      </c>
    </row>
    <row r="3" spans="1:23" ht="15.75">
      <c r="A3" s="1" t="s">
        <v>67</v>
      </c>
      <c r="B3" s="1"/>
      <c r="V3" s="1"/>
      <c r="W3" s="1"/>
    </row>
    <row r="4" spans="1:23" ht="18.75" thickBot="1">
      <c r="A4" s="1"/>
      <c r="B4" s="1"/>
      <c r="V4" s="27"/>
      <c r="W4" s="27"/>
    </row>
    <row r="5" spans="1:25" ht="18.75" thickBot="1">
      <c r="A5" s="41"/>
      <c r="B5" s="113"/>
      <c r="C5" s="42"/>
      <c r="D5" s="41" t="s">
        <v>35</v>
      </c>
      <c r="E5" s="43"/>
      <c r="F5" s="43"/>
      <c r="G5" s="41" t="s">
        <v>72</v>
      </c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4"/>
      <c r="W5" s="44"/>
      <c r="X5" s="43"/>
      <c r="Y5" s="42"/>
    </row>
    <row r="6" spans="1:25" ht="15.75">
      <c r="A6" s="69"/>
      <c r="B6" s="114"/>
      <c r="C6" s="118"/>
      <c r="D6" s="71" t="s">
        <v>0</v>
      </c>
      <c r="E6" s="72" t="s">
        <v>1</v>
      </c>
      <c r="F6" s="73"/>
      <c r="G6" s="74" t="s">
        <v>2</v>
      </c>
      <c r="H6" s="75"/>
      <c r="I6" s="75"/>
      <c r="J6" s="70"/>
      <c r="K6" s="48" t="s">
        <v>37</v>
      </c>
      <c r="L6" s="47"/>
      <c r="M6" s="47"/>
      <c r="N6" s="47"/>
      <c r="O6" s="45"/>
      <c r="P6" s="46" t="s">
        <v>33</v>
      </c>
      <c r="Q6" s="47"/>
      <c r="R6" s="47"/>
      <c r="S6" s="47"/>
      <c r="T6" s="45"/>
      <c r="U6" s="46" t="s">
        <v>33</v>
      </c>
      <c r="V6" s="47"/>
      <c r="W6" s="47"/>
      <c r="X6" s="47"/>
      <c r="Y6" s="45"/>
    </row>
    <row r="7" spans="1:25" ht="12.75">
      <c r="A7" s="55" t="s">
        <v>3</v>
      </c>
      <c r="B7" s="115" t="s">
        <v>59</v>
      </c>
      <c r="C7" s="119" t="s">
        <v>4</v>
      </c>
      <c r="D7" s="76" t="s">
        <v>5</v>
      </c>
      <c r="E7" s="77" t="s">
        <v>32</v>
      </c>
      <c r="F7" s="78" t="s">
        <v>75</v>
      </c>
      <c r="G7" s="79" t="s">
        <v>7</v>
      </c>
      <c r="H7" s="80"/>
      <c r="I7" s="80"/>
      <c r="J7" s="81"/>
      <c r="K7" s="51" t="s">
        <v>36</v>
      </c>
      <c r="L7" s="52"/>
      <c r="M7" s="52"/>
      <c r="N7" s="52"/>
      <c r="O7" s="53"/>
      <c r="P7" s="51" t="s">
        <v>71</v>
      </c>
      <c r="Q7" s="52"/>
      <c r="R7" s="52"/>
      <c r="S7" s="52"/>
      <c r="T7" s="50"/>
      <c r="U7" s="54" t="s">
        <v>70</v>
      </c>
      <c r="V7" s="49"/>
      <c r="W7" s="49"/>
      <c r="X7" s="49"/>
      <c r="Y7" s="50"/>
    </row>
    <row r="8" spans="1:25" ht="13.5" thickBot="1">
      <c r="A8" s="58"/>
      <c r="B8" s="116"/>
      <c r="C8" s="120"/>
      <c r="D8" s="56" t="s">
        <v>8</v>
      </c>
      <c r="E8" s="57" t="s">
        <v>8</v>
      </c>
      <c r="F8" s="59" t="s">
        <v>8</v>
      </c>
      <c r="G8" s="60" t="s">
        <v>9</v>
      </c>
      <c r="H8" s="61" t="s">
        <v>10</v>
      </c>
      <c r="I8" s="61" t="s">
        <v>11</v>
      </c>
      <c r="J8" s="62" t="s">
        <v>12</v>
      </c>
      <c r="K8" s="60" t="s">
        <v>9</v>
      </c>
      <c r="L8" s="61" t="s">
        <v>10</v>
      </c>
      <c r="M8" s="61" t="s">
        <v>11</v>
      </c>
      <c r="N8" s="90" t="s">
        <v>12</v>
      </c>
      <c r="O8" s="93" t="s">
        <v>40</v>
      </c>
      <c r="P8" s="60" t="s">
        <v>9</v>
      </c>
      <c r="Q8" s="61" t="s">
        <v>10</v>
      </c>
      <c r="R8" s="61" t="s">
        <v>11</v>
      </c>
      <c r="S8" s="90" t="s">
        <v>12</v>
      </c>
      <c r="T8" s="93" t="s">
        <v>40</v>
      </c>
      <c r="U8" s="60" t="s">
        <v>9</v>
      </c>
      <c r="V8" s="61" t="s">
        <v>10</v>
      </c>
      <c r="W8" s="61" t="s">
        <v>11</v>
      </c>
      <c r="X8" s="90" t="s">
        <v>12</v>
      </c>
      <c r="Y8" s="93" t="s">
        <v>40</v>
      </c>
    </row>
    <row r="9" spans="1:25" ht="12.75">
      <c r="A9" s="2">
        <v>3111</v>
      </c>
      <c r="B9" s="121" t="s">
        <v>60</v>
      </c>
      <c r="C9" s="24" t="s">
        <v>54</v>
      </c>
      <c r="D9" s="100">
        <v>509845</v>
      </c>
      <c r="E9" s="101">
        <v>371582.2</v>
      </c>
      <c r="F9" s="102">
        <v>2911.8</v>
      </c>
      <c r="G9" s="4">
        <v>100</v>
      </c>
      <c r="H9" s="5" t="s">
        <v>14</v>
      </c>
      <c r="I9" s="6">
        <v>0</v>
      </c>
      <c r="J9" s="7">
        <v>0</v>
      </c>
      <c r="K9" s="32">
        <f aca="true" t="shared" si="0" ref="K9:N32">G9/100*$D9</f>
        <v>509845</v>
      </c>
      <c r="L9" s="126">
        <f t="shared" si="0"/>
        <v>0</v>
      </c>
      <c r="M9" s="126">
        <f t="shared" si="0"/>
        <v>0</v>
      </c>
      <c r="N9" s="127">
        <f t="shared" si="0"/>
        <v>0</v>
      </c>
      <c r="O9" s="128"/>
      <c r="P9" s="129">
        <f aca="true" t="shared" si="1" ref="P9:S32">G9/100*$E9</f>
        <v>371582.2</v>
      </c>
      <c r="Q9" s="130">
        <f t="shared" si="1"/>
        <v>0</v>
      </c>
      <c r="R9" s="130">
        <f t="shared" si="1"/>
        <v>0</v>
      </c>
      <c r="S9" s="131">
        <f t="shared" si="1"/>
        <v>0</v>
      </c>
      <c r="T9" s="132"/>
      <c r="U9" s="32">
        <f aca="true" t="shared" si="2" ref="U9:X32">G9/100*$F9</f>
        <v>2911.8</v>
      </c>
      <c r="V9" s="28">
        <f t="shared" si="2"/>
        <v>0</v>
      </c>
      <c r="W9" s="28">
        <f t="shared" si="2"/>
        <v>0</v>
      </c>
      <c r="X9" s="29">
        <f t="shared" si="2"/>
        <v>0</v>
      </c>
      <c r="Y9" s="133"/>
    </row>
    <row r="10" spans="1:25" ht="12.75">
      <c r="A10" s="8">
        <v>3112</v>
      </c>
      <c r="B10" s="122" t="s">
        <v>60</v>
      </c>
      <c r="C10" s="25" t="s">
        <v>22</v>
      </c>
      <c r="D10" s="103"/>
      <c r="E10" s="104"/>
      <c r="F10" s="105"/>
      <c r="G10" s="10">
        <v>100</v>
      </c>
      <c r="H10" s="11" t="s">
        <v>14</v>
      </c>
      <c r="I10" s="12">
        <v>0</v>
      </c>
      <c r="J10" s="13">
        <v>0</v>
      </c>
      <c r="K10" s="33">
        <f t="shared" si="0"/>
        <v>0</v>
      </c>
      <c r="L10" s="134">
        <f t="shared" si="0"/>
        <v>0</v>
      </c>
      <c r="M10" s="134">
        <f t="shared" si="0"/>
        <v>0</v>
      </c>
      <c r="N10" s="135">
        <f t="shared" si="0"/>
        <v>0</v>
      </c>
      <c r="O10" s="136"/>
      <c r="P10" s="36">
        <f t="shared" si="1"/>
        <v>0</v>
      </c>
      <c r="Q10" s="137">
        <f t="shared" si="1"/>
        <v>0</v>
      </c>
      <c r="R10" s="137">
        <f t="shared" si="1"/>
        <v>0</v>
      </c>
      <c r="S10" s="38">
        <f t="shared" si="1"/>
        <v>0</v>
      </c>
      <c r="T10" s="138"/>
      <c r="U10" s="33">
        <f t="shared" si="2"/>
        <v>0</v>
      </c>
      <c r="V10" s="30">
        <f t="shared" si="2"/>
        <v>0</v>
      </c>
      <c r="W10" s="30">
        <f t="shared" si="2"/>
        <v>0</v>
      </c>
      <c r="X10" s="31">
        <f t="shared" si="2"/>
        <v>0</v>
      </c>
      <c r="Y10" s="139"/>
    </row>
    <row r="11" spans="1:25" ht="12.75">
      <c r="A11" s="8">
        <v>3112</v>
      </c>
      <c r="B11" s="122" t="s">
        <v>61</v>
      </c>
      <c r="C11" s="25" t="s">
        <v>23</v>
      </c>
      <c r="D11" s="103">
        <v>31398.3</v>
      </c>
      <c r="E11" s="104">
        <v>22772.4</v>
      </c>
      <c r="F11" s="105">
        <v>357.5</v>
      </c>
      <c r="G11" s="10">
        <v>100</v>
      </c>
      <c r="H11" s="11" t="s">
        <v>14</v>
      </c>
      <c r="I11" s="12">
        <v>0</v>
      </c>
      <c r="J11" s="13">
        <v>0</v>
      </c>
      <c r="K11" s="140">
        <f t="shared" si="0"/>
        <v>31398.3</v>
      </c>
      <c r="L11" s="134">
        <f t="shared" si="0"/>
        <v>0</v>
      </c>
      <c r="M11" s="134">
        <f t="shared" si="0"/>
        <v>0</v>
      </c>
      <c r="N11" s="135">
        <f t="shared" si="0"/>
        <v>0</v>
      </c>
      <c r="O11" s="136"/>
      <c r="P11" s="36">
        <f t="shared" si="1"/>
        <v>22772.4</v>
      </c>
      <c r="Q11" s="137">
        <f t="shared" si="1"/>
        <v>0</v>
      </c>
      <c r="R11" s="137">
        <f t="shared" si="1"/>
        <v>0</v>
      </c>
      <c r="S11" s="38">
        <f t="shared" si="1"/>
        <v>0</v>
      </c>
      <c r="T11" s="138"/>
      <c r="U11" s="33">
        <f t="shared" si="2"/>
        <v>357.5</v>
      </c>
      <c r="V11" s="30">
        <f t="shared" si="2"/>
        <v>0</v>
      </c>
      <c r="W11" s="30">
        <f t="shared" si="2"/>
        <v>0</v>
      </c>
      <c r="X11" s="31">
        <f t="shared" si="2"/>
        <v>0</v>
      </c>
      <c r="Y11" s="139"/>
    </row>
    <row r="12" spans="1:25" ht="12.75">
      <c r="A12" s="8">
        <v>3113</v>
      </c>
      <c r="B12" s="122" t="s">
        <v>60</v>
      </c>
      <c r="C12" s="25" t="s">
        <v>55</v>
      </c>
      <c r="D12" s="106">
        <v>1236087.1</v>
      </c>
      <c r="E12" s="107">
        <v>885141.9</v>
      </c>
      <c r="F12" s="108">
        <v>28656.2</v>
      </c>
      <c r="G12" s="10">
        <v>0</v>
      </c>
      <c r="H12" s="12">
        <v>100</v>
      </c>
      <c r="I12" s="12">
        <v>0</v>
      </c>
      <c r="J12" s="13">
        <v>0</v>
      </c>
      <c r="K12" s="140">
        <f t="shared" si="0"/>
        <v>0</v>
      </c>
      <c r="L12" s="134">
        <f t="shared" si="0"/>
        <v>1236087.1</v>
      </c>
      <c r="M12" s="134">
        <f t="shared" si="0"/>
        <v>0</v>
      </c>
      <c r="N12" s="135">
        <f t="shared" si="0"/>
        <v>0</v>
      </c>
      <c r="O12" s="136"/>
      <c r="P12" s="36">
        <f t="shared" si="1"/>
        <v>0</v>
      </c>
      <c r="Q12" s="137">
        <f t="shared" si="1"/>
        <v>885141.9</v>
      </c>
      <c r="R12" s="137">
        <f t="shared" si="1"/>
        <v>0</v>
      </c>
      <c r="S12" s="38">
        <f t="shared" si="1"/>
        <v>0</v>
      </c>
      <c r="T12" s="138"/>
      <c r="U12" s="33">
        <f t="shared" si="2"/>
        <v>0</v>
      </c>
      <c r="V12" s="30">
        <f t="shared" si="2"/>
        <v>28656.2</v>
      </c>
      <c r="W12" s="30">
        <f t="shared" si="2"/>
        <v>0</v>
      </c>
      <c r="X12" s="31">
        <f t="shared" si="2"/>
        <v>0</v>
      </c>
      <c r="Y12" s="139"/>
    </row>
    <row r="13" spans="1:25" ht="12.75">
      <c r="A13" s="8">
        <v>3117</v>
      </c>
      <c r="B13" s="122" t="s">
        <v>60</v>
      </c>
      <c r="C13" s="25" t="s">
        <v>68</v>
      </c>
      <c r="D13" s="106">
        <v>140736</v>
      </c>
      <c r="E13" s="107">
        <v>100606.8</v>
      </c>
      <c r="F13" s="108">
        <v>3500.8</v>
      </c>
      <c r="G13" s="10">
        <v>0</v>
      </c>
      <c r="H13" s="12">
        <v>100</v>
      </c>
      <c r="I13" s="12">
        <v>0</v>
      </c>
      <c r="J13" s="13">
        <v>0</v>
      </c>
      <c r="K13" s="140">
        <f t="shared" si="0"/>
        <v>0</v>
      </c>
      <c r="L13" s="134">
        <f t="shared" si="0"/>
        <v>140736</v>
      </c>
      <c r="M13" s="134">
        <f t="shared" si="0"/>
        <v>0</v>
      </c>
      <c r="N13" s="135">
        <f t="shared" si="0"/>
        <v>0</v>
      </c>
      <c r="O13" s="136"/>
      <c r="P13" s="36">
        <f t="shared" si="1"/>
        <v>0</v>
      </c>
      <c r="Q13" s="137">
        <f t="shared" si="1"/>
        <v>100606.8</v>
      </c>
      <c r="R13" s="137">
        <f t="shared" si="1"/>
        <v>0</v>
      </c>
      <c r="S13" s="38">
        <f t="shared" si="1"/>
        <v>0</v>
      </c>
      <c r="T13" s="138"/>
      <c r="U13" s="33">
        <f t="shared" si="2"/>
        <v>0</v>
      </c>
      <c r="V13" s="30">
        <f t="shared" si="2"/>
        <v>3500.8</v>
      </c>
      <c r="W13" s="30">
        <f t="shared" si="2"/>
        <v>0</v>
      </c>
      <c r="X13" s="31">
        <f t="shared" si="2"/>
        <v>0</v>
      </c>
      <c r="Y13" s="139"/>
    </row>
    <row r="14" spans="1:25" ht="12.75">
      <c r="A14" s="8">
        <v>3114</v>
      </c>
      <c r="B14" s="122" t="s">
        <v>61</v>
      </c>
      <c r="C14" s="25" t="s">
        <v>25</v>
      </c>
      <c r="D14" s="106">
        <v>145856.6</v>
      </c>
      <c r="E14" s="107">
        <v>105355.4</v>
      </c>
      <c r="F14" s="108">
        <v>2130.4</v>
      </c>
      <c r="G14" s="10">
        <v>0</v>
      </c>
      <c r="H14" s="12">
        <v>100</v>
      </c>
      <c r="I14" s="12">
        <v>0</v>
      </c>
      <c r="J14" s="13">
        <v>0</v>
      </c>
      <c r="K14" s="140">
        <f t="shared" si="0"/>
        <v>0</v>
      </c>
      <c r="L14" s="134">
        <f t="shared" si="0"/>
        <v>145856.6</v>
      </c>
      <c r="M14" s="134">
        <f t="shared" si="0"/>
        <v>0</v>
      </c>
      <c r="N14" s="135">
        <f t="shared" si="0"/>
        <v>0</v>
      </c>
      <c r="O14" s="136"/>
      <c r="P14" s="36">
        <f t="shared" si="1"/>
        <v>0</v>
      </c>
      <c r="Q14" s="137">
        <f t="shared" si="1"/>
        <v>105355.4</v>
      </c>
      <c r="R14" s="137">
        <f t="shared" si="1"/>
        <v>0</v>
      </c>
      <c r="S14" s="38">
        <f t="shared" si="1"/>
        <v>0</v>
      </c>
      <c r="T14" s="138"/>
      <c r="U14" s="33">
        <f t="shared" si="2"/>
        <v>0</v>
      </c>
      <c r="V14" s="30">
        <f t="shared" si="2"/>
        <v>2130.4</v>
      </c>
      <c r="W14" s="30">
        <f t="shared" si="2"/>
        <v>0</v>
      </c>
      <c r="X14" s="31">
        <f t="shared" si="2"/>
        <v>0</v>
      </c>
      <c r="Y14" s="139"/>
    </row>
    <row r="15" spans="1:25" ht="12.75">
      <c r="A15" s="8">
        <v>3121</v>
      </c>
      <c r="B15" s="122" t="s">
        <v>61</v>
      </c>
      <c r="C15" s="25" t="s">
        <v>16</v>
      </c>
      <c r="D15" s="103">
        <v>238395.4</v>
      </c>
      <c r="E15" s="104">
        <v>171834</v>
      </c>
      <c r="F15" s="105">
        <v>3982.3</v>
      </c>
      <c r="G15" s="10">
        <v>0</v>
      </c>
      <c r="H15" s="11" t="s">
        <v>17</v>
      </c>
      <c r="I15" s="12">
        <v>80</v>
      </c>
      <c r="J15" s="13">
        <v>0</v>
      </c>
      <c r="K15" s="140">
        <f t="shared" si="0"/>
        <v>0</v>
      </c>
      <c r="L15" s="134">
        <f t="shared" si="0"/>
        <v>47679.08</v>
      </c>
      <c r="M15" s="134">
        <f t="shared" si="0"/>
        <v>190716.32</v>
      </c>
      <c r="N15" s="135">
        <f t="shared" si="0"/>
        <v>0</v>
      </c>
      <c r="O15" s="136"/>
      <c r="P15" s="36">
        <f t="shared" si="1"/>
        <v>0</v>
      </c>
      <c r="Q15" s="137">
        <f t="shared" si="1"/>
        <v>34366.8</v>
      </c>
      <c r="R15" s="137">
        <f t="shared" si="1"/>
        <v>137467.2</v>
      </c>
      <c r="S15" s="38">
        <f t="shared" si="1"/>
        <v>0</v>
      </c>
      <c r="T15" s="138"/>
      <c r="U15" s="33">
        <f t="shared" si="2"/>
        <v>0</v>
      </c>
      <c r="V15" s="30">
        <f t="shared" si="2"/>
        <v>796.46</v>
      </c>
      <c r="W15" s="30">
        <f t="shared" si="2"/>
        <v>3185.84</v>
      </c>
      <c r="X15" s="31">
        <f t="shared" si="2"/>
        <v>0</v>
      </c>
      <c r="Y15" s="139"/>
    </row>
    <row r="16" spans="1:25" ht="12.75">
      <c r="A16" s="8">
        <v>3122</v>
      </c>
      <c r="B16" s="122" t="s">
        <v>61</v>
      </c>
      <c r="C16" s="25" t="s">
        <v>18</v>
      </c>
      <c r="D16" s="103">
        <v>439914.4</v>
      </c>
      <c r="E16" s="104">
        <v>316060.4</v>
      </c>
      <c r="F16" s="105">
        <v>8799.2</v>
      </c>
      <c r="G16" s="10">
        <v>0</v>
      </c>
      <c r="H16" s="11" t="s">
        <v>14</v>
      </c>
      <c r="I16" s="12">
        <v>100</v>
      </c>
      <c r="J16" s="13">
        <v>0</v>
      </c>
      <c r="K16" s="140">
        <f t="shared" si="0"/>
        <v>0</v>
      </c>
      <c r="L16" s="134">
        <f t="shared" si="0"/>
        <v>0</v>
      </c>
      <c r="M16" s="134">
        <f t="shared" si="0"/>
        <v>439914.4</v>
      </c>
      <c r="N16" s="135">
        <f t="shared" si="0"/>
        <v>0</v>
      </c>
      <c r="O16" s="136"/>
      <c r="P16" s="36">
        <f t="shared" si="1"/>
        <v>0</v>
      </c>
      <c r="Q16" s="137">
        <f t="shared" si="1"/>
        <v>0</v>
      </c>
      <c r="R16" s="137">
        <f t="shared" si="1"/>
        <v>316060.4</v>
      </c>
      <c r="S16" s="38">
        <f t="shared" si="1"/>
        <v>0</v>
      </c>
      <c r="T16" s="138"/>
      <c r="U16" s="33">
        <f t="shared" si="2"/>
        <v>0</v>
      </c>
      <c r="V16" s="30">
        <f t="shared" si="2"/>
        <v>0</v>
      </c>
      <c r="W16" s="30">
        <f t="shared" si="2"/>
        <v>8799.2</v>
      </c>
      <c r="X16" s="31">
        <f t="shared" si="2"/>
        <v>0</v>
      </c>
      <c r="Y16" s="139"/>
    </row>
    <row r="17" spans="1:25" ht="12.75">
      <c r="A17" s="8">
        <v>3123</v>
      </c>
      <c r="B17" s="122" t="s">
        <v>61</v>
      </c>
      <c r="C17" s="25" t="s">
        <v>19</v>
      </c>
      <c r="D17" s="103">
        <v>346341.5</v>
      </c>
      <c r="E17" s="104">
        <v>249233.2</v>
      </c>
      <c r="F17" s="105">
        <v>6516.3</v>
      </c>
      <c r="G17" s="10">
        <v>0</v>
      </c>
      <c r="H17" s="12">
        <v>0</v>
      </c>
      <c r="I17" s="12">
        <v>100</v>
      </c>
      <c r="J17" s="13">
        <v>0</v>
      </c>
      <c r="K17" s="140">
        <f t="shared" si="0"/>
        <v>0</v>
      </c>
      <c r="L17" s="134">
        <f t="shared" si="0"/>
        <v>0</v>
      </c>
      <c r="M17" s="134">
        <f t="shared" si="0"/>
        <v>346341.5</v>
      </c>
      <c r="N17" s="135">
        <f t="shared" si="0"/>
        <v>0</v>
      </c>
      <c r="O17" s="136"/>
      <c r="P17" s="36">
        <f t="shared" si="1"/>
        <v>0</v>
      </c>
      <c r="Q17" s="137">
        <f t="shared" si="1"/>
        <v>0</v>
      </c>
      <c r="R17" s="137">
        <f t="shared" si="1"/>
        <v>249233.2</v>
      </c>
      <c r="S17" s="38">
        <f t="shared" si="1"/>
        <v>0</v>
      </c>
      <c r="T17" s="138"/>
      <c r="U17" s="33">
        <f t="shared" si="2"/>
        <v>0</v>
      </c>
      <c r="V17" s="30">
        <f t="shared" si="2"/>
        <v>0</v>
      </c>
      <c r="W17" s="30">
        <f t="shared" si="2"/>
        <v>6516.3</v>
      </c>
      <c r="X17" s="31">
        <f t="shared" si="2"/>
        <v>0</v>
      </c>
      <c r="Y17" s="139"/>
    </row>
    <row r="18" spans="1:25" ht="12.75">
      <c r="A18" s="8">
        <v>3124</v>
      </c>
      <c r="B18" s="122" t="s">
        <v>61</v>
      </c>
      <c r="C18" s="25" t="s">
        <v>44</v>
      </c>
      <c r="D18" s="103">
        <v>87377.6</v>
      </c>
      <c r="E18" s="104">
        <v>63158.9</v>
      </c>
      <c r="F18" s="105">
        <v>1224.8</v>
      </c>
      <c r="G18" s="10">
        <v>0</v>
      </c>
      <c r="H18" s="12">
        <v>0</v>
      </c>
      <c r="I18" s="12">
        <v>100</v>
      </c>
      <c r="J18" s="13">
        <v>0</v>
      </c>
      <c r="K18" s="140">
        <f t="shared" si="0"/>
        <v>0</v>
      </c>
      <c r="L18" s="134">
        <f t="shared" si="0"/>
        <v>0</v>
      </c>
      <c r="M18" s="134">
        <f t="shared" si="0"/>
        <v>87377.6</v>
      </c>
      <c r="N18" s="135">
        <f t="shared" si="0"/>
        <v>0</v>
      </c>
      <c r="O18" s="136"/>
      <c r="P18" s="36">
        <f t="shared" si="1"/>
        <v>0</v>
      </c>
      <c r="Q18" s="37">
        <f t="shared" si="1"/>
        <v>0</v>
      </c>
      <c r="R18" s="37">
        <f t="shared" si="1"/>
        <v>63158.9</v>
      </c>
      <c r="S18" s="38">
        <f t="shared" si="1"/>
        <v>0</v>
      </c>
      <c r="T18" s="138"/>
      <c r="U18" s="33">
        <f t="shared" si="2"/>
        <v>0</v>
      </c>
      <c r="V18" s="30">
        <f t="shared" si="2"/>
        <v>0</v>
      </c>
      <c r="W18" s="30">
        <f t="shared" si="2"/>
        <v>1224.8</v>
      </c>
      <c r="X18" s="31">
        <f t="shared" si="2"/>
        <v>0</v>
      </c>
      <c r="Y18" s="139"/>
    </row>
    <row r="19" spans="1:25" ht="12.75">
      <c r="A19" s="8">
        <v>3125</v>
      </c>
      <c r="B19" s="122" t="s">
        <v>61</v>
      </c>
      <c r="C19" s="25" t="s">
        <v>45</v>
      </c>
      <c r="D19" s="103"/>
      <c r="E19" s="104"/>
      <c r="F19" s="105"/>
      <c r="G19" s="10">
        <v>0</v>
      </c>
      <c r="H19" s="12">
        <v>0</v>
      </c>
      <c r="I19" s="12">
        <v>100</v>
      </c>
      <c r="J19" s="13">
        <v>0</v>
      </c>
      <c r="K19" s="140">
        <f t="shared" si="0"/>
        <v>0</v>
      </c>
      <c r="L19" s="134">
        <f t="shared" si="0"/>
        <v>0</v>
      </c>
      <c r="M19" s="134">
        <f t="shared" si="0"/>
        <v>0</v>
      </c>
      <c r="N19" s="135">
        <f t="shared" si="0"/>
        <v>0</v>
      </c>
      <c r="O19" s="136"/>
      <c r="P19" s="36">
        <f t="shared" si="1"/>
        <v>0</v>
      </c>
      <c r="Q19" s="37">
        <f t="shared" si="1"/>
        <v>0</v>
      </c>
      <c r="R19" s="37">
        <f t="shared" si="1"/>
        <v>0</v>
      </c>
      <c r="S19" s="38">
        <f t="shared" si="1"/>
        <v>0</v>
      </c>
      <c r="T19" s="138"/>
      <c r="U19" s="33">
        <f t="shared" si="2"/>
        <v>0</v>
      </c>
      <c r="V19" s="30">
        <f t="shared" si="2"/>
        <v>0</v>
      </c>
      <c r="W19" s="30">
        <f t="shared" si="2"/>
        <v>0</v>
      </c>
      <c r="X19" s="31">
        <f t="shared" si="2"/>
        <v>0</v>
      </c>
      <c r="Y19" s="139"/>
    </row>
    <row r="20" spans="1:25" ht="12.75">
      <c r="A20" s="8">
        <v>3141</v>
      </c>
      <c r="B20" s="122" t="s">
        <v>60</v>
      </c>
      <c r="C20" s="25" t="s">
        <v>26</v>
      </c>
      <c r="D20" s="103">
        <v>200084.3</v>
      </c>
      <c r="E20" s="104">
        <v>145122.4</v>
      </c>
      <c r="F20" s="105">
        <v>2084.1</v>
      </c>
      <c r="G20" s="10">
        <v>35</v>
      </c>
      <c r="H20" s="12">
        <v>65</v>
      </c>
      <c r="I20" s="12">
        <v>0</v>
      </c>
      <c r="J20" s="13">
        <v>0</v>
      </c>
      <c r="K20" s="140">
        <f t="shared" si="0"/>
        <v>70029.50499999999</v>
      </c>
      <c r="L20" s="134">
        <f t="shared" si="0"/>
        <v>130054.795</v>
      </c>
      <c r="M20" s="134">
        <f t="shared" si="0"/>
        <v>0</v>
      </c>
      <c r="N20" s="135">
        <f t="shared" si="0"/>
        <v>0</v>
      </c>
      <c r="O20" s="136"/>
      <c r="P20" s="36">
        <f t="shared" si="1"/>
        <v>50792.84</v>
      </c>
      <c r="Q20" s="37">
        <f t="shared" si="1"/>
        <v>94329.56</v>
      </c>
      <c r="R20" s="37">
        <f t="shared" si="1"/>
        <v>0</v>
      </c>
      <c r="S20" s="38">
        <f t="shared" si="1"/>
        <v>0</v>
      </c>
      <c r="T20" s="138"/>
      <c r="U20" s="33">
        <f t="shared" si="2"/>
        <v>729.435</v>
      </c>
      <c r="V20" s="30">
        <f t="shared" si="2"/>
        <v>1354.665</v>
      </c>
      <c r="W20" s="30">
        <f t="shared" si="2"/>
        <v>0</v>
      </c>
      <c r="X20" s="31">
        <f t="shared" si="2"/>
        <v>0</v>
      </c>
      <c r="Y20" s="139"/>
    </row>
    <row r="21" spans="1:25" ht="12.75">
      <c r="A21" s="8">
        <v>3141</v>
      </c>
      <c r="B21" s="122" t="s">
        <v>61</v>
      </c>
      <c r="C21" s="25" t="s">
        <v>27</v>
      </c>
      <c r="D21" s="103">
        <v>2513.6</v>
      </c>
      <c r="E21" s="104">
        <v>1826.6</v>
      </c>
      <c r="F21" s="105">
        <v>21.2</v>
      </c>
      <c r="G21" s="10">
        <v>35</v>
      </c>
      <c r="H21" s="12">
        <v>65</v>
      </c>
      <c r="I21" s="12">
        <v>0</v>
      </c>
      <c r="J21" s="13">
        <v>0</v>
      </c>
      <c r="K21" s="140">
        <f t="shared" si="0"/>
        <v>879.7599999999999</v>
      </c>
      <c r="L21" s="134">
        <f t="shared" si="0"/>
        <v>1633.84</v>
      </c>
      <c r="M21" s="134">
        <f t="shared" si="0"/>
        <v>0</v>
      </c>
      <c r="N21" s="135">
        <f t="shared" si="0"/>
        <v>0</v>
      </c>
      <c r="O21" s="136"/>
      <c r="P21" s="36">
        <f t="shared" si="1"/>
        <v>639.31</v>
      </c>
      <c r="Q21" s="37">
        <f t="shared" si="1"/>
        <v>1187.29</v>
      </c>
      <c r="R21" s="37">
        <f t="shared" si="1"/>
        <v>0</v>
      </c>
      <c r="S21" s="38">
        <f t="shared" si="1"/>
        <v>0</v>
      </c>
      <c r="T21" s="138"/>
      <c r="U21" s="33">
        <f t="shared" si="2"/>
        <v>7.419999999999999</v>
      </c>
      <c r="V21" s="30">
        <f t="shared" si="2"/>
        <v>13.78</v>
      </c>
      <c r="W21" s="30">
        <f t="shared" si="2"/>
        <v>0</v>
      </c>
      <c r="X21" s="31">
        <f t="shared" si="2"/>
        <v>0</v>
      </c>
      <c r="Y21" s="139"/>
    </row>
    <row r="22" spans="1:25" ht="12.75">
      <c r="A22" s="8">
        <v>3142</v>
      </c>
      <c r="B22" s="122" t="s">
        <v>61</v>
      </c>
      <c r="C22" s="25" t="s">
        <v>56</v>
      </c>
      <c r="D22" s="103">
        <v>41315.9</v>
      </c>
      <c r="E22" s="104">
        <v>29870.5</v>
      </c>
      <c r="F22" s="105">
        <v>561.8</v>
      </c>
      <c r="G22" s="10">
        <v>0</v>
      </c>
      <c r="H22" s="12">
        <v>0</v>
      </c>
      <c r="I22" s="12">
        <v>93</v>
      </c>
      <c r="J22" s="13">
        <v>7</v>
      </c>
      <c r="K22" s="140">
        <f t="shared" si="0"/>
        <v>0</v>
      </c>
      <c r="L22" s="134">
        <f t="shared" si="0"/>
        <v>0</v>
      </c>
      <c r="M22" s="134">
        <f t="shared" si="0"/>
        <v>38423.787000000004</v>
      </c>
      <c r="N22" s="135">
        <f t="shared" si="0"/>
        <v>2892.1130000000003</v>
      </c>
      <c r="O22" s="136"/>
      <c r="P22" s="36">
        <f t="shared" si="1"/>
        <v>0</v>
      </c>
      <c r="Q22" s="37">
        <f t="shared" si="1"/>
        <v>0</v>
      </c>
      <c r="R22" s="37">
        <f t="shared" si="1"/>
        <v>27779.565000000002</v>
      </c>
      <c r="S22" s="38">
        <f t="shared" si="1"/>
        <v>2090.9350000000004</v>
      </c>
      <c r="T22" s="138"/>
      <c r="U22" s="33">
        <f t="shared" si="2"/>
        <v>0</v>
      </c>
      <c r="V22" s="30">
        <f t="shared" si="2"/>
        <v>0</v>
      </c>
      <c r="W22" s="30">
        <f t="shared" si="2"/>
        <v>522.4739999999999</v>
      </c>
      <c r="X22" s="31">
        <f t="shared" si="2"/>
        <v>39.326</v>
      </c>
      <c r="Y22" s="139"/>
    </row>
    <row r="23" spans="1:25" ht="12.75">
      <c r="A23" s="8">
        <v>3143</v>
      </c>
      <c r="B23" s="122" t="s">
        <v>60</v>
      </c>
      <c r="C23" s="25" t="s">
        <v>28</v>
      </c>
      <c r="D23" s="103">
        <v>129558.7</v>
      </c>
      <c r="E23" s="104">
        <v>94859.4</v>
      </c>
      <c r="F23" s="105">
        <v>136.5</v>
      </c>
      <c r="G23" s="10">
        <v>0</v>
      </c>
      <c r="H23" s="12">
        <v>100</v>
      </c>
      <c r="I23" s="12">
        <v>0</v>
      </c>
      <c r="J23" s="13">
        <v>0</v>
      </c>
      <c r="K23" s="140">
        <f t="shared" si="0"/>
        <v>0</v>
      </c>
      <c r="L23" s="134">
        <f t="shared" si="0"/>
        <v>129558.7</v>
      </c>
      <c r="M23" s="134">
        <f t="shared" si="0"/>
        <v>0</v>
      </c>
      <c r="N23" s="135">
        <f t="shared" si="0"/>
        <v>0</v>
      </c>
      <c r="O23" s="136"/>
      <c r="P23" s="36">
        <f t="shared" si="1"/>
        <v>0</v>
      </c>
      <c r="Q23" s="37">
        <f t="shared" si="1"/>
        <v>94859.4</v>
      </c>
      <c r="R23" s="37">
        <f t="shared" si="1"/>
        <v>0</v>
      </c>
      <c r="S23" s="38">
        <f t="shared" si="1"/>
        <v>0</v>
      </c>
      <c r="T23" s="138"/>
      <c r="U23" s="33">
        <f t="shared" si="2"/>
        <v>0</v>
      </c>
      <c r="V23" s="30">
        <f t="shared" si="2"/>
        <v>136.5</v>
      </c>
      <c r="W23" s="30">
        <f t="shared" si="2"/>
        <v>0</v>
      </c>
      <c r="X23" s="31">
        <f t="shared" si="2"/>
        <v>0</v>
      </c>
      <c r="Y23" s="139"/>
    </row>
    <row r="24" spans="1:25" ht="12.75">
      <c r="A24" s="8">
        <v>3143</v>
      </c>
      <c r="B24" s="122" t="s">
        <v>61</v>
      </c>
      <c r="C24" s="25" t="s">
        <v>29</v>
      </c>
      <c r="D24" s="103">
        <v>6885.2</v>
      </c>
      <c r="E24" s="104">
        <v>5042.5</v>
      </c>
      <c r="F24" s="105">
        <v>4.4</v>
      </c>
      <c r="G24" s="10">
        <v>0</v>
      </c>
      <c r="H24" s="12">
        <v>100</v>
      </c>
      <c r="I24" s="12">
        <v>0</v>
      </c>
      <c r="J24" s="13">
        <v>0</v>
      </c>
      <c r="K24" s="140">
        <f t="shared" si="0"/>
        <v>0</v>
      </c>
      <c r="L24" s="134">
        <f t="shared" si="0"/>
        <v>6885.2</v>
      </c>
      <c r="M24" s="134">
        <f t="shared" si="0"/>
        <v>0</v>
      </c>
      <c r="N24" s="135">
        <f t="shared" si="0"/>
        <v>0</v>
      </c>
      <c r="O24" s="136"/>
      <c r="P24" s="36">
        <f t="shared" si="1"/>
        <v>0</v>
      </c>
      <c r="Q24" s="37">
        <f t="shared" si="1"/>
        <v>5042.5</v>
      </c>
      <c r="R24" s="37">
        <f t="shared" si="1"/>
        <v>0</v>
      </c>
      <c r="S24" s="38">
        <f t="shared" si="1"/>
        <v>0</v>
      </c>
      <c r="T24" s="138"/>
      <c r="U24" s="33">
        <f t="shared" si="2"/>
        <v>0</v>
      </c>
      <c r="V24" s="30">
        <f t="shared" si="2"/>
        <v>4.4</v>
      </c>
      <c r="W24" s="30">
        <f t="shared" si="2"/>
        <v>0</v>
      </c>
      <c r="X24" s="31">
        <f t="shared" si="2"/>
        <v>0</v>
      </c>
      <c r="Y24" s="139"/>
    </row>
    <row r="25" spans="1:25" ht="12.75">
      <c r="A25" s="8">
        <v>3145</v>
      </c>
      <c r="B25" s="122" t="s">
        <v>61</v>
      </c>
      <c r="C25" s="25" t="s">
        <v>69</v>
      </c>
      <c r="D25" s="103">
        <v>21172.2</v>
      </c>
      <c r="E25" s="104">
        <v>15417.6</v>
      </c>
      <c r="F25" s="105">
        <v>141.2</v>
      </c>
      <c r="G25" s="10">
        <v>0</v>
      </c>
      <c r="H25" s="12">
        <v>5</v>
      </c>
      <c r="I25" s="12">
        <v>65</v>
      </c>
      <c r="J25" s="13">
        <v>30</v>
      </c>
      <c r="K25" s="140">
        <f t="shared" si="0"/>
        <v>0</v>
      </c>
      <c r="L25" s="134">
        <f t="shared" si="0"/>
        <v>1058.6100000000001</v>
      </c>
      <c r="M25" s="134">
        <f t="shared" si="0"/>
        <v>13761.93</v>
      </c>
      <c r="N25" s="135">
        <f t="shared" si="0"/>
        <v>6351.66</v>
      </c>
      <c r="O25" s="136"/>
      <c r="P25" s="36">
        <f t="shared" si="1"/>
        <v>0</v>
      </c>
      <c r="Q25" s="37">
        <f t="shared" si="1"/>
        <v>770.8800000000001</v>
      </c>
      <c r="R25" s="37">
        <f t="shared" si="1"/>
        <v>10021.44</v>
      </c>
      <c r="S25" s="38">
        <f t="shared" si="1"/>
        <v>4625.28</v>
      </c>
      <c r="T25" s="138"/>
      <c r="U25" s="33">
        <f t="shared" si="2"/>
        <v>0</v>
      </c>
      <c r="V25" s="30">
        <f t="shared" si="2"/>
        <v>7.06</v>
      </c>
      <c r="W25" s="30">
        <f t="shared" si="2"/>
        <v>91.78</v>
      </c>
      <c r="X25" s="31">
        <f t="shared" si="2"/>
        <v>42.35999999999999</v>
      </c>
      <c r="Y25" s="139"/>
    </row>
    <row r="26" spans="1:25" ht="12.75">
      <c r="A26" s="8">
        <v>3146</v>
      </c>
      <c r="B26" s="122" t="s">
        <v>61</v>
      </c>
      <c r="C26" s="25" t="s">
        <v>48</v>
      </c>
      <c r="D26" s="103">
        <v>28026.2</v>
      </c>
      <c r="E26" s="104">
        <v>19957.7</v>
      </c>
      <c r="F26" s="105">
        <v>798.9</v>
      </c>
      <c r="G26" s="10">
        <v>10</v>
      </c>
      <c r="H26" s="12">
        <v>63</v>
      </c>
      <c r="I26" s="12">
        <v>27</v>
      </c>
      <c r="J26" s="13">
        <v>0</v>
      </c>
      <c r="K26" s="140">
        <f t="shared" si="0"/>
        <v>2802.6200000000003</v>
      </c>
      <c r="L26" s="134">
        <f t="shared" si="0"/>
        <v>17656.506</v>
      </c>
      <c r="M26" s="134">
        <f t="shared" si="0"/>
        <v>7567.0740000000005</v>
      </c>
      <c r="N26" s="135">
        <f t="shared" si="0"/>
        <v>0</v>
      </c>
      <c r="O26" s="136"/>
      <c r="P26" s="36">
        <f t="shared" si="1"/>
        <v>1995.7700000000002</v>
      </c>
      <c r="Q26" s="37">
        <f t="shared" si="1"/>
        <v>12573.351</v>
      </c>
      <c r="R26" s="37">
        <f t="shared" si="1"/>
        <v>5388.579000000001</v>
      </c>
      <c r="S26" s="38">
        <f t="shared" si="1"/>
        <v>0</v>
      </c>
      <c r="T26" s="138"/>
      <c r="U26" s="33">
        <f t="shared" si="2"/>
        <v>79.89</v>
      </c>
      <c r="V26" s="30">
        <f t="shared" si="2"/>
        <v>503.307</v>
      </c>
      <c r="W26" s="30">
        <f t="shared" si="2"/>
        <v>215.703</v>
      </c>
      <c r="X26" s="31">
        <f t="shared" si="2"/>
        <v>0</v>
      </c>
      <c r="Y26" s="139"/>
    </row>
    <row r="27" spans="1:25" ht="12.75">
      <c r="A27" s="8">
        <v>3147</v>
      </c>
      <c r="B27" s="122" t="s">
        <v>61</v>
      </c>
      <c r="C27" s="25" t="s">
        <v>58</v>
      </c>
      <c r="D27" s="103">
        <v>82340.2</v>
      </c>
      <c r="E27" s="104">
        <v>59701.4</v>
      </c>
      <c r="F27" s="105">
        <v>883</v>
      </c>
      <c r="G27" s="10">
        <v>0</v>
      </c>
      <c r="H27" s="12">
        <v>0</v>
      </c>
      <c r="I27" s="12">
        <v>93</v>
      </c>
      <c r="J27" s="13">
        <v>7</v>
      </c>
      <c r="K27" s="140">
        <f t="shared" si="0"/>
        <v>0</v>
      </c>
      <c r="L27" s="134">
        <f t="shared" si="0"/>
        <v>0</v>
      </c>
      <c r="M27" s="134">
        <f t="shared" si="0"/>
        <v>76576.386</v>
      </c>
      <c r="N27" s="135">
        <f t="shared" si="0"/>
        <v>5763.814</v>
      </c>
      <c r="O27" s="136"/>
      <c r="P27" s="36">
        <f t="shared" si="1"/>
        <v>0</v>
      </c>
      <c r="Q27" s="37">
        <f t="shared" si="1"/>
        <v>0</v>
      </c>
      <c r="R27" s="37">
        <f t="shared" si="1"/>
        <v>55522.302</v>
      </c>
      <c r="S27" s="38">
        <f t="shared" si="1"/>
        <v>4179.098000000001</v>
      </c>
      <c r="T27" s="138"/>
      <c r="U27" s="33">
        <f t="shared" si="2"/>
        <v>0</v>
      </c>
      <c r="V27" s="30">
        <f t="shared" si="2"/>
        <v>0</v>
      </c>
      <c r="W27" s="30">
        <f t="shared" si="2"/>
        <v>821.19</v>
      </c>
      <c r="X27" s="31">
        <f t="shared" si="2"/>
        <v>61.81000000000001</v>
      </c>
      <c r="Y27" s="139"/>
    </row>
    <row r="28" spans="1:25" ht="12.75">
      <c r="A28" s="8">
        <v>3149</v>
      </c>
      <c r="B28" s="122"/>
      <c r="C28" s="25" t="s">
        <v>50</v>
      </c>
      <c r="D28" s="103"/>
      <c r="E28" s="104"/>
      <c r="F28" s="105"/>
      <c r="G28" s="10">
        <v>10</v>
      </c>
      <c r="H28" s="12">
        <v>63</v>
      </c>
      <c r="I28" s="12">
        <v>27</v>
      </c>
      <c r="J28" s="13">
        <v>0</v>
      </c>
      <c r="K28" s="140">
        <f t="shared" si="0"/>
        <v>0</v>
      </c>
      <c r="L28" s="134">
        <f t="shared" si="0"/>
        <v>0</v>
      </c>
      <c r="M28" s="134">
        <f t="shared" si="0"/>
        <v>0</v>
      </c>
      <c r="N28" s="135">
        <f t="shared" si="0"/>
        <v>0</v>
      </c>
      <c r="O28" s="136"/>
      <c r="P28" s="36">
        <f t="shared" si="1"/>
        <v>0</v>
      </c>
      <c r="Q28" s="37">
        <f t="shared" si="1"/>
        <v>0</v>
      </c>
      <c r="R28" s="37">
        <f t="shared" si="1"/>
        <v>0</v>
      </c>
      <c r="S28" s="38">
        <f t="shared" si="1"/>
        <v>0</v>
      </c>
      <c r="T28" s="138"/>
      <c r="U28" s="33">
        <f t="shared" si="2"/>
        <v>0</v>
      </c>
      <c r="V28" s="30">
        <f t="shared" si="2"/>
        <v>0</v>
      </c>
      <c r="W28" s="30">
        <f t="shared" si="2"/>
        <v>0</v>
      </c>
      <c r="X28" s="31">
        <f t="shared" si="2"/>
        <v>0</v>
      </c>
      <c r="Y28" s="139"/>
    </row>
    <row r="29" spans="1:25" ht="12.75">
      <c r="A29" s="8">
        <v>3150</v>
      </c>
      <c r="B29" s="122" t="s">
        <v>61</v>
      </c>
      <c r="C29" s="25" t="s">
        <v>20</v>
      </c>
      <c r="D29" s="103">
        <v>33329.2</v>
      </c>
      <c r="E29" s="104">
        <v>24091.1</v>
      </c>
      <c r="F29" s="105">
        <v>458.7</v>
      </c>
      <c r="G29" s="10">
        <v>0</v>
      </c>
      <c r="H29" s="12">
        <v>0</v>
      </c>
      <c r="I29" s="12">
        <v>0</v>
      </c>
      <c r="J29" s="13">
        <v>100</v>
      </c>
      <c r="K29" s="140">
        <f t="shared" si="0"/>
        <v>0</v>
      </c>
      <c r="L29" s="134">
        <f t="shared" si="0"/>
        <v>0</v>
      </c>
      <c r="M29" s="134">
        <f t="shared" si="0"/>
        <v>0</v>
      </c>
      <c r="N29" s="135">
        <f t="shared" si="0"/>
        <v>33329.2</v>
      </c>
      <c r="O29" s="136"/>
      <c r="P29" s="36">
        <f t="shared" si="1"/>
        <v>0</v>
      </c>
      <c r="Q29" s="37">
        <f t="shared" si="1"/>
        <v>0</v>
      </c>
      <c r="R29" s="37">
        <f t="shared" si="1"/>
        <v>0</v>
      </c>
      <c r="S29" s="38">
        <f t="shared" si="1"/>
        <v>24091.1</v>
      </c>
      <c r="T29" s="138"/>
      <c r="U29" s="33">
        <f t="shared" si="2"/>
        <v>0</v>
      </c>
      <c r="V29" s="30">
        <f t="shared" si="2"/>
        <v>0</v>
      </c>
      <c r="W29" s="30">
        <f t="shared" si="2"/>
        <v>0</v>
      </c>
      <c r="X29" s="31">
        <f t="shared" si="2"/>
        <v>458.7</v>
      </c>
      <c r="Y29" s="139"/>
    </row>
    <row r="30" spans="1:25" ht="12.75">
      <c r="A30" s="8">
        <v>3231</v>
      </c>
      <c r="B30" s="122" t="s">
        <v>60</v>
      </c>
      <c r="C30" s="25" t="s">
        <v>30</v>
      </c>
      <c r="D30" s="103">
        <v>180543.1</v>
      </c>
      <c r="E30" s="104">
        <v>132372.8</v>
      </c>
      <c r="F30" s="105">
        <v>1.7</v>
      </c>
      <c r="G30" s="10">
        <v>0</v>
      </c>
      <c r="H30" s="12">
        <v>95</v>
      </c>
      <c r="I30" s="12">
        <v>5</v>
      </c>
      <c r="J30" s="13">
        <v>0</v>
      </c>
      <c r="K30" s="140">
        <f t="shared" si="0"/>
        <v>0</v>
      </c>
      <c r="L30" s="134">
        <f t="shared" si="0"/>
        <v>171515.945</v>
      </c>
      <c r="M30" s="134">
        <f t="shared" si="0"/>
        <v>9027.155</v>
      </c>
      <c r="N30" s="135">
        <f t="shared" si="0"/>
        <v>0</v>
      </c>
      <c r="O30" s="136"/>
      <c r="P30" s="36">
        <f t="shared" si="1"/>
        <v>0</v>
      </c>
      <c r="Q30" s="37">
        <f t="shared" si="1"/>
        <v>125754.15999999999</v>
      </c>
      <c r="R30" s="37">
        <f t="shared" si="1"/>
        <v>6618.639999999999</v>
      </c>
      <c r="S30" s="38">
        <f t="shared" si="1"/>
        <v>0</v>
      </c>
      <c r="T30" s="138"/>
      <c r="U30" s="33">
        <f t="shared" si="2"/>
        <v>0</v>
      </c>
      <c r="V30" s="30">
        <f t="shared" si="2"/>
        <v>1.615</v>
      </c>
      <c r="W30" s="30">
        <f t="shared" si="2"/>
        <v>0.085</v>
      </c>
      <c r="X30" s="31">
        <f t="shared" si="2"/>
        <v>0</v>
      </c>
      <c r="Y30" s="139"/>
    </row>
    <row r="31" spans="1:25" ht="12.75">
      <c r="A31" s="8">
        <v>3421</v>
      </c>
      <c r="B31" s="122" t="s">
        <v>60</v>
      </c>
      <c r="C31" s="25" t="s">
        <v>31</v>
      </c>
      <c r="D31" s="103">
        <v>46125.8</v>
      </c>
      <c r="E31" s="104">
        <v>33537.5</v>
      </c>
      <c r="F31" s="105">
        <v>451.5</v>
      </c>
      <c r="G31" s="10">
        <v>0</v>
      </c>
      <c r="H31" s="12">
        <v>71.6</v>
      </c>
      <c r="I31" s="12">
        <v>28.4</v>
      </c>
      <c r="J31" s="13">
        <v>0</v>
      </c>
      <c r="K31" s="140">
        <f t="shared" si="0"/>
        <v>0</v>
      </c>
      <c r="L31" s="134">
        <f t="shared" si="0"/>
        <v>33026.0728</v>
      </c>
      <c r="M31" s="134">
        <f t="shared" si="0"/>
        <v>13099.7272</v>
      </c>
      <c r="N31" s="135">
        <f t="shared" si="0"/>
        <v>0</v>
      </c>
      <c r="O31" s="136"/>
      <c r="P31" s="36">
        <f t="shared" si="1"/>
        <v>0</v>
      </c>
      <c r="Q31" s="37">
        <f t="shared" si="1"/>
        <v>24012.85</v>
      </c>
      <c r="R31" s="37">
        <f t="shared" si="1"/>
        <v>9524.65</v>
      </c>
      <c r="S31" s="38">
        <f t="shared" si="1"/>
        <v>0</v>
      </c>
      <c r="T31" s="138"/>
      <c r="U31" s="33">
        <f t="shared" si="2"/>
        <v>0</v>
      </c>
      <c r="V31" s="30">
        <f t="shared" si="2"/>
        <v>323.274</v>
      </c>
      <c r="W31" s="30">
        <f t="shared" si="2"/>
        <v>128.226</v>
      </c>
      <c r="X31" s="31">
        <f t="shared" si="2"/>
        <v>0</v>
      </c>
      <c r="Y31" s="139"/>
    </row>
    <row r="32" spans="1:25" ht="13.5" thickBot="1">
      <c r="A32" s="14">
        <v>4322</v>
      </c>
      <c r="B32" s="123" t="s">
        <v>61</v>
      </c>
      <c r="C32" s="26" t="s">
        <v>62</v>
      </c>
      <c r="D32" s="109">
        <v>64975.7</v>
      </c>
      <c r="E32" s="110">
        <v>47281.3</v>
      </c>
      <c r="F32" s="111">
        <v>468.5</v>
      </c>
      <c r="G32" s="15">
        <v>0</v>
      </c>
      <c r="H32" s="16">
        <v>0</v>
      </c>
      <c r="I32" s="16">
        <v>0</v>
      </c>
      <c r="J32" s="17">
        <v>0</v>
      </c>
      <c r="K32" s="140">
        <f t="shared" si="0"/>
        <v>0</v>
      </c>
      <c r="L32" s="134">
        <f t="shared" si="0"/>
        <v>0</v>
      </c>
      <c r="M32" s="134">
        <f t="shared" si="0"/>
        <v>0</v>
      </c>
      <c r="N32" s="135">
        <f t="shared" si="0"/>
        <v>0</v>
      </c>
      <c r="O32" s="136">
        <f>D32</f>
        <v>64975.7</v>
      </c>
      <c r="P32" s="36">
        <f t="shared" si="1"/>
        <v>0</v>
      </c>
      <c r="Q32" s="37">
        <f t="shared" si="1"/>
        <v>0</v>
      </c>
      <c r="R32" s="37">
        <f t="shared" si="1"/>
        <v>0</v>
      </c>
      <c r="S32" s="38">
        <f t="shared" si="1"/>
        <v>0</v>
      </c>
      <c r="T32" s="138">
        <f>E32</f>
        <v>47281.3</v>
      </c>
      <c r="U32" s="33">
        <f t="shared" si="2"/>
        <v>0</v>
      </c>
      <c r="V32" s="30">
        <f t="shared" si="2"/>
        <v>0</v>
      </c>
      <c r="W32" s="30">
        <f t="shared" si="2"/>
        <v>0</v>
      </c>
      <c r="X32" s="31">
        <f t="shared" si="2"/>
        <v>0</v>
      </c>
      <c r="Y32" s="139">
        <f>F32</f>
        <v>468.5</v>
      </c>
    </row>
    <row r="33" spans="1:25" ht="13.5" thickBot="1">
      <c r="A33" s="18"/>
      <c r="B33" s="117"/>
      <c r="C33" s="19" t="s">
        <v>21</v>
      </c>
      <c r="D33" s="89">
        <f>SUM(D9:D32)</f>
        <v>4012822.0000000014</v>
      </c>
      <c r="E33" s="34">
        <f>SUM(E9:E32)</f>
        <v>2894826</v>
      </c>
      <c r="F33" s="35">
        <f>SUM(F9:F32)</f>
        <v>64090.80000000001</v>
      </c>
      <c r="G33" s="20"/>
      <c r="H33" s="21"/>
      <c r="I33" s="21"/>
      <c r="J33" s="22"/>
      <c r="K33" s="141">
        <f aca="true" t="shared" si="3" ref="K33:Y33">SUM(K9:K32)</f>
        <v>614955.185</v>
      </c>
      <c r="L33" s="142">
        <f t="shared" si="3"/>
        <v>2061748.4488000004</v>
      </c>
      <c r="M33" s="142">
        <f t="shared" si="3"/>
        <v>1222805.8792</v>
      </c>
      <c r="N33" s="142">
        <f t="shared" si="3"/>
        <v>48336.787</v>
      </c>
      <c r="O33" s="143">
        <f t="shared" si="3"/>
        <v>64975.7</v>
      </c>
      <c r="P33" s="141">
        <f t="shared" si="3"/>
        <v>447782.5200000001</v>
      </c>
      <c r="Q33" s="142">
        <f t="shared" si="3"/>
        <v>1484000.891</v>
      </c>
      <c r="R33" s="142">
        <f t="shared" si="3"/>
        <v>880774.8760000002</v>
      </c>
      <c r="S33" s="142">
        <f t="shared" si="3"/>
        <v>34986.413</v>
      </c>
      <c r="T33" s="143">
        <f t="shared" si="3"/>
        <v>47281.3</v>
      </c>
      <c r="U33" s="141">
        <f t="shared" si="3"/>
        <v>4086.045</v>
      </c>
      <c r="V33" s="142">
        <f t="shared" si="3"/>
        <v>37428.460999999996</v>
      </c>
      <c r="W33" s="142">
        <f t="shared" si="3"/>
        <v>21505.597999999994</v>
      </c>
      <c r="X33" s="142">
        <f t="shared" si="3"/>
        <v>602.196</v>
      </c>
      <c r="Y33" s="143">
        <f t="shared" si="3"/>
        <v>468.5</v>
      </c>
    </row>
    <row r="36" spans="3:15" ht="12.75">
      <c r="C36" t="s">
        <v>34</v>
      </c>
      <c r="K36" s="99">
        <v>16659</v>
      </c>
      <c r="L36" s="99">
        <v>46575.8</v>
      </c>
      <c r="M36" s="99">
        <v>23629</v>
      </c>
      <c r="N36" s="99">
        <v>805</v>
      </c>
      <c r="O36" s="99">
        <v>304</v>
      </c>
    </row>
    <row r="37" spans="3:25" ht="12.75">
      <c r="C37" t="s">
        <v>39</v>
      </c>
      <c r="K37" s="39">
        <f>K33/$K36</f>
        <v>36.91429167417012</v>
      </c>
      <c r="L37" s="39">
        <f>L33/$L36</f>
        <v>44.266517135508145</v>
      </c>
      <c r="M37" s="39">
        <f>M33/$M36</f>
        <v>51.75021707224174</v>
      </c>
      <c r="N37" s="39">
        <f>N33/$N36</f>
        <v>60.04569813664596</v>
      </c>
      <c r="O37" s="39">
        <f>O33/$O36</f>
        <v>213.73585526315787</v>
      </c>
      <c r="P37" s="39">
        <f>P33/$K36</f>
        <v>26.879315685215204</v>
      </c>
      <c r="Q37" s="39">
        <f>Q33/$L36</f>
        <v>31.862059073596157</v>
      </c>
      <c r="R37" s="39">
        <f>R33/$M36</f>
        <v>37.275165093740746</v>
      </c>
      <c r="S37" s="39">
        <f>S33/$N36</f>
        <v>43.46138260869565</v>
      </c>
      <c r="T37" s="39">
        <f>T33/$O36</f>
        <v>155.53059210526317</v>
      </c>
      <c r="U37" s="39">
        <f>U33/$K36</f>
        <v>0.24527552674230146</v>
      </c>
      <c r="V37" s="39">
        <f>V33/$L36</f>
        <v>0.8036031801922886</v>
      </c>
      <c r="W37" s="39">
        <f>W33/$M36</f>
        <v>0.9101357653730583</v>
      </c>
      <c r="X37" s="39">
        <f>X33/$N36</f>
        <v>0.7480695652173913</v>
      </c>
      <c r="Y37" s="39">
        <f>Y33/$O36</f>
        <v>1.5411184210526316</v>
      </c>
    </row>
  </sheetData>
  <sheetProtection password="DF7D" sheet="1"/>
  <printOptions horizontalCentered="1" verticalCentered="1"/>
  <pageMargins left="0" right="0" top="0.3937007874015748" bottom="0" header="0.5118110236220472" footer="0.5118110236220472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375" style="0" customWidth="1"/>
    <col min="2" max="2" width="5.00390625" style="0" customWidth="1"/>
    <col min="3" max="3" width="47.75390625" style="0" customWidth="1"/>
    <col min="4" max="4" width="13.75390625" style="0" customWidth="1"/>
    <col min="5" max="5" width="12.375" style="0" bestFit="1" customWidth="1"/>
    <col min="6" max="6" width="11.75390625" style="0" customWidth="1"/>
    <col min="7" max="7" width="5.75390625" style="0" customWidth="1"/>
    <col min="8" max="8" width="5.625" style="0" customWidth="1"/>
    <col min="9" max="9" width="6.125" style="0" customWidth="1"/>
    <col min="10" max="10" width="5.00390625" style="0" customWidth="1"/>
    <col min="11" max="11" width="9.75390625" style="0" customWidth="1"/>
    <col min="12" max="12" width="10.25390625" style="0" customWidth="1"/>
    <col min="13" max="13" width="11.00390625" style="0" customWidth="1"/>
    <col min="14" max="15" width="9.75390625" style="0" customWidth="1"/>
    <col min="16" max="16" width="10.625" style="0" customWidth="1"/>
    <col min="17" max="18" width="11.375" style="0" customWidth="1"/>
    <col min="19" max="20" width="8.75390625" style="0" customWidth="1"/>
    <col min="21" max="21" width="9.00390625" style="0" customWidth="1"/>
    <col min="22" max="22" width="10.125" style="0" customWidth="1"/>
    <col min="24" max="24" width="8.00390625" style="0" customWidth="1"/>
  </cols>
  <sheetData>
    <row r="1" spans="2:25" ht="18">
      <c r="B1" s="40"/>
      <c r="U1" s="23"/>
      <c r="W1" s="23"/>
      <c r="X1" s="23"/>
      <c r="Y1" s="124" t="s">
        <v>63</v>
      </c>
    </row>
    <row r="2" spans="1:25" ht="18">
      <c r="A2" s="40" t="s">
        <v>38</v>
      </c>
      <c r="V2" s="23"/>
      <c r="W2" s="23"/>
      <c r="Y2" s="125" t="s">
        <v>65</v>
      </c>
    </row>
    <row r="3" spans="1:23" ht="15.75">
      <c r="A3" s="1" t="s">
        <v>51</v>
      </c>
      <c r="B3" s="1"/>
      <c r="V3" s="1"/>
      <c r="W3" s="1"/>
    </row>
    <row r="4" spans="1:23" ht="18.75" thickBot="1">
      <c r="A4" s="1"/>
      <c r="B4" s="1"/>
      <c r="V4" s="27"/>
      <c r="W4" s="27"/>
    </row>
    <row r="5" spans="1:25" ht="18.75" thickBot="1">
      <c r="A5" s="41"/>
      <c r="B5" s="113"/>
      <c r="C5" s="42"/>
      <c r="D5" s="41" t="s">
        <v>35</v>
      </c>
      <c r="E5" s="43"/>
      <c r="F5" s="43"/>
      <c r="G5" s="41" t="s">
        <v>52</v>
      </c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4"/>
      <c r="W5" s="44"/>
      <c r="X5" s="43"/>
      <c r="Y5" s="42"/>
    </row>
    <row r="6" spans="1:25" ht="15.75">
      <c r="A6" s="69"/>
      <c r="B6" s="114"/>
      <c r="C6" s="118"/>
      <c r="D6" s="71" t="s">
        <v>0</v>
      </c>
      <c r="E6" s="72" t="s">
        <v>1</v>
      </c>
      <c r="F6" s="73"/>
      <c r="G6" s="74" t="s">
        <v>2</v>
      </c>
      <c r="H6" s="75"/>
      <c r="I6" s="75"/>
      <c r="J6" s="70"/>
      <c r="K6" s="48" t="s">
        <v>37</v>
      </c>
      <c r="L6" s="47"/>
      <c r="M6" s="47"/>
      <c r="N6" s="47"/>
      <c r="O6" s="45"/>
      <c r="P6" s="46" t="s">
        <v>33</v>
      </c>
      <c r="Q6" s="47"/>
      <c r="R6" s="47"/>
      <c r="S6" s="47"/>
      <c r="T6" s="45"/>
      <c r="U6" s="46" t="s">
        <v>33</v>
      </c>
      <c r="V6" s="47"/>
      <c r="W6" s="47"/>
      <c r="X6" s="47"/>
      <c r="Y6" s="45"/>
    </row>
    <row r="7" spans="1:25" ht="12.75">
      <c r="A7" s="55" t="s">
        <v>3</v>
      </c>
      <c r="B7" s="115" t="s">
        <v>59</v>
      </c>
      <c r="C7" s="119" t="s">
        <v>4</v>
      </c>
      <c r="D7" s="76" t="s">
        <v>5</v>
      </c>
      <c r="E7" s="77" t="s">
        <v>32</v>
      </c>
      <c r="F7" s="78" t="s">
        <v>6</v>
      </c>
      <c r="G7" s="79" t="s">
        <v>7</v>
      </c>
      <c r="H7" s="80"/>
      <c r="I7" s="80"/>
      <c r="J7" s="81"/>
      <c r="K7" s="51" t="s">
        <v>36</v>
      </c>
      <c r="L7" s="52"/>
      <c r="M7" s="52"/>
      <c r="N7" s="52"/>
      <c r="O7" s="53"/>
      <c r="P7" s="51" t="s">
        <v>73</v>
      </c>
      <c r="Q7" s="52"/>
      <c r="R7" s="52"/>
      <c r="S7" s="52"/>
      <c r="T7" s="50"/>
      <c r="U7" s="54" t="s">
        <v>74</v>
      </c>
      <c r="V7" s="49"/>
      <c r="W7" s="49"/>
      <c r="X7" s="49"/>
      <c r="Y7" s="50"/>
    </row>
    <row r="8" spans="1:25" ht="13.5" thickBot="1">
      <c r="A8" s="58"/>
      <c r="B8" s="116"/>
      <c r="C8" s="120"/>
      <c r="D8" s="56" t="s">
        <v>8</v>
      </c>
      <c r="E8" s="57" t="s">
        <v>8</v>
      </c>
      <c r="F8" s="59" t="s">
        <v>8</v>
      </c>
      <c r="G8" s="60" t="s">
        <v>9</v>
      </c>
      <c r="H8" s="61" t="s">
        <v>10</v>
      </c>
      <c r="I8" s="61" t="s">
        <v>11</v>
      </c>
      <c r="J8" s="62" t="s">
        <v>12</v>
      </c>
      <c r="K8" s="60" t="s">
        <v>9</v>
      </c>
      <c r="L8" s="61" t="s">
        <v>10</v>
      </c>
      <c r="M8" s="61" t="s">
        <v>11</v>
      </c>
      <c r="N8" s="90" t="s">
        <v>12</v>
      </c>
      <c r="O8" s="93" t="s">
        <v>40</v>
      </c>
      <c r="P8" s="60" t="s">
        <v>9</v>
      </c>
      <c r="Q8" s="61" t="s">
        <v>10</v>
      </c>
      <c r="R8" s="61" t="s">
        <v>11</v>
      </c>
      <c r="S8" s="90" t="s">
        <v>12</v>
      </c>
      <c r="T8" s="93" t="s">
        <v>40</v>
      </c>
      <c r="U8" s="60" t="s">
        <v>9</v>
      </c>
      <c r="V8" s="61" t="s">
        <v>10</v>
      </c>
      <c r="W8" s="61" t="s">
        <v>11</v>
      </c>
      <c r="X8" s="90" t="s">
        <v>12</v>
      </c>
      <c r="Y8" s="93" t="s">
        <v>40</v>
      </c>
    </row>
    <row r="9" spans="1:25" ht="12.75">
      <c r="A9" s="2">
        <v>3111</v>
      </c>
      <c r="B9" s="121" t="s">
        <v>60</v>
      </c>
      <c r="C9" s="24" t="s">
        <v>54</v>
      </c>
      <c r="D9" s="100">
        <v>491124.6</v>
      </c>
      <c r="E9" s="101">
        <v>356236</v>
      </c>
      <c r="F9" s="102">
        <v>3113.4</v>
      </c>
      <c r="G9" s="4">
        <v>100</v>
      </c>
      <c r="H9" s="5" t="s">
        <v>14</v>
      </c>
      <c r="I9" s="6">
        <v>0</v>
      </c>
      <c r="J9" s="7">
        <v>0</v>
      </c>
      <c r="K9" s="3">
        <f aca="true" t="shared" si="0" ref="K9:K32">G9/100*$D9</f>
        <v>491124.6</v>
      </c>
      <c r="L9" s="6">
        <f aca="true" t="shared" si="1" ref="L9:L32">H9/100*$D9</f>
        <v>0</v>
      </c>
      <c r="M9" s="6">
        <f aca="true" t="shared" si="2" ref="M9:M32">I9/100*$D9</f>
        <v>0</v>
      </c>
      <c r="N9" s="91">
        <f aca="true" t="shared" si="3" ref="N9:N32">J9/100*$D9</f>
        <v>0</v>
      </c>
      <c r="O9" s="7"/>
      <c r="P9" s="82">
        <f aca="true" t="shared" si="4" ref="P9:P32">G9/100*$E9</f>
        <v>356236</v>
      </c>
      <c r="Q9" s="83">
        <f aca="true" t="shared" si="5" ref="Q9:Q32">H9/100*$E9</f>
        <v>0</v>
      </c>
      <c r="R9" s="83">
        <f aca="true" t="shared" si="6" ref="R9:R32">I9/100*$E9</f>
        <v>0</v>
      </c>
      <c r="S9" s="95">
        <f aca="true" t="shared" si="7" ref="S9:S32">J9/100*$E9</f>
        <v>0</v>
      </c>
      <c r="T9" s="84"/>
      <c r="U9" s="3">
        <f aca="true" t="shared" si="8" ref="U9:U32">G9/100*$F9</f>
        <v>3113.4</v>
      </c>
      <c r="V9" s="64">
        <f aca="true" t="shared" si="9" ref="V9:V32">H9/100*$F9</f>
        <v>0</v>
      </c>
      <c r="W9" s="64">
        <f aca="true" t="shared" si="10" ref="W9:W32">I9/100*$F9</f>
        <v>0</v>
      </c>
      <c r="X9" s="97">
        <f aca="true" t="shared" si="11" ref="X9:X32">J9/100*$F9</f>
        <v>0</v>
      </c>
      <c r="Y9" s="63"/>
    </row>
    <row r="10" spans="1:25" ht="12.75">
      <c r="A10" s="8">
        <v>3112</v>
      </c>
      <c r="B10" s="122" t="s">
        <v>60</v>
      </c>
      <c r="C10" s="25" t="s">
        <v>22</v>
      </c>
      <c r="D10" s="103"/>
      <c r="E10" s="104"/>
      <c r="F10" s="105"/>
      <c r="G10" s="10">
        <v>100</v>
      </c>
      <c r="H10" s="11" t="s">
        <v>14</v>
      </c>
      <c r="I10" s="12">
        <v>0</v>
      </c>
      <c r="J10" s="13">
        <v>0</v>
      </c>
      <c r="K10" s="9">
        <f t="shared" si="0"/>
        <v>0</v>
      </c>
      <c r="L10" s="12">
        <f t="shared" si="1"/>
        <v>0</v>
      </c>
      <c r="M10" s="12">
        <f t="shared" si="2"/>
        <v>0</v>
      </c>
      <c r="N10" s="92">
        <f t="shared" si="3"/>
        <v>0</v>
      </c>
      <c r="O10" s="13"/>
      <c r="P10" s="85">
        <f t="shared" si="4"/>
        <v>0</v>
      </c>
      <c r="Q10" s="86">
        <f t="shared" si="5"/>
        <v>0</v>
      </c>
      <c r="R10" s="86">
        <f t="shared" si="6"/>
        <v>0</v>
      </c>
      <c r="S10" s="96">
        <f t="shared" si="7"/>
        <v>0</v>
      </c>
      <c r="T10" s="87"/>
      <c r="U10" s="9">
        <f t="shared" si="8"/>
        <v>0</v>
      </c>
      <c r="V10" s="66">
        <f t="shared" si="9"/>
        <v>0</v>
      </c>
      <c r="W10" s="66">
        <f t="shared" si="10"/>
        <v>0</v>
      </c>
      <c r="X10" s="98">
        <f t="shared" si="11"/>
        <v>0</v>
      </c>
      <c r="Y10" s="65"/>
    </row>
    <row r="11" spans="1:25" ht="12.75">
      <c r="A11" s="8">
        <v>3112</v>
      </c>
      <c r="B11" s="122" t="s">
        <v>61</v>
      </c>
      <c r="C11" s="25" t="s">
        <v>23</v>
      </c>
      <c r="D11" s="103">
        <v>30514.3</v>
      </c>
      <c r="E11" s="104">
        <v>22126.4</v>
      </c>
      <c r="F11" s="105">
        <v>207</v>
      </c>
      <c r="G11" s="10">
        <v>100</v>
      </c>
      <c r="H11" s="11" t="s">
        <v>14</v>
      </c>
      <c r="I11" s="12">
        <v>0</v>
      </c>
      <c r="J11" s="13">
        <v>0</v>
      </c>
      <c r="K11" s="10">
        <f t="shared" si="0"/>
        <v>30514.3</v>
      </c>
      <c r="L11" s="12">
        <f t="shared" si="1"/>
        <v>0</v>
      </c>
      <c r="M11" s="12">
        <f t="shared" si="2"/>
        <v>0</v>
      </c>
      <c r="N11" s="92">
        <f t="shared" si="3"/>
        <v>0</v>
      </c>
      <c r="O11" s="13"/>
      <c r="P11" s="85">
        <f t="shared" si="4"/>
        <v>22126.4</v>
      </c>
      <c r="Q11" s="86">
        <f t="shared" si="5"/>
        <v>0</v>
      </c>
      <c r="R11" s="86">
        <f t="shared" si="6"/>
        <v>0</v>
      </c>
      <c r="S11" s="96">
        <f t="shared" si="7"/>
        <v>0</v>
      </c>
      <c r="T11" s="87"/>
      <c r="U11" s="9">
        <f t="shared" si="8"/>
        <v>207</v>
      </c>
      <c r="V11" s="66">
        <f t="shared" si="9"/>
        <v>0</v>
      </c>
      <c r="W11" s="66">
        <f t="shared" si="10"/>
        <v>0</v>
      </c>
      <c r="X11" s="98">
        <f t="shared" si="11"/>
        <v>0</v>
      </c>
      <c r="Y11" s="65"/>
    </row>
    <row r="12" spans="1:25" ht="12.75">
      <c r="A12" s="8">
        <v>3113</v>
      </c>
      <c r="B12" s="122" t="s">
        <v>60</v>
      </c>
      <c r="C12" s="25" t="s">
        <v>55</v>
      </c>
      <c r="D12" s="106">
        <v>1414882.4</v>
      </c>
      <c r="E12" s="107">
        <v>1008574.8</v>
      </c>
      <c r="F12" s="108">
        <v>33394.4</v>
      </c>
      <c r="G12" s="10">
        <v>0</v>
      </c>
      <c r="H12" s="12">
        <v>100</v>
      </c>
      <c r="I12" s="12">
        <v>0</v>
      </c>
      <c r="J12" s="13">
        <v>0</v>
      </c>
      <c r="K12" s="10">
        <f t="shared" si="0"/>
        <v>0</v>
      </c>
      <c r="L12" s="12">
        <f t="shared" si="1"/>
        <v>1414882.4</v>
      </c>
      <c r="M12" s="12">
        <f t="shared" si="2"/>
        <v>0</v>
      </c>
      <c r="N12" s="92">
        <f t="shared" si="3"/>
        <v>0</v>
      </c>
      <c r="O12" s="13"/>
      <c r="P12" s="85">
        <f t="shared" si="4"/>
        <v>0</v>
      </c>
      <c r="Q12" s="86">
        <f t="shared" si="5"/>
        <v>1008574.8</v>
      </c>
      <c r="R12" s="86">
        <f t="shared" si="6"/>
        <v>0</v>
      </c>
      <c r="S12" s="96">
        <f t="shared" si="7"/>
        <v>0</v>
      </c>
      <c r="T12" s="87"/>
      <c r="U12" s="9">
        <f t="shared" si="8"/>
        <v>0</v>
      </c>
      <c r="V12" s="66">
        <f t="shared" si="9"/>
        <v>33394.4</v>
      </c>
      <c r="W12" s="66">
        <f t="shared" si="10"/>
        <v>0</v>
      </c>
      <c r="X12" s="98">
        <f t="shared" si="11"/>
        <v>0</v>
      </c>
      <c r="Y12" s="65"/>
    </row>
    <row r="13" spans="1:25" ht="12.75">
      <c r="A13" s="8">
        <v>3114</v>
      </c>
      <c r="B13" s="122" t="s">
        <v>60</v>
      </c>
      <c r="C13" s="25" t="s">
        <v>24</v>
      </c>
      <c r="D13" s="106">
        <v>7040.6</v>
      </c>
      <c r="E13" s="107">
        <v>5042.8</v>
      </c>
      <c r="F13" s="108">
        <v>132.9</v>
      </c>
      <c r="G13" s="10">
        <v>0</v>
      </c>
      <c r="H13" s="12">
        <v>100</v>
      </c>
      <c r="I13" s="12">
        <v>0</v>
      </c>
      <c r="J13" s="13">
        <v>0</v>
      </c>
      <c r="K13" s="10">
        <f t="shared" si="0"/>
        <v>0</v>
      </c>
      <c r="L13" s="12">
        <f t="shared" si="1"/>
        <v>7040.6</v>
      </c>
      <c r="M13" s="12">
        <f t="shared" si="2"/>
        <v>0</v>
      </c>
      <c r="N13" s="92">
        <f t="shared" si="3"/>
        <v>0</v>
      </c>
      <c r="O13" s="13"/>
      <c r="P13" s="85">
        <f t="shared" si="4"/>
        <v>0</v>
      </c>
      <c r="Q13" s="86">
        <f t="shared" si="5"/>
        <v>5042.8</v>
      </c>
      <c r="R13" s="86">
        <f t="shared" si="6"/>
        <v>0</v>
      </c>
      <c r="S13" s="96">
        <f t="shared" si="7"/>
        <v>0</v>
      </c>
      <c r="T13" s="87"/>
      <c r="U13" s="9">
        <f t="shared" si="8"/>
        <v>0</v>
      </c>
      <c r="V13" s="66">
        <f t="shared" si="9"/>
        <v>132.9</v>
      </c>
      <c r="W13" s="66">
        <f t="shared" si="10"/>
        <v>0</v>
      </c>
      <c r="X13" s="98">
        <f t="shared" si="11"/>
        <v>0</v>
      </c>
      <c r="Y13" s="65"/>
    </row>
    <row r="14" spans="1:25" ht="12.75">
      <c r="A14" s="8">
        <v>3114</v>
      </c>
      <c r="B14" s="122" t="s">
        <v>61</v>
      </c>
      <c r="C14" s="25" t="s">
        <v>25</v>
      </c>
      <c r="D14" s="106">
        <v>148093.2</v>
      </c>
      <c r="E14" s="107">
        <v>106259.7</v>
      </c>
      <c r="F14" s="108">
        <v>2548.9</v>
      </c>
      <c r="G14" s="10">
        <v>0</v>
      </c>
      <c r="H14" s="12">
        <v>100</v>
      </c>
      <c r="I14" s="12">
        <v>0</v>
      </c>
      <c r="J14" s="13">
        <v>0</v>
      </c>
      <c r="K14" s="10">
        <f t="shared" si="0"/>
        <v>0</v>
      </c>
      <c r="L14" s="12">
        <f t="shared" si="1"/>
        <v>148093.2</v>
      </c>
      <c r="M14" s="12">
        <f t="shared" si="2"/>
        <v>0</v>
      </c>
      <c r="N14" s="92">
        <f t="shared" si="3"/>
        <v>0</v>
      </c>
      <c r="O14" s="13"/>
      <c r="P14" s="85">
        <f t="shared" si="4"/>
        <v>0</v>
      </c>
      <c r="Q14" s="86">
        <f t="shared" si="5"/>
        <v>106259.7</v>
      </c>
      <c r="R14" s="86">
        <f t="shared" si="6"/>
        <v>0</v>
      </c>
      <c r="S14" s="96">
        <f t="shared" si="7"/>
        <v>0</v>
      </c>
      <c r="T14" s="87"/>
      <c r="U14" s="9">
        <f t="shared" si="8"/>
        <v>0</v>
      </c>
      <c r="V14" s="66">
        <f t="shared" si="9"/>
        <v>2548.9</v>
      </c>
      <c r="W14" s="66">
        <f t="shared" si="10"/>
        <v>0</v>
      </c>
      <c r="X14" s="98">
        <f t="shared" si="11"/>
        <v>0</v>
      </c>
      <c r="Y14" s="65"/>
    </row>
    <row r="15" spans="1:25" ht="12.75">
      <c r="A15" s="8">
        <v>3121</v>
      </c>
      <c r="B15" s="122" t="s">
        <v>61</v>
      </c>
      <c r="C15" s="25" t="s">
        <v>16</v>
      </c>
      <c r="D15" s="103">
        <v>239014.5</v>
      </c>
      <c r="E15" s="104">
        <v>171295.7</v>
      </c>
      <c r="F15" s="105">
        <v>4373.1</v>
      </c>
      <c r="G15" s="10">
        <v>0</v>
      </c>
      <c r="H15" s="11" t="s">
        <v>17</v>
      </c>
      <c r="I15" s="12">
        <v>80</v>
      </c>
      <c r="J15" s="13">
        <v>0</v>
      </c>
      <c r="K15" s="10">
        <f t="shared" si="0"/>
        <v>0</v>
      </c>
      <c r="L15" s="12">
        <f t="shared" si="1"/>
        <v>47802.9</v>
      </c>
      <c r="M15" s="12">
        <f t="shared" si="2"/>
        <v>191211.6</v>
      </c>
      <c r="N15" s="92">
        <f t="shared" si="3"/>
        <v>0</v>
      </c>
      <c r="O15" s="13"/>
      <c r="P15" s="85">
        <f t="shared" si="4"/>
        <v>0</v>
      </c>
      <c r="Q15" s="86">
        <f t="shared" si="5"/>
        <v>34259.14000000001</v>
      </c>
      <c r="R15" s="86">
        <f t="shared" si="6"/>
        <v>137036.56000000003</v>
      </c>
      <c r="S15" s="96">
        <f t="shared" si="7"/>
        <v>0</v>
      </c>
      <c r="T15" s="87"/>
      <c r="U15" s="9">
        <f t="shared" si="8"/>
        <v>0</v>
      </c>
      <c r="V15" s="66">
        <f t="shared" si="9"/>
        <v>874.6200000000001</v>
      </c>
      <c r="W15" s="66">
        <f t="shared" si="10"/>
        <v>3498.4800000000005</v>
      </c>
      <c r="X15" s="98">
        <f t="shared" si="11"/>
        <v>0</v>
      </c>
      <c r="Y15" s="65"/>
    </row>
    <row r="16" spans="1:25" ht="12.75">
      <c r="A16" s="8">
        <v>3122</v>
      </c>
      <c r="B16" s="122" t="s">
        <v>61</v>
      </c>
      <c r="C16" s="25" t="s">
        <v>18</v>
      </c>
      <c r="D16" s="103">
        <v>426327.6</v>
      </c>
      <c r="E16" s="104">
        <v>305578.8</v>
      </c>
      <c r="F16" s="105">
        <v>7821.7</v>
      </c>
      <c r="G16" s="10">
        <v>0</v>
      </c>
      <c r="H16" s="11" t="s">
        <v>14</v>
      </c>
      <c r="I16" s="12">
        <v>100</v>
      </c>
      <c r="J16" s="13">
        <v>0</v>
      </c>
      <c r="K16" s="10">
        <f t="shared" si="0"/>
        <v>0</v>
      </c>
      <c r="L16" s="12">
        <f t="shared" si="1"/>
        <v>0</v>
      </c>
      <c r="M16" s="12">
        <f t="shared" si="2"/>
        <v>426327.6</v>
      </c>
      <c r="N16" s="92">
        <f t="shared" si="3"/>
        <v>0</v>
      </c>
      <c r="O16" s="13"/>
      <c r="P16" s="85">
        <f t="shared" si="4"/>
        <v>0</v>
      </c>
      <c r="Q16" s="86">
        <f t="shared" si="5"/>
        <v>0</v>
      </c>
      <c r="R16" s="86">
        <f t="shared" si="6"/>
        <v>305578.8</v>
      </c>
      <c r="S16" s="96">
        <f t="shared" si="7"/>
        <v>0</v>
      </c>
      <c r="T16" s="87"/>
      <c r="U16" s="9">
        <f t="shared" si="8"/>
        <v>0</v>
      </c>
      <c r="V16" s="66">
        <f t="shared" si="9"/>
        <v>0</v>
      </c>
      <c r="W16" s="66">
        <f t="shared" si="10"/>
        <v>7821.7</v>
      </c>
      <c r="X16" s="98">
        <f t="shared" si="11"/>
        <v>0</v>
      </c>
      <c r="Y16" s="65"/>
    </row>
    <row r="17" spans="1:25" ht="12.75">
      <c r="A17" s="8">
        <v>3123</v>
      </c>
      <c r="B17" s="122" t="s">
        <v>61</v>
      </c>
      <c r="C17" s="25" t="s">
        <v>19</v>
      </c>
      <c r="D17" s="103">
        <v>374547</v>
      </c>
      <c r="E17" s="104">
        <v>268782.7</v>
      </c>
      <c r="F17" s="105">
        <v>6642.3</v>
      </c>
      <c r="G17" s="10">
        <v>0</v>
      </c>
      <c r="H17" s="12">
        <v>0</v>
      </c>
      <c r="I17" s="12">
        <v>100</v>
      </c>
      <c r="J17" s="13">
        <v>0</v>
      </c>
      <c r="K17" s="10">
        <f t="shared" si="0"/>
        <v>0</v>
      </c>
      <c r="L17" s="12">
        <f t="shared" si="1"/>
        <v>0</v>
      </c>
      <c r="M17" s="12">
        <f t="shared" si="2"/>
        <v>374547</v>
      </c>
      <c r="N17" s="92">
        <f t="shared" si="3"/>
        <v>0</v>
      </c>
      <c r="O17" s="13"/>
      <c r="P17" s="85">
        <f t="shared" si="4"/>
        <v>0</v>
      </c>
      <c r="Q17" s="86">
        <f t="shared" si="5"/>
        <v>0</v>
      </c>
      <c r="R17" s="86">
        <f t="shared" si="6"/>
        <v>268782.7</v>
      </c>
      <c r="S17" s="96">
        <f t="shared" si="7"/>
        <v>0</v>
      </c>
      <c r="T17" s="87"/>
      <c r="U17" s="9">
        <f t="shared" si="8"/>
        <v>0</v>
      </c>
      <c r="V17" s="66">
        <f t="shared" si="9"/>
        <v>0</v>
      </c>
      <c r="W17" s="66">
        <f t="shared" si="10"/>
        <v>6642.3</v>
      </c>
      <c r="X17" s="98">
        <f t="shared" si="11"/>
        <v>0</v>
      </c>
      <c r="Y17" s="65"/>
    </row>
    <row r="18" spans="1:25" ht="12.75">
      <c r="A18" s="8">
        <v>3124</v>
      </c>
      <c r="B18" s="122" t="s">
        <v>61</v>
      </c>
      <c r="C18" s="25" t="s">
        <v>44</v>
      </c>
      <c r="D18" s="103">
        <v>91682.9</v>
      </c>
      <c r="E18" s="104">
        <v>66014.8</v>
      </c>
      <c r="F18" s="105">
        <v>1274</v>
      </c>
      <c r="G18" s="10">
        <v>0</v>
      </c>
      <c r="H18" s="12">
        <v>0</v>
      </c>
      <c r="I18" s="12">
        <v>100</v>
      </c>
      <c r="J18" s="13">
        <v>0</v>
      </c>
      <c r="K18" s="10">
        <f t="shared" si="0"/>
        <v>0</v>
      </c>
      <c r="L18" s="12">
        <f t="shared" si="1"/>
        <v>0</v>
      </c>
      <c r="M18" s="12">
        <f t="shared" si="2"/>
        <v>91682.9</v>
      </c>
      <c r="N18" s="92">
        <f t="shared" si="3"/>
        <v>0</v>
      </c>
      <c r="O18" s="13"/>
      <c r="P18" s="85">
        <f t="shared" si="4"/>
        <v>0</v>
      </c>
      <c r="Q18" s="88">
        <f t="shared" si="5"/>
        <v>0</v>
      </c>
      <c r="R18" s="88">
        <f t="shared" si="6"/>
        <v>66014.8</v>
      </c>
      <c r="S18" s="96">
        <f t="shared" si="7"/>
        <v>0</v>
      </c>
      <c r="T18" s="87"/>
      <c r="U18" s="9">
        <f t="shared" si="8"/>
        <v>0</v>
      </c>
      <c r="V18" s="66">
        <f t="shared" si="9"/>
        <v>0</v>
      </c>
      <c r="W18" s="66">
        <f t="shared" si="10"/>
        <v>1274</v>
      </c>
      <c r="X18" s="98">
        <f t="shared" si="11"/>
        <v>0</v>
      </c>
      <c r="Y18" s="65"/>
    </row>
    <row r="19" spans="1:25" ht="12.75">
      <c r="A19" s="8">
        <v>3125</v>
      </c>
      <c r="B19" s="122" t="s">
        <v>61</v>
      </c>
      <c r="C19" s="25" t="s">
        <v>45</v>
      </c>
      <c r="D19" s="103"/>
      <c r="E19" s="104"/>
      <c r="F19" s="105"/>
      <c r="G19" s="10">
        <v>0</v>
      </c>
      <c r="H19" s="12">
        <v>0</v>
      </c>
      <c r="I19" s="12">
        <v>100</v>
      </c>
      <c r="J19" s="13">
        <v>0</v>
      </c>
      <c r="K19" s="10">
        <f t="shared" si="0"/>
        <v>0</v>
      </c>
      <c r="L19" s="12">
        <f t="shared" si="1"/>
        <v>0</v>
      </c>
      <c r="M19" s="12">
        <f t="shared" si="2"/>
        <v>0</v>
      </c>
      <c r="N19" s="92">
        <f t="shared" si="3"/>
        <v>0</v>
      </c>
      <c r="O19" s="13"/>
      <c r="P19" s="85">
        <f t="shared" si="4"/>
        <v>0</v>
      </c>
      <c r="Q19" s="88">
        <f t="shared" si="5"/>
        <v>0</v>
      </c>
      <c r="R19" s="88">
        <f t="shared" si="6"/>
        <v>0</v>
      </c>
      <c r="S19" s="96">
        <f t="shared" si="7"/>
        <v>0</v>
      </c>
      <c r="T19" s="87"/>
      <c r="U19" s="9">
        <f t="shared" si="8"/>
        <v>0</v>
      </c>
      <c r="V19" s="66">
        <f t="shared" si="9"/>
        <v>0</v>
      </c>
      <c r="W19" s="66">
        <f t="shared" si="10"/>
        <v>0</v>
      </c>
      <c r="X19" s="98">
        <f t="shared" si="11"/>
        <v>0</v>
      </c>
      <c r="Y19" s="65"/>
    </row>
    <row r="20" spans="1:25" ht="12.75">
      <c r="A20" s="8">
        <v>3141</v>
      </c>
      <c r="B20" s="122" t="s">
        <v>60</v>
      </c>
      <c r="C20" s="25" t="s">
        <v>26</v>
      </c>
      <c r="D20" s="103">
        <v>196341.7</v>
      </c>
      <c r="E20" s="104">
        <v>141842.7</v>
      </c>
      <c r="F20" s="105">
        <v>2030.8</v>
      </c>
      <c r="G20" s="10">
        <v>30</v>
      </c>
      <c r="H20" s="12">
        <v>70</v>
      </c>
      <c r="I20" s="12">
        <v>0</v>
      </c>
      <c r="J20" s="13">
        <v>0</v>
      </c>
      <c r="K20" s="10">
        <f t="shared" si="0"/>
        <v>58902.51</v>
      </c>
      <c r="L20" s="12">
        <f t="shared" si="1"/>
        <v>137439.19</v>
      </c>
      <c r="M20" s="12">
        <f t="shared" si="2"/>
        <v>0</v>
      </c>
      <c r="N20" s="92">
        <f t="shared" si="3"/>
        <v>0</v>
      </c>
      <c r="O20" s="13"/>
      <c r="P20" s="85">
        <f t="shared" si="4"/>
        <v>42552.810000000005</v>
      </c>
      <c r="Q20" s="88">
        <f t="shared" si="5"/>
        <v>99289.89</v>
      </c>
      <c r="R20" s="88">
        <f t="shared" si="6"/>
        <v>0</v>
      </c>
      <c r="S20" s="96">
        <f t="shared" si="7"/>
        <v>0</v>
      </c>
      <c r="T20" s="87"/>
      <c r="U20" s="9">
        <f t="shared" si="8"/>
        <v>609.24</v>
      </c>
      <c r="V20" s="66">
        <f t="shared" si="9"/>
        <v>1421.56</v>
      </c>
      <c r="W20" s="66">
        <f t="shared" si="10"/>
        <v>0</v>
      </c>
      <c r="X20" s="98">
        <f t="shared" si="11"/>
        <v>0</v>
      </c>
      <c r="Y20" s="65"/>
    </row>
    <row r="21" spans="1:25" ht="12.75">
      <c r="A21" s="8">
        <v>3141</v>
      </c>
      <c r="B21" s="122" t="s">
        <v>61</v>
      </c>
      <c r="C21" s="25" t="s">
        <v>27</v>
      </c>
      <c r="D21" s="103">
        <v>2854.9</v>
      </c>
      <c r="E21" s="104">
        <v>2063.8</v>
      </c>
      <c r="F21" s="105">
        <v>27.5</v>
      </c>
      <c r="G21" s="10">
        <v>30</v>
      </c>
      <c r="H21" s="12">
        <v>70</v>
      </c>
      <c r="I21" s="12">
        <v>0</v>
      </c>
      <c r="J21" s="13">
        <v>0</v>
      </c>
      <c r="K21" s="10">
        <f t="shared" si="0"/>
        <v>856.47</v>
      </c>
      <c r="L21" s="12">
        <f t="shared" si="1"/>
        <v>1998.4299999999998</v>
      </c>
      <c r="M21" s="12">
        <f t="shared" si="2"/>
        <v>0</v>
      </c>
      <c r="N21" s="92">
        <f t="shared" si="3"/>
        <v>0</v>
      </c>
      <c r="O21" s="13"/>
      <c r="P21" s="85">
        <f t="shared" si="4"/>
        <v>619.14</v>
      </c>
      <c r="Q21" s="88">
        <f t="shared" si="5"/>
        <v>1444.66</v>
      </c>
      <c r="R21" s="88">
        <f t="shared" si="6"/>
        <v>0</v>
      </c>
      <c r="S21" s="96">
        <f t="shared" si="7"/>
        <v>0</v>
      </c>
      <c r="T21" s="87"/>
      <c r="U21" s="9">
        <f t="shared" si="8"/>
        <v>8.25</v>
      </c>
      <c r="V21" s="66">
        <f t="shared" si="9"/>
        <v>19.25</v>
      </c>
      <c r="W21" s="66">
        <f t="shared" si="10"/>
        <v>0</v>
      </c>
      <c r="X21" s="98">
        <f t="shared" si="11"/>
        <v>0</v>
      </c>
      <c r="Y21" s="65"/>
    </row>
    <row r="22" spans="1:25" ht="12.75">
      <c r="A22" s="8">
        <v>3142</v>
      </c>
      <c r="B22" s="122" t="s">
        <v>61</v>
      </c>
      <c r="C22" s="25" t="s">
        <v>56</v>
      </c>
      <c r="D22" s="103">
        <v>41034</v>
      </c>
      <c r="E22" s="104">
        <v>29531</v>
      </c>
      <c r="F22" s="105">
        <v>579.1</v>
      </c>
      <c r="G22" s="10">
        <v>0</v>
      </c>
      <c r="H22" s="12">
        <v>0</v>
      </c>
      <c r="I22" s="12">
        <v>93</v>
      </c>
      <c r="J22" s="13">
        <v>7</v>
      </c>
      <c r="K22" s="10">
        <f t="shared" si="0"/>
        <v>0</v>
      </c>
      <c r="L22" s="12">
        <f t="shared" si="1"/>
        <v>0</v>
      </c>
      <c r="M22" s="12">
        <f t="shared" si="2"/>
        <v>38161.62</v>
      </c>
      <c r="N22" s="92">
        <f t="shared" si="3"/>
        <v>2872.38</v>
      </c>
      <c r="O22" s="13"/>
      <c r="P22" s="85">
        <f t="shared" si="4"/>
        <v>0</v>
      </c>
      <c r="Q22" s="88">
        <f t="shared" si="5"/>
        <v>0</v>
      </c>
      <c r="R22" s="88">
        <f t="shared" si="6"/>
        <v>27463.83</v>
      </c>
      <c r="S22" s="96">
        <f t="shared" si="7"/>
        <v>2067.17</v>
      </c>
      <c r="T22" s="87"/>
      <c r="U22" s="9">
        <f t="shared" si="8"/>
        <v>0</v>
      </c>
      <c r="V22" s="66">
        <f t="shared" si="9"/>
        <v>0</v>
      </c>
      <c r="W22" s="66">
        <f t="shared" si="10"/>
        <v>538.5630000000001</v>
      </c>
      <c r="X22" s="98">
        <f t="shared" si="11"/>
        <v>40.537000000000006</v>
      </c>
      <c r="Y22" s="65"/>
    </row>
    <row r="23" spans="1:25" ht="12.75">
      <c r="A23" s="8">
        <v>3143</v>
      </c>
      <c r="B23" s="122" t="s">
        <v>60</v>
      </c>
      <c r="C23" s="25" t="s">
        <v>28</v>
      </c>
      <c r="D23" s="103">
        <v>128530.1</v>
      </c>
      <c r="E23" s="104">
        <v>93724</v>
      </c>
      <c r="F23" s="105">
        <v>137.6</v>
      </c>
      <c r="G23" s="10">
        <v>0</v>
      </c>
      <c r="H23" s="12">
        <v>100</v>
      </c>
      <c r="I23" s="12">
        <v>0</v>
      </c>
      <c r="J23" s="13">
        <v>0</v>
      </c>
      <c r="K23" s="10">
        <f t="shared" si="0"/>
        <v>0</v>
      </c>
      <c r="L23" s="12">
        <f t="shared" si="1"/>
        <v>128530.1</v>
      </c>
      <c r="M23" s="12">
        <f t="shared" si="2"/>
        <v>0</v>
      </c>
      <c r="N23" s="92">
        <f t="shared" si="3"/>
        <v>0</v>
      </c>
      <c r="O23" s="13"/>
      <c r="P23" s="85">
        <f t="shared" si="4"/>
        <v>0</v>
      </c>
      <c r="Q23" s="88">
        <f t="shared" si="5"/>
        <v>93724</v>
      </c>
      <c r="R23" s="88">
        <f t="shared" si="6"/>
        <v>0</v>
      </c>
      <c r="S23" s="96">
        <f t="shared" si="7"/>
        <v>0</v>
      </c>
      <c r="T23" s="87"/>
      <c r="U23" s="9">
        <f t="shared" si="8"/>
        <v>0</v>
      </c>
      <c r="V23" s="66">
        <f t="shared" si="9"/>
        <v>137.6</v>
      </c>
      <c r="W23" s="66">
        <f t="shared" si="10"/>
        <v>0</v>
      </c>
      <c r="X23" s="98">
        <f t="shared" si="11"/>
        <v>0</v>
      </c>
      <c r="Y23" s="65"/>
    </row>
    <row r="24" spans="1:25" ht="12.75">
      <c r="A24" s="8">
        <v>3143</v>
      </c>
      <c r="B24" s="122" t="s">
        <v>61</v>
      </c>
      <c r="C24" s="25" t="s">
        <v>29</v>
      </c>
      <c r="D24" s="103">
        <v>6388.3</v>
      </c>
      <c r="E24" s="104">
        <v>4658.1</v>
      </c>
      <c r="F24" s="105">
        <v>6.3</v>
      </c>
      <c r="G24" s="10">
        <v>0</v>
      </c>
      <c r="H24" s="12">
        <v>100</v>
      </c>
      <c r="I24" s="12">
        <v>0</v>
      </c>
      <c r="J24" s="13">
        <v>0</v>
      </c>
      <c r="K24" s="10">
        <f t="shared" si="0"/>
        <v>0</v>
      </c>
      <c r="L24" s="12">
        <f t="shared" si="1"/>
        <v>6388.3</v>
      </c>
      <c r="M24" s="12">
        <f t="shared" si="2"/>
        <v>0</v>
      </c>
      <c r="N24" s="92">
        <f t="shared" si="3"/>
        <v>0</v>
      </c>
      <c r="O24" s="13"/>
      <c r="P24" s="85">
        <f t="shared" si="4"/>
        <v>0</v>
      </c>
      <c r="Q24" s="88">
        <f t="shared" si="5"/>
        <v>4658.1</v>
      </c>
      <c r="R24" s="88">
        <f t="shared" si="6"/>
        <v>0</v>
      </c>
      <c r="S24" s="96">
        <f t="shared" si="7"/>
        <v>0</v>
      </c>
      <c r="T24" s="87"/>
      <c r="U24" s="9">
        <f t="shared" si="8"/>
        <v>0</v>
      </c>
      <c r="V24" s="66">
        <f t="shared" si="9"/>
        <v>6.3</v>
      </c>
      <c r="W24" s="66">
        <f t="shared" si="10"/>
        <v>0</v>
      </c>
      <c r="X24" s="98">
        <f t="shared" si="11"/>
        <v>0</v>
      </c>
      <c r="Y24" s="65"/>
    </row>
    <row r="25" spans="1:25" ht="12.75">
      <c r="A25" s="8">
        <v>3145</v>
      </c>
      <c r="B25" s="122" t="s">
        <v>61</v>
      </c>
      <c r="C25" s="25" t="s">
        <v>57</v>
      </c>
      <c r="D25" s="103">
        <v>20581.8</v>
      </c>
      <c r="E25" s="104">
        <v>14924.2</v>
      </c>
      <c r="F25" s="105">
        <v>135.7</v>
      </c>
      <c r="G25" s="10">
        <v>0</v>
      </c>
      <c r="H25" s="12">
        <v>0</v>
      </c>
      <c r="I25" s="12">
        <v>93</v>
      </c>
      <c r="J25" s="13">
        <v>7</v>
      </c>
      <c r="K25" s="10">
        <f t="shared" si="0"/>
        <v>0</v>
      </c>
      <c r="L25" s="12">
        <f t="shared" si="1"/>
        <v>0</v>
      </c>
      <c r="M25" s="12">
        <f t="shared" si="2"/>
        <v>19141.074</v>
      </c>
      <c r="N25" s="92">
        <f t="shared" si="3"/>
        <v>1440.726</v>
      </c>
      <c r="O25" s="13"/>
      <c r="P25" s="85">
        <f t="shared" si="4"/>
        <v>0</v>
      </c>
      <c r="Q25" s="88">
        <f t="shared" si="5"/>
        <v>0</v>
      </c>
      <c r="R25" s="88">
        <f t="shared" si="6"/>
        <v>13879.506000000001</v>
      </c>
      <c r="S25" s="96">
        <f t="shared" si="7"/>
        <v>1044.6940000000002</v>
      </c>
      <c r="T25" s="87"/>
      <c r="U25" s="9">
        <f t="shared" si="8"/>
        <v>0</v>
      </c>
      <c r="V25" s="66">
        <f t="shared" si="9"/>
        <v>0</v>
      </c>
      <c r="W25" s="66">
        <f t="shared" si="10"/>
        <v>126.201</v>
      </c>
      <c r="X25" s="98">
        <f t="shared" si="11"/>
        <v>9.499</v>
      </c>
      <c r="Y25" s="65"/>
    </row>
    <row r="26" spans="1:25" ht="12.75">
      <c r="A26" s="8">
        <v>3146</v>
      </c>
      <c r="B26" s="122" t="s">
        <v>61</v>
      </c>
      <c r="C26" s="25" t="s">
        <v>48</v>
      </c>
      <c r="D26" s="103">
        <v>27471</v>
      </c>
      <c r="E26" s="104">
        <v>19273.2</v>
      </c>
      <c r="F26" s="105">
        <v>1068.6</v>
      </c>
      <c r="G26" s="10">
        <v>10</v>
      </c>
      <c r="H26" s="12">
        <v>63</v>
      </c>
      <c r="I26" s="12">
        <v>27</v>
      </c>
      <c r="J26" s="13">
        <v>0</v>
      </c>
      <c r="K26" s="10">
        <f t="shared" si="0"/>
        <v>2747.1000000000004</v>
      </c>
      <c r="L26" s="12">
        <f t="shared" si="1"/>
        <v>17306.73</v>
      </c>
      <c r="M26" s="12">
        <f t="shared" si="2"/>
        <v>7417.17</v>
      </c>
      <c r="N26" s="92">
        <f t="shared" si="3"/>
        <v>0</v>
      </c>
      <c r="O26" s="13"/>
      <c r="P26" s="85">
        <f t="shared" si="4"/>
        <v>1927.3200000000002</v>
      </c>
      <c r="Q26" s="88">
        <f t="shared" si="5"/>
        <v>12142.116</v>
      </c>
      <c r="R26" s="88">
        <f t="shared" si="6"/>
        <v>5203.764</v>
      </c>
      <c r="S26" s="96">
        <f t="shared" si="7"/>
        <v>0</v>
      </c>
      <c r="T26" s="87"/>
      <c r="U26" s="9">
        <f t="shared" si="8"/>
        <v>106.86</v>
      </c>
      <c r="V26" s="66">
        <f t="shared" si="9"/>
        <v>673.218</v>
      </c>
      <c r="W26" s="66">
        <f t="shared" si="10"/>
        <v>288.522</v>
      </c>
      <c r="X26" s="98">
        <f t="shared" si="11"/>
        <v>0</v>
      </c>
      <c r="Y26" s="65"/>
    </row>
    <row r="27" spans="1:25" ht="12.75">
      <c r="A27" s="8">
        <v>3147</v>
      </c>
      <c r="B27" s="122" t="s">
        <v>61</v>
      </c>
      <c r="C27" s="25" t="s">
        <v>58</v>
      </c>
      <c r="D27" s="103">
        <v>83102.3</v>
      </c>
      <c r="E27" s="104">
        <v>60016.1</v>
      </c>
      <c r="F27" s="105">
        <v>886.9</v>
      </c>
      <c r="G27" s="10">
        <v>0</v>
      </c>
      <c r="H27" s="12">
        <v>0</v>
      </c>
      <c r="I27" s="12">
        <v>95</v>
      </c>
      <c r="J27" s="13">
        <v>5</v>
      </c>
      <c r="K27" s="10">
        <f t="shared" si="0"/>
        <v>0</v>
      </c>
      <c r="L27" s="12">
        <f t="shared" si="1"/>
        <v>0</v>
      </c>
      <c r="M27" s="12">
        <f t="shared" si="2"/>
        <v>78947.185</v>
      </c>
      <c r="N27" s="92">
        <f t="shared" si="3"/>
        <v>4155.115000000001</v>
      </c>
      <c r="O27" s="13"/>
      <c r="P27" s="85">
        <f t="shared" si="4"/>
        <v>0</v>
      </c>
      <c r="Q27" s="88">
        <f t="shared" si="5"/>
        <v>0</v>
      </c>
      <c r="R27" s="88">
        <f t="shared" si="6"/>
        <v>57015.295</v>
      </c>
      <c r="S27" s="96">
        <f t="shared" si="7"/>
        <v>3000.8050000000003</v>
      </c>
      <c r="T27" s="87"/>
      <c r="U27" s="9">
        <f t="shared" si="8"/>
        <v>0</v>
      </c>
      <c r="V27" s="66">
        <f t="shared" si="9"/>
        <v>0</v>
      </c>
      <c r="W27" s="66">
        <f t="shared" si="10"/>
        <v>842.555</v>
      </c>
      <c r="X27" s="98">
        <f t="shared" si="11"/>
        <v>44.345</v>
      </c>
      <c r="Y27" s="65"/>
    </row>
    <row r="28" spans="1:25" ht="12.75">
      <c r="A28" s="8">
        <v>3149</v>
      </c>
      <c r="B28" s="122"/>
      <c r="C28" s="25" t="s">
        <v>50</v>
      </c>
      <c r="D28" s="103"/>
      <c r="E28" s="104"/>
      <c r="F28" s="105"/>
      <c r="G28" s="10">
        <v>10</v>
      </c>
      <c r="H28" s="12">
        <v>63</v>
      </c>
      <c r="I28" s="12">
        <v>27</v>
      </c>
      <c r="J28" s="13">
        <v>0</v>
      </c>
      <c r="K28" s="10">
        <f t="shared" si="0"/>
        <v>0</v>
      </c>
      <c r="L28" s="12">
        <f t="shared" si="1"/>
        <v>0</v>
      </c>
      <c r="M28" s="12">
        <f t="shared" si="2"/>
        <v>0</v>
      </c>
      <c r="N28" s="92">
        <f t="shared" si="3"/>
        <v>0</v>
      </c>
      <c r="O28" s="13"/>
      <c r="P28" s="85">
        <f t="shared" si="4"/>
        <v>0</v>
      </c>
      <c r="Q28" s="88">
        <f t="shared" si="5"/>
        <v>0</v>
      </c>
      <c r="R28" s="88">
        <f t="shared" si="6"/>
        <v>0</v>
      </c>
      <c r="S28" s="96">
        <f t="shared" si="7"/>
        <v>0</v>
      </c>
      <c r="T28" s="87"/>
      <c r="U28" s="9">
        <f t="shared" si="8"/>
        <v>0</v>
      </c>
      <c r="V28" s="66">
        <f t="shared" si="9"/>
        <v>0</v>
      </c>
      <c r="W28" s="66">
        <f t="shared" si="10"/>
        <v>0</v>
      </c>
      <c r="X28" s="98">
        <f t="shared" si="11"/>
        <v>0</v>
      </c>
      <c r="Y28" s="65"/>
    </row>
    <row r="29" spans="1:25" ht="12.75">
      <c r="A29" s="8">
        <v>3150</v>
      </c>
      <c r="B29" s="122" t="s">
        <v>61</v>
      </c>
      <c r="C29" s="25" t="s">
        <v>20</v>
      </c>
      <c r="D29" s="103">
        <v>34908.7</v>
      </c>
      <c r="E29" s="104">
        <v>25115.5</v>
      </c>
      <c r="F29" s="105">
        <v>500.4</v>
      </c>
      <c r="G29" s="10">
        <v>0</v>
      </c>
      <c r="H29" s="12">
        <v>0</v>
      </c>
      <c r="I29" s="12">
        <v>0</v>
      </c>
      <c r="J29" s="13">
        <v>100</v>
      </c>
      <c r="K29" s="10">
        <f t="shared" si="0"/>
        <v>0</v>
      </c>
      <c r="L29" s="12">
        <f t="shared" si="1"/>
        <v>0</v>
      </c>
      <c r="M29" s="12">
        <f t="shared" si="2"/>
        <v>0</v>
      </c>
      <c r="N29" s="92">
        <f t="shared" si="3"/>
        <v>34908.7</v>
      </c>
      <c r="O29" s="13"/>
      <c r="P29" s="85">
        <f t="shared" si="4"/>
        <v>0</v>
      </c>
      <c r="Q29" s="88">
        <f t="shared" si="5"/>
        <v>0</v>
      </c>
      <c r="R29" s="88">
        <f t="shared" si="6"/>
        <v>0</v>
      </c>
      <c r="S29" s="96">
        <f t="shared" si="7"/>
        <v>25115.5</v>
      </c>
      <c r="T29" s="87"/>
      <c r="U29" s="9">
        <f t="shared" si="8"/>
        <v>0</v>
      </c>
      <c r="V29" s="66">
        <f t="shared" si="9"/>
        <v>0</v>
      </c>
      <c r="W29" s="66">
        <f t="shared" si="10"/>
        <v>0</v>
      </c>
      <c r="X29" s="98">
        <f t="shared" si="11"/>
        <v>500.4</v>
      </c>
      <c r="Y29" s="65"/>
    </row>
    <row r="30" spans="1:25" ht="12.75">
      <c r="A30" s="8">
        <v>3231</v>
      </c>
      <c r="B30" s="122" t="s">
        <v>60</v>
      </c>
      <c r="C30" s="25" t="s">
        <v>30</v>
      </c>
      <c r="D30" s="103">
        <v>177247.9</v>
      </c>
      <c r="E30" s="104">
        <v>129385.7</v>
      </c>
      <c r="F30" s="105">
        <v>63.6</v>
      </c>
      <c r="G30" s="10">
        <v>0</v>
      </c>
      <c r="H30" s="12">
        <v>95</v>
      </c>
      <c r="I30" s="12">
        <v>5</v>
      </c>
      <c r="J30" s="13">
        <v>0</v>
      </c>
      <c r="K30" s="10">
        <f t="shared" si="0"/>
        <v>0</v>
      </c>
      <c r="L30" s="12">
        <f t="shared" si="1"/>
        <v>168385.50499999998</v>
      </c>
      <c r="M30" s="12">
        <f t="shared" si="2"/>
        <v>8862.395</v>
      </c>
      <c r="N30" s="92">
        <f t="shared" si="3"/>
        <v>0</v>
      </c>
      <c r="O30" s="13"/>
      <c r="P30" s="85">
        <f t="shared" si="4"/>
        <v>0</v>
      </c>
      <c r="Q30" s="88">
        <f t="shared" si="5"/>
        <v>122916.415</v>
      </c>
      <c r="R30" s="88">
        <f t="shared" si="6"/>
        <v>6469.285</v>
      </c>
      <c r="S30" s="96">
        <f t="shared" si="7"/>
        <v>0</v>
      </c>
      <c r="T30" s="87"/>
      <c r="U30" s="9">
        <f t="shared" si="8"/>
        <v>0</v>
      </c>
      <c r="V30" s="66">
        <f t="shared" si="9"/>
        <v>60.42</v>
      </c>
      <c r="W30" s="66">
        <f t="shared" si="10"/>
        <v>3.18</v>
      </c>
      <c r="X30" s="98">
        <f t="shared" si="11"/>
        <v>0</v>
      </c>
      <c r="Y30" s="65"/>
    </row>
    <row r="31" spans="1:25" ht="12.75">
      <c r="A31" s="8">
        <v>3421</v>
      </c>
      <c r="B31" s="122" t="s">
        <v>60</v>
      </c>
      <c r="C31" s="25" t="s">
        <v>31</v>
      </c>
      <c r="D31" s="103">
        <v>47145.7</v>
      </c>
      <c r="E31" s="104">
        <v>34134</v>
      </c>
      <c r="F31" s="105">
        <v>461.5</v>
      </c>
      <c r="G31" s="10">
        <v>0</v>
      </c>
      <c r="H31" s="12">
        <v>71.6</v>
      </c>
      <c r="I31" s="12">
        <v>28.4</v>
      </c>
      <c r="J31" s="13">
        <v>0</v>
      </c>
      <c r="K31" s="10">
        <f t="shared" si="0"/>
        <v>0</v>
      </c>
      <c r="L31" s="12">
        <f t="shared" si="1"/>
        <v>33756.3212</v>
      </c>
      <c r="M31" s="12">
        <f t="shared" si="2"/>
        <v>13389.378799999999</v>
      </c>
      <c r="N31" s="92">
        <f t="shared" si="3"/>
        <v>0</v>
      </c>
      <c r="O31" s="13"/>
      <c r="P31" s="85">
        <f t="shared" si="4"/>
        <v>0</v>
      </c>
      <c r="Q31" s="88">
        <f t="shared" si="5"/>
        <v>24439.944</v>
      </c>
      <c r="R31" s="88">
        <f t="shared" si="6"/>
        <v>9694.055999999999</v>
      </c>
      <c r="S31" s="96">
        <f t="shared" si="7"/>
        <v>0</v>
      </c>
      <c r="T31" s="87"/>
      <c r="U31" s="9">
        <f t="shared" si="8"/>
        <v>0</v>
      </c>
      <c r="V31" s="66">
        <f t="shared" si="9"/>
        <v>330.43399999999997</v>
      </c>
      <c r="W31" s="66">
        <f t="shared" si="10"/>
        <v>131.066</v>
      </c>
      <c r="X31" s="98">
        <f t="shared" si="11"/>
        <v>0</v>
      </c>
      <c r="Y31" s="65"/>
    </row>
    <row r="32" spans="1:25" ht="13.5" thickBot="1">
      <c r="A32" s="14">
        <v>4322</v>
      </c>
      <c r="B32" s="123" t="s">
        <v>61</v>
      </c>
      <c r="C32" s="26" t="s">
        <v>62</v>
      </c>
      <c r="D32" s="109">
        <v>63586.5</v>
      </c>
      <c r="E32" s="110">
        <v>46075</v>
      </c>
      <c r="F32" s="111">
        <v>466.8</v>
      </c>
      <c r="G32" s="15">
        <v>0</v>
      </c>
      <c r="H32" s="16">
        <v>0</v>
      </c>
      <c r="I32" s="16">
        <v>0</v>
      </c>
      <c r="J32" s="17">
        <v>0</v>
      </c>
      <c r="K32" s="10">
        <f t="shared" si="0"/>
        <v>0</v>
      </c>
      <c r="L32" s="12">
        <f t="shared" si="1"/>
        <v>0</v>
      </c>
      <c r="M32" s="12">
        <f t="shared" si="2"/>
        <v>0</v>
      </c>
      <c r="N32" s="92">
        <f t="shared" si="3"/>
        <v>0</v>
      </c>
      <c r="O32" s="112">
        <f>D32</f>
        <v>63586.5</v>
      </c>
      <c r="P32" s="85">
        <f t="shared" si="4"/>
        <v>0</v>
      </c>
      <c r="Q32" s="88">
        <f t="shared" si="5"/>
        <v>0</v>
      </c>
      <c r="R32" s="88">
        <f t="shared" si="6"/>
        <v>0</v>
      </c>
      <c r="S32" s="96">
        <f t="shared" si="7"/>
        <v>0</v>
      </c>
      <c r="T32" s="87">
        <f>E32</f>
        <v>46075</v>
      </c>
      <c r="U32" s="9">
        <f t="shared" si="8"/>
        <v>0</v>
      </c>
      <c r="V32" s="66">
        <f t="shared" si="9"/>
        <v>0</v>
      </c>
      <c r="W32" s="66">
        <f t="shared" si="10"/>
        <v>0</v>
      </c>
      <c r="X32" s="98">
        <f t="shared" si="11"/>
        <v>0</v>
      </c>
      <c r="Y32" s="65">
        <f>F32</f>
        <v>466.8</v>
      </c>
    </row>
    <row r="33" spans="1:25" ht="13.5" thickBot="1">
      <c r="A33" s="18"/>
      <c r="B33" s="117"/>
      <c r="C33" s="19" t="s">
        <v>21</v>
      </c>
      <c r="D33" s="89">
        <f>SUM(D9:D32)</f>
        <v>4052419.9999999995</v>
      </c>
      <c r="E33" s="34">
        <f>SUM(E9:E32)</f>
        <v>2910655.000000001</v>
      </c>
      <c r="F33" s="35">
        <f>SUM(F9:F32)</f>
        <v>65872.5</v>
      </c>
      <c r="G33" s="20"/>
      <c r="H33" s="21"/>
      <c r="I33" s="21"/>
      <c r="J33" s="22"/>
      <c r="K33" s="67">
        <f aca="true" t="shared" si="12" ref="K33:Y33">SUM(K9:K32)</f>
        <v>584144.9799999999</v>
      </c>
      <c r="L33" s="68">
        <f t="shared" si="12"/>
        <v>2111623.6761999996</v>
      </c>
      <c r="M33" s="68">
        <f t="shared" si="12"/>
        <v>1249687.9228</v>
      </c>
      <c r="N33" s="68">
        <f t="shared" si="12"/>
        <v>43376.921</v>
      </c>
      <c r="O33" s="94">
        <f t="shared" si="12"/>
        <v>63586.5</v>
      </c>
      <c r="P33" s="67">
        <f t="shared" si="12"/>
        <v>423461.67000000004</v>
      </c>
      <c r="Q33" s="68">
        <f t="shared" si="12"/>
        <v>1512751.5649999997</v>
      </c>
      <c r="R33" s="68">
        <f t="shared" si="12"/>
        <v>897138.5960000001</v>
      </c>
      <c r="S33" s="68">
        <f t="shared" si="12"/>
        <v>31228.169</v>
      </c>
      <c r="T33" s="94">
        <f t="shared" si="12"/>
        <v>46075</v>
      </c>
      <c r="U33" s="67">
        <f t="shared" si="12"/>
        <v>4044.7500000000005</v>
      </c>
      <c r="V33" s="68">
        <f t="shared" si="12"/>
        <v>39599.602000000006</v>
      </c>
      <c r="W33" s="68">
        <f t="shared" si="12"/>
        <v>21166.567</v>
      </c>
      <c r="X33" s="68">
        <f t="shared" si="12"/>
        <v>594.781</v>
      </c>
      <c r="Y33" s="94">
        <f t="shared" si="12"/>
        <v>466.8</v>
      </c>
    </row>
    <row r="35" ht="12.75">
      <c r="F35">
        <v>65872.5</v>
      </c>
    </row>
    <row r="36" spans="3:15" ht="12.75">
      <c r="C36" t="s">
        <v>34</v>
      </c>
      <c r="K36" s="99">
        <v>16063.5</v>
      </c>
      <c r="L36" s="99">
        <v>48353.3</v>
      </c>
      <c r="M36" s="99">
        <v>23501</v>
      </c>
      <c r="N36" s="99">
        <v>846</v>
      </c>
      <c r="O36" s="99">
        <v>311</v>
      </c>
    </row>
    <row r="37" spans="3:25" ht="12.75">
      <c r="C37" t="s">
        <v>39</v>
      </c>
      <c r="K37" s="39">
        <f>K33/$K36</f>
        <v>36.36473869331091</v>
      </c>
      <c r="L37" s="39">
        <f>L33/$L36</f>
        <v>43.67072518731916</v>
      </c>
      <c r="M37" s="39">
        <f>M33/$M36</f>
        <v>53.17594667460959</v>
      </c>
      <c r="N37" s="39">
        <f>N33/$N36</f>
        <v>51.27295626477542</v>
      </c>
      <c r="O37" s="39">
        <f>O33/$O36</f>
        <v>204.45819935691318</v>
      </c>
      <c r="P37" s="39">
        <f>P33/$K36</f>
        <v>26.361731254085353</v>
      </c>
      <c r="Q37" s="39">
        <f>Q33/$L36</f>
        <v>31.285384141309894</v>
      </c>
      <c r="R37" s="39">
        <f>R33/$M36</f>
        <v>38.17448602187142</v>
      </c>
      <c r="S37" s="39">
        <f>S33/$N36</f>
        <v>36.91272931442081</v>
      </c>
      <c r="T37" s="39">
        <f>T33/$O36</f>
        <v>148.15112540192925</v>
      </c>
      <c r="U37" s="39">
        <f>U33/$K36</f>
        <v>0.25179755345970684</v>
      </c>
      <c r="V37" s="39">
        <f>V33/$L36</f>
        <v>0.8189637935776877</v>
      </c>
      <c r="W37" s="39">
        <f>W33/$M36</f>
        <v>0.900666652482873</v>
      </c>
      <c r="X37" s="39">
        <f>X33/$N36</f>
        <v>0.7030508274231678</v>
      </c>
      <c r="Y37" s="39">
        <f>Y33/$O36</f>
        <v>1.5009646302250805</v>
      </c>
    </row>
  </sheetData>
  <sheetProtection password="DF7D" sheet="1"/>
  <printOptions horizontalCentered="1" verticalCentered="1"/>
  <pageMargins left="0" right="0" top="0.3937007874015748" bottom="0" header="0.5118110236220472" footer="0.5118110236220472"/>
  <pageSetup fitToHeight="1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7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1" width="5.375" style="0" customWidth="1"/>
    <col min="2" max="2" width="5.00390625" style="0" customWidth="1"/>
    <col min="3" max="3" width="47.75390625" style="0" customWidth="1"/>
    <col min="4" max="4" width="13.75390625" style="0" customWidth="1"/>
    <col min="5" max="5" width="12.125" style="0" bestFit="1" customWidth="1"/>
    <col min="6" max="6" width="11.75390625" style="0" customWidth="1"/>
    <col min="7" max="7" width="5.75390625" style="0" customWidth="1"/>
    <col min="8" max="8" width="5.625" style="0" customWidth="1"/>
    <col min="9" max="9" width="6.125" style="0" customWidth="1"/>
    <col min="10" max="10" width="5.00390625" style="0" customWidth="1"/>
    <col min="11" max="11" width="9.75390625" style="0" customWidth="1"/>
    <col min="12" max="12" width="10.25390625" style="0" customWidth="1"/>
    <col min="13" max="13" width="11.00390625" style="0" customWidth="1"/>
    <col min="14" max="15" width="9.75390625" style="0" customWidth="1"/>
    <col min="16" max="16" width="10.625" style="0" customWidth="1"/>
    <col min="17" max="18" width="11.375" style="0" customWidth="1"/>
    <col min="19" max="20" width="8.75390625" style="0" customWidth="1"/>
    <col min="21" max="21" width="9.00390625" style="0" customWidth="1"/>
    <col min="22" max="22" width="10.125" style="0" customWidth="1"/>
    <col min="24" max="24" width="8.00390625" style="0" customWidth="1"/>
  </cols>
  <sheetData>
    <row r="1" spans="2:25" ht="18">
      <c r="B1" s="40"/>
      <c r="U1" s="23"/>
      <c r="W1" s="23"/>
      <c r="Y1" s="124" t="s">
        <v>63</v>
      </c>
    </row>
    <row r="2" spans="1:25" ht="18">
      <c r="A2" s="40" t="s">
        <v>38</v>
      </c>
      <c r="V2" s="23"/>
      <c r="W2" s="23"/>
      <c r="Y2" s="125" t="s">
        <v>64</v>
      </c>
    </row>
    <row r="3" spans="1:23" ht="15.75">
      <c r="A3" s="1" t="s">
        <v>41</v>
      </c>
      <c r="B3" s="1"/>
      <c r="V3" s="1"/>
      <c r="W3" s="1"/>
    </row>
    <row r="4" spans="1:23" ht="18.75" thickBot="1">
      <c r="A4" s="1"/>
      <c r="B4" s="1"/>
      <c r="V4" s="27"/>
      <c r="W4" s="27"/>
    </row>
    <row r="5" spans="1:25" ht="18.75" thickBot="1">
      <c r="A5" s="41"/>
      <c r="B5" s="113"/>
      <c r="C5" s="42"/>
      <c r="D5" s="41" t="s">
        <v>35</v>
      </c>
      <c r="E5" s="43"/>
      <c r="F5" s="43"/>
      <c r="G5" s="41" t="s">
        <v>53</v>
      </c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4"/>
      <c r="W5" s="44"/>
      <c r="X5" s="43"/>
      <c r="Y5" s="42"/>
    </row>
    <row r="6" spans="1:25" ht="15.75">
      <c r="A6" s="69"/>
      <c r="B6" s="114"/>
      <c r="C6" s="118"/>
      <c r="D6" s="71" t="s">
        <v>0</v>
      </c>
      <c r="E6" s="72" t="s">
        <v>1</v>
      </c>
      <c r="F6" s="73"/>
      <c r="G6" s="74" t="s">
        <v>2</v>
      </c>
      <c r="H6" s="75"/>
      <c r="I6" s="75"/>
      <c r="J6" s="70"/>
      <c r="K6" s="48" t="s">
        <v>37</v>
      </c>
      <c r="L6" s="47"/>
      <c r="M6" s="47"/>
      <c r="N6" s="47"/>
      <c r="O6" s="45"/>
      <c r="P6" s="46" t="s">
        <v>33</v>
      </c>
      <c r="Q6" s="47"/>
      <c r="R6" s="47"/>
      <c r="S6" s="47"/>
      <c r="T6" s="45"/>
      <c r="U6" s="46" t="s">
        <v>33</v>
      </c>
      <c r="V6" s="47"/>
      <c r="W6" s="47"/>
      <c r="X6" s="47"/>
      <c r="Y6" s="45"/>
    </row>
    <row r="7" spans="1:25" ht="12.75">
      <c r="A7" s="55" t="s">
        <v>3</v>
      </c>
      <c r="B7" s="115" t="s">
        <v>59</v>
      </c>
      <c r="C7" s="119" t="s">
        <v>4</v>
      </c>
      <c r="D7" s="76" t="s">
        <v>5</v>
      </c>
      <c r="E7" s="77" t="s">
        <v>32</v>
      </c>
      <c r="F7" s="78" t="s">
        <v>6</v>
      </c>
      <c r="G7" s="79" t="s">
        <v>7</v>
      </c>
      <c r="H7" s="80"/>
      <c r="I7" s="80"/>
      <c r="J7" s="81"/>
      <c r="K7" s="51" t="s">
        <v>36</v>
      </c>
      <c r="L7" s="52"/>
      <c r="M7" s="52"/>
      <c r="N7" s="52"/>
      <c r="O7" s="53"/>
      <c r="P7" s="51" t="s">
        <v>42</v>
      </c>
      <c r="Q7" s="52"/>
      <c r="R7" s="52"/>
      <c r="S7" s="52"/>
      <c r="T7" s="50"/>
      <c r="U7" s="54" t="s">
        <v>43</v>
      </c>
      <c r="V7" s="49"/>
      <c r="W7" s="49"/>
      <c r="X7" s="49"/>
      <c r="Y7" s="50"/>
    </row>
    <row r="8" spans="1:25" ht="13.5" thickBot="1">
      <c r="A8" s="58"/>
      <c r="B8" s="116"/>
      <c r="C8" s="120"/>
      <c r="D8" s="56" t="s">
        <v>8</v>
      </c>
      <c r="E8" s="57" t="s">
        <v>8</v>
      </c>
      <c r="F8" s="59" t="s">
        <v>8</v>
      </c>
      <c r="G8" s="60" t="s">
        <v>9</v>
      </c>
      <c r="H8" s="61" t="s">
        <v>10</v>
      </c>
      <c r="I8" s="61" t="s">
        <v>11</v>
      </c>
      <c r="J8" s="62" t="s">
        <v>12</v>
      </c>
      <c r="K8" s="60" t="s">
        <v>9</v>
      </c>
      <c r="L8" s="61" t="s">
        <v>10</v>
      </c>
      <c r="M8" s="61" t="s">
        <v>11</v>
      </c>
      <c r="N8" s="90" t="s">
        <v>12</v>
      </c>
      <c r="O8" s="93" t="s">
        <v>40</v>
      </c>
      <c r="P8" s="60" t="s">
        <v>9</v>
      </c>
      <c r="Q8" s="61" t="s">
        <v>10</v>
      </c>
      <c r="R8" s="61" t="s">
        <v>11</v>
      </c>
      <c r="S8" s="90" t="s">
        <v>12</v>
      </c>
      <c r="T8" s="93" t="s">
        <v>40</v>
      </c>
      <c r="U8" s="60" t="s">
        <v>9</v>
      </c>
      <c r="V8" s="61" t="s">
        <v>10</v>
      </c>
      <c r="W8" s="61" t="s">
        <v>11</v>
      </c>
      <c r="X8" s="90" t="s">
        <v>12</v>
      </c>
      <c r="Y8" s="93" t="s">
        <v>40</v>
      </c>
    </row>
    <row r="9" spans="1:25" ht="12.75">
      <c r="A9" s="2">
        <v>3111</v>
      </c>
      <c r="B9" s="121" t="s">
        <v>60</v>
      </c>
      <c r="C9" s="24" t="s">
        <v>13</v>
      </c>
      <c r="D9" s="100">
        <v>459098</v>
      </c>
      <c r="E9" s="101">
        <v>332598.6</v>
      </c>
      <c r="F9" s="102">
        <v>3540.3</v>
      </c>
      <c r="G9" s="4">
        <v>100</v>
      </c>
      <c r="H9" s="5" t="s">
        <v>14</v>
      </c>
      <c r="I9" s="6">
        <v>0</v>
      </c>
      <c r="J9" s="7">
        <v>0</v>
      </c>
      <c r="K9" s="3">
        <f aca="true" t="shared" si="0" ref="K9:N32">G9/100*$D9</f>
        <v>459098</v>
      </c>
      <c r="L9" s="6">
        <f t="shared" si="0"/>
        <v>0</v>
      </c>
      <c r="M9" s="6">
        <f t="shared" si="0"/>
        <v>0</v>
      </c>
      <c r="N9" s="91">
        <f t="shared" si="0"/>
        <v>0</v>
      </c>
      <c r="O9" s="7"/>
      <c r="P9" s="82">
        <f>G9/100*$E9</f>
        <v>332598.6</v>
      </c>
      <c r="Q9" s="83">
        <f aca="true" t="shared" si="1" ref="P9:S23">H9/100*$E9</f>
        <v>0</v>
      </c>
      <c r="R9" s="83">
        <f t="shared" si="1"/>
        <v>0</v>
      </c>
      <c r="S9" s="95">
        <f t="shared" si="1"/>
        <v>0</v>
      </c>
      <c r="T9" s="84"/>
      <c r="U9" s="3">
        <f aca="true" t="shared" si="2" ref="U9:X32">G9/100*$F9</f>
        <v>3540.3</v>
      </c>
      <c r="V9" s="64">
        <f t="shared" si="2"/>
        <v>0</v>
      </c>
      <c r="W9" s="64">
        <f t="shared" si="2"/>
        <v>0</v>
      </c>
      <c r="X9" s="97">
        <f t="shared" si="2"/>
        <v>0</v>
      </c>
      <c r="Y9" s="63"/>
    </row>
    <row r="10" spans="1:25" ht="12.75">
      <c r="A10" s="8">
        <v>3112</v>
      </c>
      <c r="B10" s="122" t="s">
        <v>60</v>
      </c>
      <c r="C10" s="25" t="s">
        <v>22</v>
      </c>
      <c r="D10" s="103"/>
      <c r="E10" s="104"/>
      <c r="F10" s="105"/>
      <c r="G10" s="10">
        <v>100</v>
      </c>
      <c r="H10" s="11" t="s">
        <v>14</v>
      </c>
      <c r="I10" s="12">
        <v>0</v>
      </c>
      <c r="J10" s="13">
        <v>0</v>
      </c>
      <c r="K10" s="9">
        <f t="shared" si="0"/>
        <v>0</v>
      </c>
      <c r="L10" s="12">
        <f t="shared" si="0"/>
        <v>0</v>
      </c>
      <c r="M10" s="12">
        <f t="shared" si="0"/>
        <v>0</v>
      </c>
      <c r="N10" s="92">
        <f t="shared" si="0"/>
        <v>0</v>
      </c>
      <c r="O10" s="13"/>
      <c r="P10" s="85">
        <f t="shared" si="1"/>
        <v>0</v>
      </c>
      <c r="Q10" s="86">
        <f t="shared" si="1"/>
        <v>0</v>
      </c>
      <c r="R10" s="86">
        <f t="shared" si="1"/>
        <v>0</v>
      </c>
      <c r="S10" s="96">
        <f t="shared" si="1"/>
        <v>0</v>
      </c>
      <c r="T10" s="87"/>
      <c r="U10" s="9">
        <f t="shared" si="2"/>
        <v>0</v>
      </c>
      <c r="V10" s="66">
        <f t="shared" si="2"/>
        <v>0</v>
      </c>
      <c r="W10" s="66">
        <f t="shared" si="2"/>
        <v>0</v>
      </c>
      <c r="X10" s="98">
        <f t="shared" si="2"/>
        <v>0</v>
      </c>
      <c r="Y10" s="65"/>
    </row>
    <row r="11" spans="1:25" ht="12.75">
      <c r="A11" s="8">
        <v>3112</v>
      </c>
      <c r="B11" s="122" t="s">
        <v>61</v>
      </c>
      <c r="C11" s="25" t="s">
        <v>23</v>
      </c>
      <c r="D11" s="103">
        <v>33189.3</v>
      </c>
      <c r="E11" s="104">
        <v>23951.2</v>
      </c>
      <c r="F11" s="105">
        <v>407.2</v>
      </c>
      <c r="G11" s="10">
        <v>100</v>
      </c>
      <c r="H11" s="11" t="s">
        <v>14</v>
      </c>
      <c r="I11" s="12">
        <v>0</v>
      </c>
      <c r="J11" s="13">
        <v>0</v>
      </c>
      <c r="K11" s="10">
        <f t="shared" si="0"/>
        <v>33189.3</v>
      </c>
      <c r="L11" s="12">
        <f t="shared" si="0"/>
        <v>0</v>
      </c>
      <c r="M11" s="12">
        <f t="shared" si="0"/>
        <v>0</v>
      </c>
      <c r="N11" s="92">
        <f t="shared" si="0"/>
        <v>0</v>
      </c>
      <c r="O11" s="13"/>
      <c r="P11" s="85">
        <f t="shared" si="1"/>
        <v>23951.2</v>
      </c>
      <c r="Q11" s="86">
        <f t="shared" si="1"/>
        <v>0</v>
      </c>
      <c r="R11" s="86">
        <f t="shared" si="1"/>
        <v>0</v>
      </c>
      <c r="S11" s="96">
        <f t="shared" si="1"/>
        <v>0</v>
      </c>
      <c r="T11" s="87"/>
      <c r="U11" s="9">
        <f t="shared" si="2"/>
        <v>407.2</v>
      </c>
      <c r="V11" s="66">
        <f t="shared" si="2"/>
        <v>0</v>
      </c>
      <c r="W11" s="66">
        <f t="shared" si="2"/>
        <v>0</v>
      </c>
      <c r="X11" s="98">
        <f t="shared" si="2"/>
        <v>0</v>
      </c>
      <c r="Y11" s="65"/>
    </row>
    <row r="12" spans="1:25" ht="12.75">
      <c r="A12" s="8">
        <v>3113</v>
      </c>
      <c r="B12" s="122" t="s">
        <v>60</v>
      </c>
      <c r="C12" s="25" t="s">
        <v>15</v>
      </c>
      <c r="D12" s="106">
        <v>1450418.1</v>
      </c>
      <c r="E12" s="107">
        <v>1023797.4</v>
      </c>
      <c r="F12" s="108">
        <v>47958.8</v>
      </c>
      <c r="G12" s="10">
        <v>0</v>
      </c>
      <c r="H12" s="12">
        <v>100</v>
      </c>
      <c r="I12" s="12">
        <v>0</v>
      </c>
      <c r="J12" s="13">
        <v>0</v>
      </c>
      <c r="K12" s="10">
        <f t="shared" si="0"/>
        <v>0</v>
      </c>
      <c r="L12" s="12">
        <f t="shared" si="0"/>
        <v>1450418.1</v>
      </c>
      <c r="M12" s="12">
        <f t="shared" si="0"/>
        <v>0</v>
      </c>
      <c r="N12" s="92">
        <f t="shared" si="0"/>
        <v>0</v>
      </c>
      <c r="O12" s="13"/>
      <c r="P12" s="85">
        <f t="shared" si="1"/>
        <v>0</v>
      </c>
      <c r="Q12" s="86">
        <f t="shared" si="1"/>
        <v>1023797.4</v>
      </c>
      <c r="R12" s="86">
        <f t="shared" si="1"/>
        <v>0</v>
      </c>
      <c r="S12" s="96">
        <f t="shared" si="1"/>
        <v>0</v>
      </c>
      <c r="T12" s="87"/>
      <c r="U12" s="9">
        <f t="shared" si="2"/>
        <v>0</v>
      </c>
      <c r="V12" s="66">
        <f t="shared" si="2"/>
        <v>47958.8</v>
      </c>
      <c r="W12" s="66">
        <f t="shared" si="2"/>
        <v>0</v>
      </c>
      <c r="X12" s="98">
        <f t="shared" si="2"/>
        <v>0</v>
      </c>
      <c r="Y12" s="65"/>
    </row>
    <row r="13" spans="1:25" ht="12.75">
      <c r="A13" s="8">
        <v>3114</v>
      </c>
      <c r="B13" s="122" t="s">
        <v>60</v>
      </c>
      <c r="C13" s="25" t="s">
        <v>24</v>
      </c>
      <c r="D13" s="106"/>
      <c r="E13" s="107"/>
      <c r="F13" s="108"/>
      <c r="G13" s="10">
        <v>0</v>
      </c>
      <c r="H13" s="12">
        <v>100</v>
      </c>
      <c r="I13" s="12">
        <v>0</v>
      </c>
      <c r="J13" s="13">
        <v>0</v>
      </c>
      <c r="K13" s="10">
        <f t="shared" si="0"/>
        <v>0</v>
      </c>
      <c r="L13" s="12">
        <f t="shared" si="0"/>
        <v>0</v>
      </c>
      <c r="M13" s="12">
        <f t="shared" si="0"/>
        <v>0</v>
      </c>
      <c r="N13" s="92">
        <f t="shared" si="0"/>
        <v>0</v>
      </c>
      <c r="O13" s="13"/>
      <c r="P13" s="85">
        <f t="shared" si="1"/>
        <v>0</v>
      </c>
      <c r="Q13" s="86">
        <f t="shared" si="1"/>
        <v>0</v>
      </c>
      <c r="R13" s="86">
        <f t="shared" si="1"/>
        <v>0</v>
      </c>
      <c r="S13" s="96">
        <f t="shared" si="1"/>
        <v>0</v>
      </c>
      <c r="T13" s="87"/>
      <c r="U13" s="9">
        <f t="shared" si="2"/>
        <v>0</v>
      </c>
      <c r="V13" s="66">
        <f t="shared" si="2"/>
        <v>0</v>
      </c>
      <c r="W13" s="66">
        <f t="shared" si="2"/>
        <v>0</v>
      </c>
      <c r="X13" s="98">
        <f t="shared" si="2"/>
        <v>0</v>
      </c>
      <c r="Y13" s="65"/>
    </row>
    <row r="14" spans="1:25" ht="12.75">
      <c r="A14" s="8">
        <v>3114</v>
      </c>
      <c r="B14" s="122" t="s">
        <v>61</v>
      </c>
      <c r="C14" s="25" t="s">
        <v>25</v>
      </c>
      <c r="D14" s="106">
        <v>148965.2</v>
      </c>
      <c r="E14" s="107">
        <v>106617.7</v>
      </c>
      <c r="F14" s="108">
        <v>3048.8</v>
      </c>
      <c r="G14" s="10">
        <v>0</v>
      </c>
      <c r="H14" s="12">
        <v>100</v>
      </c>
      <c r="I14" s="12">
        <v>0</v>
      </c>
      <c r="J14" s="13">
        <v>0</v>
      </c>
      <c r="K14" s="10">
        <f t="shared" si="0"/>
        <v>0</v>
      </c>
      <c r="L14" s="12">
        <f t="shared" si="0"/>
        <v>148965.2</v>
      </c>
      <c r="M14" s="12">
        <f t="shared" si="0"/>
        <v>0</v>
      </c>
      <c r="N14" s="92">
        <f t="shared" si="0"/>
        <v>0</v>
      </c>
      <c r="O14" s="13"/>
      <c r="P14" s="85">
        <f t="shared" si="1"/>
        <v>0</v>
      </c>
      <c r="Q14" s="86">
        <f t="shared" si="1"/>
        <v>106617.7</v>
      </c>
      <c r="R14" s="86">
        <f t="shared" si="1"/>
        <v>0</v>
      </c>
      <c r="S14" s="96">
        <f t="shared" si="1"/>
        <v>0</v>
      </c>
      <c r="T14" s="87"/>
      <c r="U14" s="9">
        <f t="shared" si="2"/>
        <v>0</v>
      </c>
      <c r="V14" s="66">
        <f t="shared" si="2"/>
        <v>3048.8</v>
      </c>
      <c r="W14" s="66">
        <f t="shared" si="2"/>
        <v>0</v>
      </c>
      <c r="X14" s="98">
        <f t="shared" si="2"/>
        <v>0</v>
      </c>
      <c r="Y14" s="65"/>
    </row>
    <row r="15" spans="1:25" ht="12.75">
      <c r="A15" s="8">
        <v>3121</v>
      </c>
      <c r="B15" s="122" t="s">
        <v>61</v>
      </c>
      <c r="C15" s="25" t="s">
        <v>16</v>
      </c>
      <c r="D15" s="103">
        <v>235824.2</v>
      </c>
      <c r="E15" s="104">
        <v>167873.8</v>
      </c>
      <c r="F15" s="105">
        <v>5869.8</v>
      </c>
      <c r="G15" s="10">
        <v>0</v>
      </c>
      <c r="H15" s="11" t="s">
        <v>17</v>
      </c>
      <c r="I15" s="12">
        <v>80</v>
      </c>
      <c r="J15" s="13">
        <v>0</v>
      </c>
      <c r="K15" s="10">
        <f t="shared" si="0"/>
        <v>0</v>
      </c>
      <c r="L15" s="12">
        <f t="shared" si="0"/>
        <v>47164.840000000004</v>
      </c>
      <c r="M15" s="12">
        <f t="shared" si="0"/>
        <v>188659.36000000002</v>
      </c>
      <c r="N15" s="92">
        <f t="shared" si="0"/>
        <v>0</v>
      </c>
      <c r="O15" s="13"/>
      <c r="P15" s="85">
        <f t="shared" si="1"/>
        <v>0</v>
      </c>
      <c r="Q15" s="86">
        <f t="shared" si="1"/>
        <v>33574.76</v>
      </c>
      <c r="R15" s="86">
        <f t="shared" si="1"/>
        <v>134299.04</v>
      </c>
      <c r="S15" s="96">
        <f t="shared" si="1"/>
        <v>0</v>
      </c>
      <c r="T15" s="87"/>
      <c r="U15" s="9">
        <f t="shared" si="2"/>
        <v>0</v>
      </c>
      <c r="V15" s="66">
        <f t="shared" si="2"/>
        <v>1173.96</v>
      </c>
      <c r="W15" s="66">
        <f t="shared" si="2"/>
        <v>4695.84</v>
      </c>
      <c r="X15" s="98">
        <f t="shared" si="2"/>
        <v>0</v>
      </c>
      <c r="Y15" s="65"/>
    </row>
    <row r="16" spans="1:25" ht="12.75">
      <c r="A16" s="8">
        <v>3122</v>
      </c>
      <c r="B16" s="122" t="s">
        <v>61</v>
      </c>
      <c r="C16" s="25" t="s">
        <v>18</v>
      </c>
      <c r="D16" s="103">
        <v>393542.1</v>
      </c>
      <c r="E16" s="104">
        <v>280119.8</v>
      </c>
      <c r="F16" s="105">
        <v>9569.9</v>
      </c>
      <c r="G16" s="10">
        <v>0</v>
      </c>
      <c r="H16" s="11" t="s">
        <v>14</v>
      </c>
      <c r="I16" s="12">
        <v>100</v>
      </c>
      <c r="J16" s="13">
        <v>0</v>
      </c>
      <c r="K16" s="10">
        <f t="shared" si="0"/>
        <v>0</v>
      </c>
      <c r="L16" s="12">
        <f t="shared" si="0"/>
        <v>0</v>
      </c>
      <c r="M16" s="12">
        <f t="shared" si="0"/>
        <v>393542.1</v>
      </c>
      <c r="N16" s="92">
        <f t="shared" si="0"/>
        <v>0</v>
      </c>
      <c r="O16" s="13"/>
      <c r="P16" s="85">
        <f t="shared" si="1"/>
        <v>0</v>
      </c>
      <c r="Q16" s="86">
        <f t="shared" si="1"/>
        <v>0</v>
      </c>
      <c r="R16" s="86">
        <f t="shared" si="1"/>
        <v>280119.8</v>
      </c>
      <c r="S16" s="96">
        <f t="shared" si="1"/>
        <v>0</v>
      </c>
      <c r="T16" s="87"/>
      <c r="U16" s="9">
        <f t="shared" si="2"/>
        <v>0</v>
      </c>
      <c r="V16" s="66">
        <f t="shared" si="2"/>
        <v>0</v>
      </c>
      <c r="W16" s="66">
        <f t="shared" si="2"/>
        <v>9569.9</v>
      </c>
      <c r="X16" s="98">
        <f t="shared" si="2"/>
        <v>0</v>
      </c>
      <c r="Y16" s="65"/>
    </row>
    <row r="17" spans="1:25" ht="12.75">
      <c r="A17" s="8">
        <v>3123</v>
      </c>
      <c r="B17" s="122" t="s">
        <v>61</v>
      </c>
      <c r="C17" s="25" t="s">
        <v>19</v>
      </c>
      <c r="D17" s="103">
        <v>390052.1</v>
      </c>
      <c r="E17" s="104">
        <v>277336</v>
      </c>
      <c r="F17" s="105">
        <v>10510.4</v>
      </c>
      <c r="G17" s="10">
        <v>0</v>
      </c>
      <c r="H17" s="12">
        <v>0</v>
      </c>
      <c r="I17" s="12">
        <v>100</v>
      </c>
      <c r="J17" s="13">
        <v>0</v>
      </c>
      <c r="K17" s="10">
        <f t="shared" si="0"/>
        <v>0</v>
      </c>
      <c r="L17" s="12">
        <f t="shared" si="0"/>
        <v>0</v>
      </c>
      <c r="M17" s="12">
        <f t="shared" si="0"/>
        <v>390052.1</v>
      </c>
      <c r="N17" s="92">
        <f t="shared" si="0"/>
        <v>0</v>
      </c>
      <c r="O17" s="13"/>
      <c r="P17" s="85">
        <f t="shared" si="1"/>
        <v>0</v>
      </c>
      <c r="Q17" s="86">
        <f t="shared" si="1"/>
        <v>0</v>
      </c>
      <c r="R17" s="86">
        <f t="shared" si="1"/>
        <v>277336</v>
      </c>
      <c r="S17" s="96">
        <f t="shared" si="1"/>
        <v>0</v>
      </c>
      <c r="T17" s="87"/>
      <c r="U17" s="9">
        <f t="shared" si="2"/>
        <v>0</v>
      </c>
      <c r="V17" s="66">
        <f t="shared" si="2"/>
        <v>0</v>
      </c>
      <c r="W17" s="66">
        <f t="shared" si="2"/>
        <v>10510.4</v>
      </c>
      <c r="X17" s="98">
        <f t="shared" si="2"/>
        <v>0</v>
      </c>
      <c r="Y17" s="65"/>
    </row>
    <row r="18" spans="1:25" ht="12.75">
      <c r="A18" s="8">
        <v>3124</v>
      </c>
      <c r="B18" s="122" t="s">
        <v>61</v>
      </c>
      <c r="C18" s="25" t="s">
        <v>44</v>
      </c>
      <c r="D18" s="103">
        <v>83815.5</v>
      </c>
      <c r="E18" s="104">
        <v>60071.6</v>
      </c>
      <c r="F18" s="105">
        <v>1546.8</v>
      </c>
      <c r="G18" s="10">
        <v>0</v>
      </c>
      <c r="H18" s="12">
        <v>0</v>
      </c>
      <c r="I18" s="12">
        <v>100</v>
      </c>
      <c r="J18" s="13">
        <v>0</v>
      </c>
      <c r="K18" s="10">
        <f t="shared" si="0"/>
        <v>0</v>
      </c>
      <c r="L18" s="12">
        <f t="shared" si="0"/>
        <v>0</v>
      </c>
      <c r="M18" s="12">
        <f t="shared" si="0"/>
        <v>83815.5</v>
      </c>
      <c r="N18" s="92">
        <f t="shared" si="0"/>
        <v>0</v>
      </c>
      <c r="O18" s="13"/>
      <c r="P18" s="85">
        <f t="shared" si="1"/>
        <v>0</v>
      </c>
      <c r="Q18" s="88">
        <f t="shared" si="1"/>
        <v>0</v>
      </c>
      <c r="R18" s="88">
        <f t="shared" si="1"/>
        <v>60071.6</v>
      </c>
      <c r="S18" s="96">
        <f t="shared" si="1"/>
        <v>0</v>
      </c>
      <c r="T18" s="87"/>
      <c r="U18" s="9">
        <f t="shared" si="2"/>
        <v>0</v>
      </c>
      <c r="V18" s="66">
        <f t="shared" si="2"/>
        <v>0</v>
      </c>
      <c r="W18" s="66">
        <f t="shared" si="2"/>
        <v>1546.8</v>
      </c>
      <c r="X18" s="98">
        <f t="shared" si="2"/>
        <v>0</v>
      </c>
      <c r="Y18" s="65"/>
    </row>
    <row r="19" spans="1:25" ht="12.75">
      <c r="A19" s="8">
        <v>3125</v>
      </c>
      <c r="B19" s="122" t="s">
        <v>61</v>
      </c>
      <c r="C19" s="25" t="s">
        <v>45</v>
      </c>
      <c r="D19" s="103"/>
      <c r="E19" s="104"/>
      <c r="F19" s="105"/>
      <c r="G19" s="10">
        <v>0</v>
      </c>
      <c r="H19" s="12">
        <v>0</v>
      </c>
      <c r="I19" s="12">
        <v>100</v>
      </c>
      <c r="J19" s="13">
        <v>0</v>
      </c>
      <c r="K19" s="10">
        <f t="shared" si="0"/>
        <v>0</v>
      </c>
      <c r="L19" s="12">
        <f t="shared" si="0"/>
        <v>0</v>
      </c>
      <c r="M19" s="12">
        <f t="shared" si="0"/>
        <v>0</v>
      </c>
      <c r="N19" s="92">
        <f t="shared" si="0"/>
        <v>0</v>
      </c>
      <c r="O19" s="13"/>
      <c r="P19" s="85">
        <f t="shared" si="1"/>
        <v>0</v>
      </c>
      <c r="Q19" s="88">
        <f t="shared" si="1"/>
        <v>0</v>
      </c>
      <c r="R19" s="88">
        <f t="shared" si="1"/>
        <v>0</v>
      </c>
      <c r="S19" s="96">
        <f t="shared" si="1"/>
        <v>0</v>
      </c>
      <c r="T19" s="87"/>
      <c r="U19" s="9">
        <f t="shared" si="2"/>
        <v>0</v>
      </c>
      <c r="V19" s="66">
        <f t="shared" si="2"/>
        <v>0</v>
      </c>
      <c r="W19" s="66">
        <f t="shared" si="2"/>
        <v>0</v>
      </c>
      <c r="X19" s="98">
        <f t="shared" si="2"/>
        <v>0</v>
      </c>
      <c r="Y19" s="65"/>
    </row>
    <row r="20" spans="1:25" ht="12.75">
      <c r="A20" s="8">
        <v>3141</v>
      </c>
      <c r="B20" s="122" t="s">
        <v>60</v>
      </c>
      <c r="C20" s="25" t="s">
        <v>26</v>
      </c>
      <c r="D20" s="103">
        <v>186718.2</v>
      </c>
      <c r="E20" s="104">
        <v>134661.6</v>
      </c>
      <c r="F20" s="105">
        <v>2243.7</v>
      </c>
      <c r="G20" s="10">
        <v>30</v>
      </c>
      <c r="H20" s="12">
        <v>70</v>
      </c>
      <c r="I20" s="12">
        <v>0</v>
      </c>
      <c r="J20" s="13">
        <v>0</v>
      </c>
      <c r="K20" s="10">
        <f t="shared" si="0"/>
        <v>56015.46</v>
      </c>
      <c r="L20" s="12">
        <f t="shared" si="0"/>
        <v>130702.74</v>
      </c>
      <c r="M20" s="12">
        <f t="shared" si="0"/>
        <v>0</v>
      </c>
      <c r="N20" s="92">
        <f t="shared" si="0"/>
        <v>0</v>
      </c>
      <c r="O20" s="13"/>
      <c r="P20" s="85">
        <f t="shared" si="1"/>
        <v>40398.48</v>
      </c>
      <c r="Q20" s="88">
        <f t="shared" si="1"/>
        <v>94263.12</v>
      </c>
      <c r="R20" s="88">
        <f t="shared" si="1"/>
        <v>0</v>
      </c>
      <c r="S20" s="96">
        <f t="shared" si="1"/>
        <v>0</v>
      </c>
      <c r="T20" s="87"/>
      <c r="U20" s="9">
        <f t="shared" si="2"/>
        <v>673.1099999999999</v>
      </c>
      <c r="V20" s="66">
        <f t="shared" si="2"/>
        <v>1570.5899999999997</v>
      </c>
      <c r="W20" s="66">
        <f t="shared" si="2"/>
        <v>0</v>
      </c>
      <c r="X20" s="98">
        <f t="shared" si="2"/>
        <v>0</v>
      </c>
      <c r="Y20" s="65"/>
    </row>
    <row r="21" spans="1:25" ht="12.75">
      <c r="A21" s="8">
        <v>3141</v>
      </c>
      <c r="B21" s="122" t="s">
        <v>61</v>
      </c>
      <c r="C21" s="25" t="s">
        <v>27</v>
      </c>
      <c r="D21" s="103">
        <v>3193</v>
      </c>
      <c r="E21" s="104">
        <v>2304.1</v>
      </c>
      <c r="F21" s="105">
        <v>36.1</v>
      </c>
      <c r="G21" s="10">
        <v>30</v>
      </c>
      <c r="H21" s="12">
        <v>70</v>
      </c>
      <c r="I21" s="12">
        <v>0</v>
      </c>
      <c r="J21" s="13">
        <v>0</v>
      </c>
      <c r="K21" s="10">
        <f t="shared" si="0"/>
        <v>957.9</v>
      </c>
      <c r="L21" s="12">
        <f t="shared" si="0"/>
        <v>2235.1</v>
      </c>
      <c r="M21" s="12">
        <f t="shared" si="0"/>
        <v>0</v>
      </c>
      <c r="N21" s="92">
        <f t="shared" si="0"/>
        <v>0</v>
      </c>
      <c r="O21" s="13"/>
      <c r="P21" s="85">
        <f t="shared" si="1"/>
        <v>691.2299999999999</v>
      </c>
      <c r="Q21" s="88">
        <f t="shared" si="1"/>
        <v>1612.87</v>
      </c>
      <c r="R21" s="88">
        <f t="shared" si="1"/>
        <v>0</v>
      </c>
      <c r="S21" s="96">
        <f t="shared" si="1"/>
        <v>0</v>
      </c>
      <c r="T21" s="87"/>
      <c r="U21" s="9">
        <f t="shared" si="2"/>
        <v>10.83</v>
      </c>
      <c r="V21" s="66">
        <f t="shared" si="2"/>
        <v>25.27</v>
      </c>
      <c r="W21" s="66">
        <f t="shared" si="2"/>
        <v>0</v>
      </c>
      <c r="X21" s="98">
        <f t="shared" si="2"/>
        <v>0</v>
      </c>
      <c r="Y21" s="65"/>
    </row>
    <row r="22" spans="1:25" ht="12.75">
      <c r="A22" s="8">
        <v>3142</v>
      </c>
      <c r="B22" s="122" t="s">
        <v>61</v>
      </c>
      <c r="C22" s="25" t="s">
        <v>46</v>
      </c>
      <c r="D22" s="103">
        <v>40184</v>
      </c>
      <c r="E22" s="104">
        <v>28875.8</v>
      </c>
      <c r="F22" s="105">
        <v>625.9</v>
      </c>
      <c r="G22" s="10">
        <v>0</v>
      </c>
      <c r="H22" s="12">
        <v>0</v>
      </c>
      <c r="I22" s="12">
        <v>93</v>
      </c>
      <c r="J22" s="13">
        <v>7</v>
      </c>
      <c r="K22" s="10">
        <f t="shared" si="0"/>
        <v>0</v>
      </c>
      <c r="L22" s="12">
        <f t="shared" si="0"/>
        <v>0</v>
      </c>
      <c r="M22" s="12">
        <f t="shared" si="0"/>
        <v>37371.12</v>
      </c>
      <c r="N22" s="92">
        <f t="shared" si="0"/>
        <v>2812.88</v>
      </c>
      <c r="O22" s="13"/>
      <c r="P22" s="85">
        <f t="shared" si="1"/>
        <v>0</v>
      </c>
      <c r="Q22" s="88">
        <f t="shared" si="1"/>
        <v>0</v>
      </c>
      <c r="R22" s="88">
        <f t="shared" si="1"/>
        <v>26854.494000000002</v>
      </c>
      <c r="S22" s="96">
        <f t="shared" si="1"/>
        <v>2021.306</v>
      </c>
      <c r="T22" s="87"/>
      <c r="U22" s="9">
        <f t="shared" si="2"/>
        <v>0</v>
      </c>
      <c r="V22" s="66">
        <f t="shared" si="2"/>
        <v>0</v>
      </c>
      <c r="W22" s="66">
        <f t="shared" si="2"/>
        <v>582.087</v>
      </c>
      <c r="X22" s="98">
        <f t="shared" si="2"/>
        <v>43.813</v>
      </c>
      <c r="Y22" s="65"/>
    </row>
    <row r="23" spans="1:25" ht="12.75">
      <c r="A23" s="8">
        <v>3143</v>
      </c>
      <c r="B23" s="122" t="s">
        <v>60</v>
      </c>
      <c r="C23" s="25" t="s">
        <v>28</v>
      </c>
      <c r="D23" s="103">
        <v>122164</v>
      </c>
      <c r="E23" s="104">
        <v>89083.3</v>
      </c>
      <c r="F23" s="105">
        <v>128.1</v>
      </c>
      <c r="G23" s="10">
        <v>0</v>
      </c>
      <c r="H23" s="12">
        <v>100</v>
      </c>
      <c r="I23" s="12">
        <v>0</v>
      </c>
      <c r="J23" s="13">
        <v>0</v>
      </c>
      <c r="K23" s="10">
        <f t="shared" si="0"/>
        <v>0</v>
      </c>
      <c r="L23" s="12">
        <f t="shared" si="0"/>
        <v>122164</v>
      </c>
      <c r="M23" s="12">
        <f t="shared" si="0"/>
        <v>0</v>
      </c>
      <c r="N23" s="92">
        <f t="shared" si="0"/>
        <v>0</v>
      </c>
      <c r="O23" s="13"/>
      <c r="P23" s="85">
        <f t="shared" si="1"/>
        <v>0</v>
      </c>
      <c r="Q23" s="88">
        <f t="shared" si="1"/>
        <v>89083.3</v>
      </c>
      <c r="R23" s="88">
        <f t="shared" si="1"/>
        <v>0</v>
      </c>
      <c r="S23" s="96">
        <f t="shared" si="1"/>
        <v>0</v>
      </c>
      <c r="T23" s="87"/>
      <c r="U23" s="9">
        <f t="shared" si="2"/>
        <v>0</v>
      </c>
      <c r="V23" s="66">
        <f t="shared" si="2"/>
        <v>128.1</v>
      </c>
      <c r="W23" s="66">
        <f t="shared" si="2"/>
        <v>0</v>
      </c>
      <c r="X23" s="98">
        <f t="shared" si="2"/>
        <v>0</v>
      </c>
      <c r="Y23" s="65"/>
    </row>
    <row r="24" spans="1:25" ht="12.75">
      <c r="A24" s="8">
        <v>3143</v>
      </c>
      <c r="B24" s="122" t="s">
        <v>61</v>
      </c>
      <c r="C24" s="25" t="s">
        <v>29</v>
      </c>
      <c r="D24" s="103">
        <v>5436.8</v>
      </c>
      <c r="E24" s="104">
        <v>3964.3</v>
      </c>
      <c r="F24" s="105">
        <v>5.4</v>
      </c>
      <c r="G24" s="10">
        <v>0</v>
      </c>
      <c r="H24" s="12">
        <v>100</v>
      </c>
      <c r="I24" s="12">
        <v>0</v>
      </c>
      <c r="J24" s="13">
        <v>0</v>
      </c>
      <c r="K24" s="10">
        <f t="shared" si="0"/>
        <v>0</v>
      </c>
      <c r="L24" s="12">
        <f t="shared" si="0"/>
        <v>5436.8</v>
      </c>
      <c r="M24" s="12">
        <f t="shared" si="0"/>
        <v>0</v>
      </c>
      <c r="N24" s="92">
        <f t="shared" si="0"/>
        <v>0</v>
      </c>
      <c r="O24" s="13"/>
      <c r="P24" s="85">
        <f aca="true" t="shared" si="3" ref="P24:S32">G24/100*$E24</f>
        <v>0</v>
      </c>
      <c r="Q24" s="88">
        <f t="shared" si="3"/>
        <v>3964.3</v>
      </c>
      <c r="R24" s="88">
        <f t="shared" si="3"/>
        <v>0</v>
      </c>
      <c r="S24" s="96">
        <f t="shared" si="3"/>
        <v>0</v>
      </c>
      <c r="T24" s="87"/>
      <c r="U24" s="9">
        <f t="shared" si="2"/>
        <v>0</v>
      </c>
      <c r="V24" s="66">
        <f t="shared" si="2"/>
        <v>5.4</v>
      </c>
      <c r="W24" s="66">
        <f t="shared" si="2"/>
        <v>0</v>
      </c>
      <c r="X24" s="98">
        <f t="shared" si="2"/>
        <v>0</v>
      </c>
      <c r="Y24" s="65"/>
    </row>
    <row r="25" spans="1:25" ht="12.75">
      <c r="A25" s="8">
        <v>3145</v>
      </c>
      <c r="B25" s="122" t="s">
        <v>61</v>
      </c>
      <c r="C25" s="25" t="s">
        <v>47</v>
      </c>
      <c r="D25" s="103">
        <v>18597.6</v>
      </c>
      <c r="E25" s="104">
        <v>13459</v>
      </c>
      <c r="F25" s="105">
        <v>162.3</v>
      </c>
      <c r="G25" s="10">
        <v>0</v>
      </c>
      <c r="H25" s="12">
        <v>0</v>
      </c>
      <c r="I25" s="12">
        <v>93</v>
      </c>
      <c r="J25" s="13">
        <v>7</v>
      </c>
      <c r="K25" s="10">
        <f t="shared" si="0"/>
        <v>0</v>
      </c>
      <c r="L25" s="12">
        <f t="shared" si="0"/>
        <v>0</v>
      </c>
      <c r="M25" s="12">
        <f t="shared" si="0"/>
        <v>17295.768</v>
      </c>
      <c r="N25" s="92">
        <f t="shared" si="0"/>
        <v>1301.832</v>
      </c>
      <c r="O25" s="13"/>
      <c r="P25" s="85">
        <f t="shared" si="3"/>
        <v>0</v>
      </c>
      <c r="Q25" s="88">
        <f t="shared" si="3"/>
        <v>0</v>
      </c>
      <c r="R25" s="88">
        <f t="shared" si="3"/>
        <v>12516.87</v>
      </c>
      <c r="S25" s="96">
        <f t="shared" si="3"/>
        <v>942.1300000000001</v>
      </c>
      <c r="T25" s="87"/>
      <c r="U25" s="9">
        <f t="shared" si="2"/>
        <v>0</v>
      </c>
      <c r="V25" s="66">
        <f t="shared" si="2"/>
        <v>0</v>
      </c>
      <c r="W25" s="66">
        <f t="shared" si="2"/>
        <v>150.93900000000002</v>
      </c>
      <c r="X25" s="98">
        <f t="shared" si="2"/>
        <v>11.361000000000002</v>
      </c>
      <c r="Y25" s="65"/>
    </row>
    <row r="26" spans="1:25" ht="12.75">
      <c r="A26" s="8">
        <v>3146</v>
      </c>
      <c r="B26" s="122" t="s">
        <v>61</v>
      </c>
      <c r="C26" s="25" t="s">
        <v>48</v>
      </c>
      <c r="D26" s="103">
        <v>26603.7</v>
      </c>
      <c r="E26" s="104">
        <v>18674.2</v>
      </c>
      <c r="F26" s="105">
        <v>1022</v>
      </c>
      <c r="G26" s="10">
        <v>10</v>
      </c>
      <c r="H26" s="12">
        <v>63</v>
      </c>
      <c r="I26" s="12">
        <v>27</v>
      </c>
      <c r="J26" s="13">
        <v>0</v>
      </c>
      <c r="K26" s="10">
        <f t="shared" si="0"/>
        <v>2660.3700000000003</v>
      </c>
      <c r="L26" s="12">
        <f t="shared" si="0"/>
        <v>16760.331000000002</v>
      </c>
      <c r="M26" s="12">
        <f t="shared" si="0"/>
        <v>7182.999000000001</v>
      </c>
      <c r="N26" s="92">
        <f t="shared" si="0"/>
        <v>0</v>
      </c>
      <c r="O26" s="13"/>
      <c r="P26" s="85">
        <f t="shared" si="3"/>
        <v>1867.42</v>
      </c>
      <c r="Q26" s="88">
        <f t="shared" si="3"/>
        <v>11764.746000000001</v>
      </c>
      <c r="R26" s="88">
        <f t="shared" si="3"/>
        <v>5042.034000000001</v>
      </c>
      <c r="S26" s="96">
        <f t="shared" si="3"/>
        <v>0</v>
      </c>
      <c r="T26" s="87"/>
      <c r="U26" s="9">
        <f t="shared" si="2"/>
        <v>102.2</v>
      </c>
      <c r="V26" s="66">
        <f t="shared" si="2"/>
        <v>643.86</v>
      </c>
      <c r="W26" s="66">
        <f t="shared" si="2"/>
        <v>275.94</v>
      </c>
      <c r="X26" s="98">
        <f t="shared" si="2"/>
        <v>0</v>
      </c>
      <c r="Y26" s="65"/>
    </row>
    <row r="27" spans="1:25" ht="12.75">
      <c r="A27" s="8">
        <v>3147</v>
      </c>
      <c r="B27" s="122" t="s">
        <v>61</v>
      </c>
      <c r="C27" s="25" t="s">
        <v>49</v>
      </c>
      <c r="D27" s="103">
        <v>85080.1</v>
      </c>
      <c r="E27" s="104">
        <v>61205</v>
      </c>
      <c r="F27" s="105">
        <v>1232.8</v>
      </c>
      <c r="G27" s="10">
        <v>0</v>
      </c>
      <c r="H27" s="12">
        <v>0</v>
      </c>
      <c r="I27" s="12">
        <v>95</v>
      </c>
      <c r="J27" s="13">
        <v>5</v>
      </c>
      <c r="K27" s="10">
        <f t="shared" si="0"/>
        <v>0</v>
      </c>
      <c r="L27" s="12">
        <f t="shared" si="0"/>
        <v>0</v>
      </c>
      <c r="M27" s="12">
        <f t="shared" si="0"/>
        <v>80826.095</v>
      </c>
      <c r="N27" s="92">
        <f t="shared" si="0"/>
        <v>4254.005</v>
      </c>
      <c r="O27" s="13"/>
      <c r="P27" s="85">
        <f t="shared" si="3"/>
        <v>0</v>
      </c>
      <c r="Q27" s="88">
        <f t="shared" si="3"/>
        <v>0</v>
      </c>
      <c r="R27" s="88">
        <f t="shared" si="3"/>
        <v>58144.75</v>
      </c>
      <c r="S27" s="96">
        <f t="shared" si="3"/>
        <v>3060.25</v>
      </c>
      <c r="T27" s="87"/>
      <c r="U27" s="9">
        <f t="shared" si="2"/>
        <v>0</v>
      </c>
      <c r="V27" s="66">
        <f t="shared" si="2"/>
        <v>0</v>
      </c>
      <c r="W27" s="66">
        <f t="shared" si="2"/>
        <v>1171.1599999999999</v>
      </c>
      <c r="X27" s="98">
        <f t="shared" si="2"/>
        <v>61.64</v>
      </c>
      <c r="Y27" s="65"/>
    </row>
    <row r="28" spans="1:25" ht="12.75">
      <c r="A28" s="8">
        <v>3149</v>
      </c>
      <c r="B28" s="122"/>
      <c r="C28" s="25" t="s">
        <v>50</v>
      </c>
      <c r="D28" s="103"/>
      <c r="E28" s="104"/>
      <c r="F28" s="105"/>
      <c r="G28" s="10">
        <v>10</v>
      </c>
      <c r="H28" s="12">
        <v>63</v>
      </c>
      <c r="I28" s="12">
        <v>27</v>
      </c>
      <c r="J28" s="13">
        <v>0</v>
      </c>
      <c r="K28" s="10">
        <f t="shared" si="0"/>
        <v>0</v>
      </c>
      <c r="L28" s="12">
        <f t="shared" si="0"/>
        <v>0</v>
      </c>
      <c r="M28" s="12">
        <f t="shared" si="0"/>
        <v>0</v>
      </c>
      <c r="N28" s="92">
        <f t="shared" si="0"/>
        <v>0</v>
      </c>
      <c r="O28" s="13"/>
      <c r="P28" s="85">
        <f t="shared" si="3"/>
        <v>0</v>
      </c>
      <c r="Q28" s="88">
        <f t="shared" si="3"/>
        <v>0</v>
      </c>
      <c r="R28" s="88">
        <f t="shared" si="3"/>
        <v>0</v>
      </c>
      <c r="S28" s="96">
        <f t="shared" si="3"/>
        <v>0</v>
      </c>
      <c r="T28" s="87"/>
      <c r="U28" s="9">
        <f t="shared" si="2"/>
        <v>0</v>
      </c>
      <c r="V28" s="66">
        <f t="shared" si="2"/>
        <v>0</v>
      </c>
      <c r="W28" s="66">
        <f t="shared" si="2"/>
        <v>0</v>
      </c>
      <c r="X28" s="98">
        <f t="shared" si="2"/>
        <v>0</v>
      </c>
      <c r="Y28" s="65"/>
    </row>
    <row r="29" spans="1:25" ht="12.75">
      <c r="A29" s="8">
        <v>3150</v>
      </c>
      <c r="B29" s="122" t="s">
        <v>61</v>
      </c>
      <c r="C29" s="25" t="s">
        <v>20</v>
      </c>
      <c r="D29" s="103">
        <v>32777.1</v>
      </c>
      <c r="E29" s="104">
        <v>23520.9</v>
      </c>
      <c r="F29" s="105">
        <v>553.6</v>
      </c>
      <c r="G29" s="10">
        <v>0</v>
      </c>
      <c r="H29" s="12">
        <v>0</v>
      </c>
      <c r="I29" s="12">
        <v>0</v>
      </c>
      <c r="J29" s="13">
        <v>100</v>
      </c>
      <c r="K29" s="10">
        <f t="shared" si="0"/>
        <v>0</v>
      </c>
      <c r="L29" s="12">
        <f t="shared" si="0"/>
        <v>0</v>
      </c>
      <c r="M29" s="12">
        <f t="shared" si="0"/>
        <v>0</v>
      </c>
      <c r="N29" s="92">
        <f t="shared" si="0"/>
        <v>32777.1</v>
      </c>
      <c r="O29" s="13"/>
      <c r="P29" s="85">
        <f t="shared" si="3"/>
        <v>0</v>
      </c>
      <c r="Q29" s="88">
        <f t="shared" si="3"/>
        <v>0</v>
      </c>
      <c r="R29" s="88">
        <f t="shared" si="3"/>
        <v>0</v>
      </c>
      <c r="S29" s="96">
        <f t="shared" si="3"/>
        <v>23520.9</v>
      </c>
      <c r="T29" s="87"/>
      <c r="U29" s="9">
        <f t="shared" si="2"/>
        <v>0</v>
      </c>
      <c r="V29" s="66">
        <f t="shared" si="2"/>
        <v>0</v>
      </c>
      <c r="W29" s="66">
        <f t="shared" si="2"/>
        <v>0</v>
      </c>
      <c r="X29" s="98">
        <f t="shared" si="2"/>
        <v>553.6</v>
      </c>
      <c r="Y29" s="65"/>
    </row>
    <row r="30" spans="1:25" ht="12.75">
      <c r="A30" s="8">
        <v>3231</v>
      </c>
      <c r="B30" s="122" t="s">
        <v>60</v>
      </c>
      <c r="C30" s="25" t="s">
        <v>30</v>
      </c>
      <c r="D30" s="103">
        <v>167126.2</v>
      </c>
      <c r="E30" s="104">
        <v>121804.8</v>
      </c>
      <c r="F30" s="105">
        <v>322.4</v>
      </c>
      <c r="G30" s="10">
        <v>0</v>
      </c>
      <c r="H30" s="12">
        <v>95</v>
      </c>
      <c r="I30" s="12">
        <v>5</v>
      </c>
      <c r="J30" s="13">
        <v>0</v>
      </c>
      <c r="K30" s="10">
        <f t="shared" si="0"/>
        <v>0</v>
      </c>
      <c r="L30" s="12">
        <f t="shared" si="0"/>
        <v>158769.89</v>
      </c>
      <c r="M30" s="12">
        <f t="shared" si="0"/>
        <v>8356.310000000001</v>
      </c>
      <c r="N30" s="92">
        <f t="shared" si="0"/>
        <v>0</v>
      </c>
      <c r="O30" s="13"/>
      <c r="P30" s="85">
        <f t="shared" si="3"/>
        <v>0</v>
      </c>
      <c r="Q30" s="88">
        <f t="shared" si="3"/>
        <v>115714.56</v>
      </c>
      <c r="R30" s="88">
        <f t="shared" si="3"/>
        <v>6090.240000000001</v>
      </c>
      <c r="S30" s="96">
        <f t="shared" si="3"/>
        <v>0</v>
      </c>
      <c r="T30" s="87"/>
      <c r="U30" s="9">
        <f t="shared" si="2"/>
        <v>0</v>
      </c>
      <c r="V30" s="66">
        <f t="shared" si="2"/>
        <v>306.28</v>
      </c>
      <c r="W30" s="66">
        <f t="shared" si="2"/>
        <v>16.12</v>
      </c>
      <c r="X30" s="98">
        <f t="shared" si="2"/>
        <v>0</v>
      </c>
      <c r="Y30" s="65"/>
    </row>
    <row r="31" spans="1:25" ht="12.75">
      <c r="A31" s="8">
        <v>3421</v>
      </c>
      <c r="B31" s="122" t="s">
        <v>60</v>
      </c>
      <c r="C31" s="25" t="s">
        <v>31</v>
      </c>
      <c r="D31" s="103">
        <v>44288.5</v>
      </c>
      <c r="E31" s="104">
        <v>32046.3</v>
      </c>
      <c r="F31" s="105">
        <v>464.4</v>
      </c>
      <c r="G31" s="10">
        <v>0</v>
      </c>
      <c r="H31" s="12">
        <v>71.6</v>
      </c>
      <c r="I31" s="12">
        <v>28.4</v>
      </c>
      <c r="J31" s="13">
        <v>0</v>
      </c>
      <c r="K31" s="10">
        <f t="shared" si="0"/>
        <v>0</v>
      </c>
      <c r="L31" s="12">
        <f t="shared" si="0"/>
        <v>31710.566</v>
      </c>
      <c r="M31" s="12">
        <f t="shared" si="0"/>
        <v>12577.934</v>
      </c>
      <c r="N31" s="92">
        <f t="shared" si="0"/>
        <v>0</v>
      </c>
      <c r="O31" s="13"/>
      <c r="P31" s="85">
        <f aca="true" t="shared" si="4" ref="P31:R32">G31/100*$E31</f>
        <v>0</v>
      </c>
      <c r="Q31" s="88">
        <f t="shared" si="4"/>
        <v>22945.1508</v>
      </c>
      <c r="R31" s="88">
        <f t="shared" si="4"/>
        <v>9101.1492</v>
      </c>
      <c r="S31" s="96">
        <f t="shared" si="3"/>
        <v>0</v>
      </c>
      <c r="T31" s="87"/>
      <c r="U31" s="9">
        <f t="shared" si="2"/>
        <v>0</v>
      </c>
      <c r="V31" s="66">
        <f t="shared" si="2"/>
        <v>332.51039999999995</v>
      </c>
      <c r="W31" s="66">
        <f t="shared" si="2"/>
        <v>131.88959999999997</v>
      </c>
      <c r="X31" s="98">
        <f t="shared" si="2"/>
        <v>0</v>
      </c>
      <c r="Y31" s="65"/>
    </row>
    <row r="32" spans="1:25" ht="13.5" thickBot="1">
      <c r="A32" s="14">
        <v>4322</v>
      </c>
      <c r="B32" s="123" t="s">
        <v>61</v>
      </c>
      <c r="C32" s="26" t="s">
        <v>62</v>
      </c>
      <c r="D32" s="109">
        <v>61045.3</v>
      </c>
      <c r="E32" s="110">
        <v>44228.6</v>
      </c>
      <c r="F32" s="111">
        <v>455.3</v>
      </c>
      <c r="G32" s="15">
        <v>0</v>
      </c>
      <c r="H32" s="16">
        <v>0</v>
      </c>
      <c r="I32" s="16">
        <v>0</v>
      </c>
      <c r="J32" s="17">
        <v>0</v>
      </c>
      <c r="K32" s="10">
        <f t="shared" si="0"/>
        <v>0</v>
      </c>
      <c r="L32" s="12">
        <f t="shared" si="0"/>
        <v>0</v>
      </c>
      <c r="M32" s="12">
        <f t="shared" si="0"/>
        <v>0</v>
      </c>
      <c r="N32" s="92">
        <f t="shared" si="0"/>
        <v>0</v>
      </c>
      <c r="O32" s="112">
        <f>D32</f>
        <v>61045.3</v>
      </c>
      <c r="P32" s="85">
        <f t="shared" si="4"/>
        <v>0</v>
      </c>
      <c r="Q32" s="88">
        <f t="shared" si="4"/>
        <v>0</v>
      </c>
      <c r="R32" s="88">
        <f t="shared" si="4"/>
        <v>0</v>
      </c>
      <c r="S32" s="96">
        <f t="shared" si="3"/>
        <v>0</v>
      </c>
      <c r="T32" s="87">
        <f>E32</f>
        <v>44228.6</v>
      </c>
      <c r="U32" s="9">
        <f t="shared" si="2"/>
        <v>0</v>
      </c>
      <c r="V32" s="66">
        <f t="shared" si="2"/>
        <v>0</v>
      </c>
      <c r="W32" s="66">
        <f t="shared" si="2"/>
        <v>0</v>
      </c>
      <c r="X32" s="98">
        <f t="shared" si="2"/>
        <v>0</v>
      </c>
      <c r="Y32" s="65">
        <f>F32</f>
        <v>455.3</v>
      </c>
    </row>
    <row r="33" spans="1:25" ht="13.5" thickBot="1">
      <c r="A33" s="18"/>
      <c r="B33" s="117"/>
      <c r="C33" s="19" t="s">
        <v>21</v>
      </c>
      <c r="D33" s="89">
        <f>SUM(D9:D32)</f>
        <v>3988119.000000001</v>
      </c>
      <c r="E33" s="34">
        <f>SUM(E9:E32)</f>
        <v>2846193.9999999995</v>
      </c>
      <c r="F33" s="35">
        <f>SUM(F9:F32)</f>
        <v>89704</v>
      </c>
      <c r="G33" s="20"/>
      <c r="H33" s="21"/>
      <c r="I33" s="21"/>
      <c r="J33" s="22"/>
      <c r="K33" s="67">
        <f aca="true" t="shared" si="5" ref="K33:Y33">SUM(K9:K32)</f>
        <v>551921.03</v>
      </c>
      <c r="L33" s="68">
        <f t="shared" si="5"/>
        <v>2114327.5670000003</v>
      </c>
      <c r="M33" s="68">
        <f t="shared" si="5"/>
        <v>1219679.286</v>
      </c>
      <c r="N33" s="68">
        <f t="shared" si="5"/>
        <v>41145.816999999995</v>
      </c>
      <c r="O33" s="94">
        <f t="shared" si="5"/>
        <v>61045.3</v>
      </c>
      <c r="P33" s="67">
        <f t="shared" si="5"/>
        <v>399506.92999999993</v>
      </c>
      <c r="Q33" s="68">
        <f t="shared" si="5"/>
        <v>1503337.9068000002</v>
      </c>
      <c r="R33" s="68">
        <f t="shared" si="5"/>
        <v>869575.9771999998</v>
      </c>
      <c r="S33" s="68">
        <f t="shared" si="5"/>
        <v>29544.586000000003</v>
      </c>
      <c r="T33" s="94">
        <f t="shared" si="5"/>
        <v>44228.6</v>
      </c>
      <c r="U33" s="67">
        <f t="shared" si="5"/>
        <v>4733.639999999999</v>
      </c>
      <c r="V33" s="68">
        <f t="shared" si="5"/>
        <v>55193.5704</v>
      </c>
      <c r="W33" s="68">
        <f t="shared" si="5"/>
        <v>28651.075599999993</v>
      </c>
      <c r="X33" s="68">
        <f t="shared" si="5"/>
        <v>670.414</v>
      </c>
      <c r="Y33" s="94">
        <f t="shared" si="5"/>
        <v>455.3</v>
      </c>
    </row>
    <row r="36" spans="3:15" ht="12.75">
      <c r="C36" t="s">
        <v>34</v>
      </c>
      <c r="K36" s="99">
        <v>15501.5</v>
      </c>
      <c r="L36" s="99">
        <v>50344.5</v>
      </c>
      <c r="M36" s="99">
        <v>23653</v>
      </c>
      <c r="N36" s="99">
        <v>850</v>
      </c>
      <c r="O36" s="99">
        <v>326</v>
      </c>
    </row>
    <row r="37" spans="3:25" ht="12.75">
      <c r="C37" t="s">
        <v>39</v>
      </c>
      <c r="K37" s="39">
        <f>K33/$K36</f>
        <v>35.604362803599656</v>
      </c>
      <c r="L37" s="39">
        <f>L33/$L36</f>
        <v>41.99719069610385</v>
      </c>
      <c r="M37" s="39">
        <f>M33/$M36</f>
        <v>51.565521751997636</v>
      </c>
      <c r="N37" s="39">
        <f>N33/$N36</f>
        <v>48.40684352941176</v>
      </c>
      <c r="O37" s="39">
        <f>O33/$O36</f>
        <v>187.25552147239264</v>
      </c>
      <c r="P37" s="39">
        <f>P33/$K36</f>
        <v>25.772146566461306</v>
      </c>
      <c r="Q37" s="39">
        <f>Q33/$L36</f>
        <v>29.86101573756816</v>
      </c>
      <c r="R37" s="39">
        <f>R33/$M36</f>
        <v>36.76387676827463</v>
      </c>
      <c r="S37" s="39">
        <f>S33/$N36</f>
        <v>34.75833647058824</v>
      </c>
      <c r="T37" s="39">
        <f>T33/$O36</f>
        <v>135.67055214723925</v>
      </c>
      <c r="U37" s="39">
        <f>U33/$K36</f>
        <v>0.3053665774279908</v>
      </c>
      <c r="V37" s="39">
        <f>V33/$L36</f>
        <v>1.096317778506093</v>
      </c>
      <c r="W37" s="39">
        <f>W33/$M36</f>
        <v>1.2113083160698428</v>
      </c>
      <c r="X37" s="39">
        <f>X33/$N36</f>
        <v>0.7887223529411764</v>
      </c>
      <c r="Y37" s="39">
        <f>Y33/$O36</f>
        <v>1.3966257668711657</v>
      </c>
    </row>
  </sheetData>
  <sheetProtection password="DF7D" sheet="1"/>
  <printOptions horizontalCentered="1" verticalCentered="1"/>
  <pageMargins left="0" right="0" top="0.3937007874015748" bottom="0" header="0.5118110236220472" footer="0.5118110236220472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 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455</cp:lastModifiedBy>
  <cp:lastPrinted>2010-03-31T08:34:59Z</cp:lastPrinted>
  <dcterms:created xsi:type="dcterms:W3CDTF">2003-12-15T08:14:08Z</dcterms:created>
  <dcterms:modified xsi:type="dcterms:W3CDTF">2010-03-31T12:42:07Z</dcterms:modified>
  <cp:category/>
  <cp:version/>
  <cp:contentType/>
  <cp:contentStatus/>
</cp:coreProperties>
</file>