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90" firstSheet="2" activeTab="5"/>
  </bookViews>
  <sheets>
    <sheet name="tab. 1a rozp školství 2009" sheetId="1" r:id="rId1"/>
    <sheet name="tab. 1b rozp školství 2008" sheetId="2" r:id="rId2"/>
    <sheet name="tab. 1c rozp školství 2007" sheetId="3" r:id="rId3"/>
    <sheet name="tab 1d dotace MŠMT 09" sheetId="4" r:id="rId4"/>
    <sheet name="tab 1e dotace MŠMT 08" sheetId="5" r:id="rId5"/>
    <sheet name="tab. 1f dotace MŠMT 07" sheetId="6" r:id="rId6"/>
  </sheets>
  <definedNames>
    <definedName name="_xlnm.Print_Titles" localSheetId="0">'tab. 1a rozp školství 2009'!$5:$6</definedName>
    <definedName name="_xlnm.Print_Titles" localSheetId="1">'tab. 1b rozp školství 2008'!$5:$6</definedName>
    <definedName name="_xlnm.Print_Titles" localSheetId="2">'tab. 1c rozp školství 2007'!$5:$6</definedName>
  </definedNames>
  <calcPr fullCalcOnLoad="1"/>
</workbook>
</file>

<file path=xl/sharedStrings.xml><?xml version="1.0" encoding="utf-8"?>
<sst xmlns="http://schemas.openxmlformats.org/spreadsheetml/2006/main" count="301" uniqueCount="154">
  <si>
    <t>Ukazatel</t>
  </si>
  <si>
    <t>A.1. Neinvestiční dotace celkem</t>
  </si>
  <si>
    <t>v tom:</t>
  </si>
  <si>
    <t>Program sociální prevence a prevence kriminality</t>
  </si>
  <si>
    <t>Projekty romské komunity</t>
  </si>
  <si>
    <t>Program protidrogové politiky</t>
  </si>
  <si>
    <t>Soutěže</t>
  </si>
  <si>
    <r>
      <t>A.2.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Investiční dotace celkem</t>
    </r>
  </si>
  <si>
    <t>Účelové investiční dotace na nákup učebních pomůcek</t>
  </si>
  <si>
    <t>v tis. Kč</t>
  </si>
  <si>
    <t>UKAZATEL</t>
  </si>
  <si>
    <t>Rozpočet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</si>
  <si>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</si>
  <si>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</si>
  <si>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</si>
  <si>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</si>
  <si>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</si>
  <si>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</si>
  <si>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příspěvky PO na provoz - od ÚP</t>
  </si>
  <si>
    <t>ostatní běžné výdaje</t>
  </si>
  <si>
    <t>ostatní kapitálové výdaje</t>
  </si>
  <si>
    <t>grantové a dílčí programy a samostat.projekty</t>
  </si>
  <si>
    <t>stanovené odvody z investičních fondů škol a zařízení</t>
  </si>
  <si>
    <t>Rozpočtované neinv. příjmy odvětví školství</t>
  </si>
  <si>
    <t>z toho soukromé</t>
  </si>
  <si>
    <t>z toho 
krajské školství</t>
  </si>
  <si>
    <t>z toho 
ostat. výdaje</t>
  </si>
  <si>
    <t>Evropská jazyková cena</t>
  </si>
  <si>
    <t>Účelové neinvestiční dotace na nákup učebních pomůcek</t>
  </si>
  <si>
    <t>A.3. Dotace celkem (A.1.+ A.2.)</t>
  </si>
  <si>
    <t>kapitálové příjmy</t>
  </si>
  <si>
    <t>nedaňové příjmy odvětví školství</t>
  </si>
  <si>
    <t>ostatní odvody příspěvkových organizací</t>
  </si>
  <si>
    <t>státní informační politika ve vzdělávání - SR</t>
  </si>
  <si>
    <t>Neinvestiční výdaje CELKEM</t>
  </si>
  <si>
    <t>Investiční výdaje CELKEM</t>
  </si>
  <si>
    <t>příspěvky PO na provoz kryté kap. 14</t>
  </si>
  <si>
    <t>projekt PILOT 1 a PILOT Z - SR</t>
  </si>
  <si>
    <t>GS 3.1 - SR</t>
  </si>
  <si>
    <t>podpora romských žáků SŠ - SR</t>
  </si>
  <si>
    <t>podp.výuky méně vyuč.cizích jazyků - SR</t>
  </si>
  <si>
    <t>nákup kompenzačních pomůcek - SR</t>
  </si>
  <si>
    <t>průmyslová zóna Solnice-Kvasiny-ost.kapitál.výdaje</t>
  </si>
  <si>
    <t xml:space="preserve">                  - neinvestiční příspěvek</t>
  </si>
  <si>
    <t xml:space="preserve">             kapitálové výdaje odvětví</t>
  </si>
  <si>
    <t xml:space="preserve">             nerozděleno</t>
  </si>
  <si>
    <t>Fond rozvoje a reprodukce Královéhradeckého
 kraje pro odvětví školství</t>
  </si>
  <si>
    <t>Podpora výuky méně vyučovaných cizích jazyků</t>
  </si>
  <si>
    <t>Náhradní stravování dětí, žáků a studentů krajského a obecního školství</t>
  </si>
  <si>
    <t>Pilot - pokusné ověřování</t>
  </si>
  <si>
    <t>Ostatní - uveďte jednotlivé tituly účelových dotací:</t>
  </si>
  <si>
    <t>částky v Kč</t>
  </si>
  <si>
    <t>z toho obecní školství</t>
  </si>
  <si>
    <t>ROZPOČET odvětví školství Královéhradeckého kraje na rok 2007</t>
  </si>
  <si>
    <t xml:space="preserve">Dotace poskytnuté kraji z MŠMT v roce 2007, jejich rozdělení </t>
  </si>
  <si>
    <t>Poskytnuto celkem
k 31.12.2007</t>
  </si>
  <si>
    <t>z toho:</t>
  </si>
  <si>
    <t xml:space="preserve">Přímé náklady na vzdělávání bez RP </t>
  </si>
  <si>
    <t>v tom:     a) platy</t>
  </si>
  <si>
    <t xml:space="preserve">                b) OON</t>
  </si>
  <si>
    <t xml:space="preserve">                c) ostatní (pojistné + FKSP +  ONIV)</t>
  </si>
  <si>
    <t>Rozvojový program "Podpora zvýšení počtu vyučovacích hodin v oborech vzdělávání gymnázií" - dle č.j.: 24 938/2006-23</t>
  </si>
  <si>
    <t>Rozvojový program "Podpora zvýšení počtu vyučovacích hodin v oborech vzdělávání gymnázií" - dle č.j.: 15 022/2007-23</t>
  </si>
  <si>
    <t>Rozvojový program "Financování asistentů pedagoga pro děti, žáky a studenty se sociálním znevýhodněním na rok 2007</t>
  </si>
  <si>
    <t>Rozvojový program "Podpora dalšího vzdělávání pedagogických pracovníků v regionech"</t>
  </si>
  <si>
    <t>Dotační program"Náhradní stravování dětí, žáků a studentů krajského a obecního školství</t>
  </si>
  <si>
    <t>Rozvojový program"Zajištění podmínek základního vzdělávání nezletilých azylantů, osob požívajících doplňkové ochrany, žadatelů o udělení mezinárodní ochrany na území CR a dětí cizinců umístěných v zařízení pro zajištění cizinců v roce 2007"</t>
  </si>
  <si>
    <t>Rozvojový program"Zpřístupnění dalšího vzdělávání pedagogických pracovníků základních škol s ročníky pouze 1. stupně na rok 2007"</t>
  </si>
  <si>
    <t>Rozvojový program"Další vzdělávání pedagogických pracovníků v souvislosti se zavedením nové maturitní zkoušky"</t>
  </si>
  <si>
    <t>Rozvojový program EVVO pro školy</t>
  </si>
  <si>
    <t>Dotace pro soukromé školy bez RP</t>
  </si>
  <si>
    <t>Rozvojový program "Financování asistentů pedagoga pro děti, žáky a studenty se zdravotním postižením v soukromých školách" - dle č.j.: 249/2007-24</t>
  </si>
  <si>
    <t>Státní informační politika - neinvestice</t>
  </si>
  <si>
    <t>po 5. změně</t>
  </si>
  <si>
    <t>Evropská jazyková cena LABEL - SR</t>
  </si>
  <si>
    <t>podpora EVVO ve školách - SR</t>
  </si>
  <si>
    <t>SIPVZ - SR</t>
  </si>
  <si>
    <t>kompenzační pomůcky - SR</t>
  </si>
  <si>
    <t>neinvestiční půjčené prostředky PO</t>
  </si>
  <si>
    <t>investiční transfery PO</t>
  </si>
  <si>
    <t>v tom: PO - investiční transfery</t>
  </si>
  <si>
    <t>dotace s ÚZ přímých nákladů na vzdělávání - SR</t>
  </si>
  <si>
    <t>ROZPOČET odvětví školství Královéhradeckého kraje na rok 2008</t>
  </si>
  <si>
    <t>po 4. změně</t>
  </si>
  <si>
    <t>zpřístupnění DVPP ZŠ 1.st. - SR</t>
  </si>
  <si>
    <t>podpora DVPP v regionech - SR</t>
  </si>
  <si>
    <t>podpora výuky cizích jazyků - SR</t>
  </si>
  <si>
    <t>fin.asistentů pedagoga - SR</t>
  </si>
  <si>
    <t>náhradní stravování žáků - SR</t>
  </si>
  <si>
    <t>vzdělávání dětí azylantů a cizinců - SR</t>
  </si>
  <si>
    <t>zvýšení nenárokových složek platů pedagogů - SR</t>
  </si>
  <si>
    <t>podpora čtenářství v ZŠ - SR</t>
  </si>
  <si>
    <t>kofinancování a předfinancování</t>
  </si>
  <si>
    <t xml:space="preserve">investiční půjčené prostředky obcím   </t>
  </si>
  <si>
    <t>kofinancování a předfinancování - inv.transf. PO</t>
  </si>
  <si>
    <t>inv.dotace poskytnuté prostř. čerp.účtu - SR</t>
  </si>
  <si>
    <t>prům. zóna Solnice-Kvasiny-ostatní kapitál. výdaje - úvěr</t>
  </si>
  <si>
    <t xml:space="preserve">Dotace poskytnuté kraji z MŠMT v roce 2008, jejich rozdělení </t>
  </si>
  <si>
    <t>Poskytnuto celkem
k 31.12.2008</t>
  </si>
  <si>
    <t xml:space="preserve">Přímé náklady na vzdělávání </t>
  </si>
  <si>
    <t>Výuka cizích jazyků</t>
  </si>
  <si>
    <t>Zvýšení nenárokových složek platů pedagogických pracovníků regionálního školství s ohledem na kvalitu jejich práce</t>
  </si>
  <si>
    <t xml:space="preserve">Dotace pro soukromé školy </t>
  </si>
  <si>
    <t>Asistenti pedagogů v soukromých a církevních speciálních školách</t>
  </si>
  <si>
    <t>Podpora dalšího  vzdělávání pedagogických pracovníků zabezpečovaného vzdělávacími zařízeními zřizovanými kraji</t>
  </si>
  <si>
    <t>Zpřístupnění vzdělání pedagog. prac.  ZŠ I.stupně</t>
  </si>
  <si>
    <t>Bezplatná příprava dětí azylantů, účastníků řízení o azyl a dětí osob se státní příslušností jiného členského státu EU k začlenění do základního vzdělávání</t>
  </si>
  <si>
    <t>Asistenti pedagogů pro děti, žáky a studenty se sociálním znevýhodněním</t>
  </si>
  <si>
    <t>Vyhlášení pokus. ověř. výuky škol. vzdělávacích programů (pokrač. PILOT l a Z)</t>
  </si>
  <si>
    <t>Účelové neinvestiční dotace  na nákup učebních a kompenzačních pomůcek</t>
  </si>
  <si>
    <t>Účelové investiční dotace na nákup učebních a kompenzačních pomůcek</t>
  </si>
  <si>
    <t>Podpora čtenářství na základních školách v roce 2008</t>
  </si>
  <si>
    <t>ESF - SR</t>
  </si>
  <si>
    <t>příloha č. 1</t>
  </si>
  <si>
    <t>tabulka 1.a</t>
  </si>
  <si>
    <t>tabulka 1.b</t>
  </si>
  <si>
    <t>tabulka 1.c</t>
  </si>
  <si>
    <t>tabulka 1.d</t>
  </si>
  <si>
    <t>tabulka 1.e</t>
  </si>
  <si>
    <t>tabulka 1.f</t>
  </si>
  <si>
    <t>Účelový
znak</t>
  </si>
  <si>
    <t>Zvýšení nenárokových složek platů pedagogických pracovníků regionálního školství s ohledem na kvalitu jejich práce - 1. etapa</t>
  </si>
  <si>
    <t xml:space="preserve">                c) ostatní (pojistné + FKSP)</t>
  </si>
  <si>
    <t>33005     OJ 71</t>
  </si>
  <si>
    <t>Zvýšení nenárokových složek platů pedagogických pracovníků regionálního školství s ohledem na kvalitu jejich práce - 2. etapa</t>
  </si>
  <si>
    <t>Evropa mladýma očima</t>
  </si>
  <si>
    <t>"Hustota" a "Specifika" (1. a 2. etapa celkem)</t>
  </si>
  <si>
    <t>Posílení úrovně odměňování nepedagogických pracovníků (1. + 2. etapa celkem)</t>
  </si>
  <si>
    <t>Školní vybavení pro žáky 1. ročníku základního vzdělávání</t>
  </si>
  <si>
    <t>Program na podporu škol, které realizují inkluzívní vzdělávání a vzdělávání žáků se sociokulturním znevýhodněním</t>
  </si>
  <si>
    <t>Program na podporu aktivit v oblasti integrace cizinců na území ČR</t>
  </si>
  <si>
    <t>Evropská jazyková cena LABEL</t>
  </si>
  <si>
    <t>A.2. Investiční dotace celkem</t>
  </si>
  <si>
    <t>z toho krajské</t>
  </si>
  <si>
    <t>z toho obecní</t>
  </si>
  <si>
    <t>Poskytnuto celkem
k 31.12.2009</t>
  </si>
  <si>
    <t>ROZPOČET odvětví školství Královéhradeckého kraje na rok 2009</t>
  </si>
  <si>
    <t>školní vybavení pro žáky 1.ročníku ZŠ - SR</t>
  </si>
  <si>
    <t>vzdělávání dětí a žáků se soc.znevýhodněním - SR</t>
  </si>
  <si>
    <t>posílení úrovně odměňování nepedagog.prac. - SR</t>
  </si>
  <si>
    <t>řešení mezir.snížení žáků a spec.problémů reg.šk.-SR</t>
  </si>
  <si>
    <t>LABEL 2009 - Evropská jazyková cena - SR</t>
  </si>
  <si>
    <t>Evropa mladýma očima - SR</t>
  </si>
  <si>
    <t>projekt Cesta k uplatnění na souč.trhu práce - RRRS</t>
  </si>
  <si>
    <t>projekt Vybavení dílen pro praktickou výuku - RRRS</t>
  </si>
  <si>
    <t>OPVK-rozvoj kompet.říd.prac.škol v KHK - SR</t>
  </si>
  <si>
    <t>neinvestiční dotace obcím</t>
  </si>
  <si>
    <t>návratné finanční výpomoci PO</t>
  </si>
  <si>
    <t xml:space="preserve">kofinancování a předfinancování </t>
  </si>
  <si>
    <t xml:space="preserve">investiční transfery obcím   </t>
  </si>
  <si>
    <t xml:space="preserve">Dotace poskytnuté kraji z MŠMT v roce 2009, jejich rozdělení </t>
  </si>
  <si>
    <t>Dotace na soutěže (ÚZ 33166) financována prostřednictvím kap. 9  volnočasové aktivity</t>
  </si>
  <si>
    <t>podpora romských žáků středních škol  - SR</t>
  </si>
  <si>
    <t>prům.zóna Solnice-Kvasiny-ost.kapitálové výdaje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</si>
</sst>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\ _K_č"/>
    <numFmt numFmtId="166" formatCode="#,##0.0\ _K_č"/>
    <numFmt numFmtId="167" formatCode="#,##0.00\ _K_č"/>
    <numFmt numFmtId="168" formatCode="#,##0.000\ _K_č"/>
    <numFmt numFmtId="169" formatCode="0.0"/>
    <numFmt numFmtId="170" formatCode="_-* #,##0.0\ _K_č_-;\-* #,##0.0\ _K_č_-;_-* &quot;-&quot;??\ _K_č_-;_-@_-"/>
    <numFmt numFmtId="171" formatCode="#,##0.0"/>
    <numFmt numFmtId="172" formatCode="#,##0.0000\ _K_č"/>
    <numFmt numFmtId="173" formatCode="#,##0.00000\ _K_č"/>
    <numFmt numFmtId="174" formatCode="#,##0.000000\ _K_č"/>
    <numFmt numFmtId="175" formatCode="#,##0.0000000\ _K_č"/>
    <numFmt numFmtId="176" formatCode="#,##0.00000000\ _K_č"/>
    <numFmt numFmtId="177" formatCode="#,##0.000000000\ _K_č"/>
  </numFmts>
  <fonts count="5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3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3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6" fillId="0" borderId="0" xfId="48">
      <alignment/>
      <protection/>
    </xf>
    <xf numFmtId="165" fontId="6" fillId="0" borderId="0" xfId="41" applyAlignment="1">
      <alignment/>
    </xf>
    <xf numFmtId="165" fontId="9" fillId="0" borderId="0" xfId="41" applyFont="1" applyAlignment="1">
      <alignment horizontal="center"/>
    </xf>
    <xf numFmtId="166" fontId="6" fillId="0" borderId="0" xfId="41" applyNumberFormat="1" applyBorder="1" applyAlignment="1">
      <alignment/>
    </xf>
    <xf numFmtId="3" fontId="6" fillId="0" borderId="0" xfId="48" applyBorder="1">
      <alignment/>
      <protection/>
    </xf>
    <xf numFmtId="0" fontId="0" fillId="0" borderId="0" xfId="0" applyAlignment="1">
      <alignment horizontal="right"/>
    </xf>
    <xf numFmtId="3" fontId="6" fillId="0" borderId="0" xfId="48" applyAlignment="1">
      <alignment horizontal="left"/>
      <protection/>
    </xf>
    <xf numFmtId="3" fontId="7" fillId="0" borderId="0" xfId="48" applyFont="1" applyAlignment="1">
      <alignment horizontal="left"/>
      <protection/>
    </xf>
    <xf numFmtId="3" fontId="8" fillId="0" borderId="0" xfId="48" applyFont="1" applyAlignment="1">
      <alignment horizontal="left"/>
      <protection/>
    </xf>
    <xf numFmtId="166" fontId="8" fillId="0" borderId="14" xfId="41" applyNumberFormat="1" applyFont="1" applyBorder="1" applyAlignment="1">
      <alignment/>
    </xf>
    <xf numFmtId="166" fontId="6" fillId="0" borderId="14" xfId="41" applyNumberFormat="1" applyBorder="1" applyAlignment="1">
      <alignment/>
    </xf>
    <xf numFmtId="3" fontId="8" fillId="0" borderId="15" xfId="48" applyFont="1" applyBorder="1">
      <alignment/>
      <protection/>
    </xf>
    <xf numFmtId="166" fontId="6" fillId="0" borderId="16" xfId="41" applyNumberFormat="1" applyBorder="1" applyAlignment="1">
      <alignment/>
    </xf>
    <xf numFmtId="165" fontId="8" fillId="33" borderId="17" xfId="41" applyFont="1" applyFill="1" applyBorder="1" applyAlignment="1">
      <alignment horizontal="center"/>
    </xf>
    <xf numFmtId="3" fontId="8" fillId="0" borderId="18" xfId="48" applyFont="1" applyBorder="1">
      <alignment/>
      <protection/>
    </xf>
    <xf numFmtId="166" fontId="8" fillId="0" borderId="19" xfId="41" applyNumberFormat="1" applyFont="1" applyBorder="1" applyAlignment="1">
      <alignment/>
    </xf>
    <xf numFmtId="165" fontId="8" fillId="33" borderId="16" xfId="41" applyFont="1" applyFill="1" applyBorder="1" applyAlignment="1">
      <alignment horizontal="center"/>
    </xf>
    <xf numFmtId="3" fontId="6" fillId="0" borderId="15" xfId="48" applyFont="1" applyBorder="1" applyAlignment="1">
      <alignment horizontal="left" indent="1"/>
      <protection/>
    </xf>
    <xf numFmtId="3" fontId="10" fillId="0" borderId="20" xfId="48" applyFont="1" applyBorder="1">
      <alignment/>
      <protection/>
    </xf>
    <xf numFmtId="171" fontId="6" fillId="0" borderId="17" xfId="48" applyNumberFormat="1" applyBorder="1">
      <alignment/>
      <protection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71" fontId="0" fillId="0" borderId="23" xfId="0" applyNumberFormat="1" applyBorder="1" applyAlignment="1">
      <alignment/>
    </xf>
    <xf numFmtId="171" fontId="6" fillId="0" borderId="19" xfId="48" applyNumberFormat="1" applyBorder="1">
      <alignment/>
      <protection/>
    </xf>
    <xf numFmtId="3" fontId="5" fillId="0" borderId="15" xfId="48" applyFont="1" applyBorder="1">
      <alignment/>
      <protection/>
    </xf>
    <xf numFmtId="3" fontId="2" fillId="0" borderId="15" xfId="48" applyFont="1" applyBorder="1" applyAlignment="1">
      <alignment horizontal="left" indent="1"/>
      <protection/>
    </xf>
    <xf numFmtId="3" fontId="2" fillId="0" borderId="24" xfId="48" applyFont="1" applyBorder="1" applyAlignment="1">
      <alignment horizontal="left" indent="1"/>
      <protection/>
    </xf>
    <xf numFmtId="0" fontId="2" fillId="0" borderId="15" xfId="0" applyFont="1" applyBorder="1" applyAlignment="1">
      <alignment wrapText="1"/>
    </xf>
    <xf numFmtId="0" fontId="2" fillId="0" borderId="25" xfId="0" applyFont="1" applyBorder="1" applyAlignment="1">
      <alignment wrapText="1"/>
    </xf>
    <xf numFmtId="166" fontId="6" fillId="0" borderId="14" xfId="41" applyNumberFormat="1" applyFont="1" applyBorder="1" applyAlignment="1">
      <alignment/>
    </xf>
    <xf numFmtId="3" fontId="10" fillId="0" borderId="15" xfId="48" applyFont="1" applyBorder="1" applyAlignment="1">
      <alignment wrapText="1"/>
      <protection/>
    </xf>
    <xf numFmtId="4" fontId="6" fillId="0" borderId="0" xfId="48" applyNumberFormat="1">
      <alignment/>
      <protection/>
    </xf>
    <xf numFmtId="0" fontId="2" fillId="0" borderId="26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27" xfId="0" applyFont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171" fontId="0" fillId="0" borderId="0" xfId="0" applyNumberFormat="1" applyAlignment="1">
      <alignment/>
    </xf>
    <xf numFmtId="171" fontId="2" fillId="33" borderId="28" xfId="0" applyNumberFormat="1" applyFont="1" applyFill="1" applyBorder="1" applyAlignment="1">
      <alignment horizontal="center" vertical="center" wrapText="1"/>
    </xf>
    <xf numFmtId="171" fontId="2" fillId="33" borderId="2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wrapText="1"/>
    </xf>
    <xf numFmtId="171" fontId="0" fillId="0" borderId="16" xfId="0" applyNumberFormat="1" applyBorder="1" applyAlignment="1">
      <alignment/>
    </xf>
    <xf numFmtId="3" fontId="6" fillId="0" borderId="0" xfId="48" applyFont="1" applyAlignment="1">
      <alignment horizontal="right"/>
      <protection/>
    </xf>
    <xf numFmtId="0" fontId="3" fillId="0" borderId="26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169" fontId="0" fillId="0" borderId="11" xfId="0" applyNumberFormat="1" applyFont="1" applyFill="1" applyBorder="1" applyAlignment="1">
      <alignment vertical="top" wrapText="1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0" fontId="2" fillId="0" borderId="33" xfId="0" applyFont="1" applyBorder="1" applyAlignment="1">
      <alignment vertical="center"/>
    </xf>
    <xf numFmtId="0" fontId="2" fillId="0" borderId="29" xfId="0" applyFont="1" applyFill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34" xfId="0" applyFont="1" applyFill="1" applyBorder="1" applyAlignment="1">
      <alignment wrapText="1"/>
    </xf>
    <xf numFmtId="0" fontId="2" fillId="0" borderId="29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wrapText="1"/>
    </xf>
    <xf numFmtId="3" fontId="0" fillId="0" borderId="30" xfId="0" applyNumberFormat="1" applyFont="1" applyFill="1" applyBorder="1" applyAlignment="1">
      <alignment vertical="top" wrapText="1"/>
    </xf>
    <xf numFmtId="3" fontId="0" fillId="0" borderId="31" xfId="0" applyNumberFormat="1" applyFont="1" applyFill="1" applyBorder="1" applyAlignment="1">
      <alignment vertical="top" wrapText="1"/>
    </xf>
    <xf numFmtId="3" fontId="0" fillId="0" borderId="32" xfId="0" applyNumberFormat="1" applyFont="1" applyFill="1" applyBorder="1" applyAlignment="1">
      <alignment vertical="top" wrapText="1"/>
    </xf>
    <xf numFmtId="3" fontId="0" fillId="0" borderId="33" xfId="0" applyNumberFormat="1" applyFont="1" applyFill="1" applyBorder="1" applyAlignment="1">
      <alignment vertical="top" wrapText="1"/>
    </xf>
    <xf numFmtId="3" fontId="0" fillId="0" borderId="29" xfId="0" applyNumberFormat="1" applyFont="1" applyFill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3" fontId="0" fillId="0" borderId="30" xfId="0" applyNumberFormat="1" applyFont="1" applyFill="1" applyBorder="1" applyAlignment="1">
      <alignment vertical="top"/>
    </xf>
    <xf numFmtId="3" fontId="0" fillId="0" borderId="11" xfId="0" applyNumberFormat="1" applyFont="1" applyFill="1" applyBorder="1" applyAlignment="1">
      <alignment vertical="top"/>
    </xf>
    <xf numFmtId="3" fontId="0" fillId="0" borderId="12" xfId="0" applyNumberFormat="1" applyFont="1" applyFill="1" applyBorder="1" applyAlignment="1">
      <alignment vertical="top"/>
    </xf>
    <xf numFmtId="3" fontId="0" fillId="0" borderId="13" xfId="0" applyNumberFormat="1" applyFont="1" applyFill="1" applyBorder="1" applyAlignment="1">
      <alignment vertical="top"/>
    </xf>
    <xf numFmtId="3" fontId="0" fillId="0" borderId="26" xfId="0" applyNumberFormat="1" applyFont="1" applyFill="1" applyBorder="1" applyAlignment="1">
      <alignment vertical="top"/>
    </xf>
    <xf numFmtId="3" fontId="0" fillId="0" borderId="33" xfId="0" applyNumberFormat="1" applyFont="1" applyFill="1" applyBorder="1" applyAlignment="1">
      <alignment vertical="top"/>
    </xf>
    <xf numFmtId="3" fontId="0" fillId="0" borderId="29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/>
    </xf>
    <xf numFmtId="3" fontId="0" fillId="0" borderId="34" xfId="0" applyNumberFormat="1" applyFont="1" applyFill="1" applyBorder="1" applyAlignment="1">
      <alignment vertical="top" wrapText="1"/>
    </xf>
    <xf numFmtId="3" fontId="0" fillId="0" borderId="27" xfId="0" applyNumberFormat="1" applyFont="1" applyFill="1" applyBorder="1" applyAlignment="1">
      <alignment vertical="top"/>
    </xf>
    <xf numFmtId="3" fontId="7" fillId="0" borderId="0" xfId="48" applyFont="1" applyAlignment="1">
      <alignment horizontal="center"/>
      <protection/>
    </xf>
    <xf numFmtId="3" fontId="6" fillId="0" borderId="0" xfId="48" applyAlignment="1">
      <alignment horizontal="center"/>
      <protection/>
    </xf>
    <xf numFmtId="3" fontId="8" fillId="33" borderId="20" xfId="48" applyFont="1" applyFill="1" applyBorder="1" applyAlignment="1">
      <alignment horizontal="center" vertical="center"/>
      <protection/>
    </xf>
    <xf numFmtId="3" fontId="8" fillId="33" borderId="24" xfId="48" applyFont="1" applyFill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měny_8.úpr.rozp.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8.úpr.rozp.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47.8515625" style="14" customWidth="1"/>
    <col min="2" max="2" width="17.00390625" style="15" customWidth="1"/>
    <col min="3" max="3" width="9.140625" style="14" customWidth="1"/>
    <col min="4" max="4" width="9.421875" style="14" customWidth="1"/>
    <col min="5" max="16384" width="9.140625" style="14" customWidth="1"/>
  </cols>
  <sheetData>
    <row r="1" ht="12.75">
      <c r="E1" s="72" t="s">
        <v>113</v>
      </c>
    </row>
    <row r="2" spans="1:5" ht="15.75">
      <c r="A2" s="21" t="s">
        <v>136</v>
      </c>
      <c r="B2" s="20"/>
      <c r="E2" s="14" t="s">
        <v>114</v>
      </c>
    </row>
    <row r="3" spans="1:2" ht="9" customHeight="1">
      <c r="A3" s="123"/>
      <c r="B3" s="124"/>
    </row>
    <row r="4" spans="1:2" ht="17.25" customHeight="1" thickBot="1">
      <c r="A4" s="22" t="s">
        <v>12</v>
      </c>
      <c r="B4" s="16" t="s">
        <v>9</v>
      </c>
    </row>
    <row r="5" spans="1:2" ht="12.75">
      <c r="A5" s="125" t="s">
        <v>10</v>
      </c>
      <c r="B5" s="27" t="s">
        <v>11</v>
      </c>
    </row>
    <row r="6" spans="1:4" ht="13.5" thickBot="1">
      <c r="A6" s="126"/>
      <c r="B6" s="30" t="s">
        <v>73</v>
      </c>
      <c r="D6" s="18"/>
    </row>
    <row r="7" spans="1:4" ht="19.5" customHeight="1">
      <c r="A7" s="28" t="s">
        <v>34</v>
      </c>
      <c r="B7" s="29">
        <f>SUM(B9:B35)</f>
        <v>4889385.799999999</v>
      </c>
      <c r="D7" s="18"/>
    </row>
    <row r="8" spans="1:4" ht="9.75" customHeight="1">
      <c r="A8" s="41" t="s">
        <v>2</v>
      </c>
      <c r="B8" s="24"/>
      <c r="D8" s="18"/>
    </row>
    <row r="9" spans="1:4" ht="12.75">
      <c r="A9" s="42" t="s">
        <v>36</v>
      </c>
      <c r="B9" s="24">
        <v>354478.6000000001</v>
      </c>
      <c r="D9" s="18"/>
    </row>
    <row r="10" spans="1:2" ht="12.75">
      <c r="A10" s="42" t="s">
        <v>13</v>
      </c>
      <c r="B10" s="24"/>
    </row>
    <row r="11" spans="1:2" ht="12.75">
      <c r="A11" s="42" t="s">
        <v>14</v>
      </c>
      <c r="B11" s="24">
        <v>1569842</v>
      </c>
    </row>
    <row r="12" spans="1:2" ht="12.75">
      <c r="A12" s="42" t="s">
        <v>15</v>
      </c>
      <c r="B12" s="24">
        <v>194035</v>
      </c>
    </row>
    <row r="13" spans="1:4" ht="12.75">
      <c r="A13" s="42" t="s">
        <v>16</v>
      </c>
      <c r="B13" s="24">
        <v>2442980</v>
      </c>
      <c r="C13" s="17"/>
      <c r="D13" s="18"/>
    </row>
    <row r="14" spans="1:2" ht="12.75">
      <c r="A14" s="42" t="s">
        <v>17</v>
      </c>
      <c r="B14" s="24">
        <v>852</v>
      </c>
    </row>
    <row r="15" spans="1:2" ht="12.75">
      <c r="A15" s="42" t="s">
        <v>137</v>
      </c>
      <c r="B15" s="24">
        <v>4196</v>
      </c>
    </row>
    <row r="16" spans="1:2" ht="12.75">
      <c r="A16" s="42" t="s">
        <v>87</v>
      </c>
      <c r="B16" s="24">
        <v>7564.1</v>
      </c>
    </row>
    <row r="17" spans="1:2" ht="12.75">
      <c r="A17" s="42" t="s">
        <v>88</v>
      </c>
      <c r="B17" s="24">
        <v>1112.7000000000003</v>
      </c>
    </row>
    <row r="18" spans="1:2" ht="12.75">
      <c r="A18" s="42" t="s">
        <v>89</v>
      </c>
      <c r="B18" s="24">
        <v>1939.5</v>
      </c>
    </row>
    <row r="19" spans="1:2" ht="12.75">
      <c r="A19" s="42" t="s">
        <v>138</v>
      </c>
      <c r="B19" s="24">
        <v>96.5</v>
      </c>
    </row>
    <row r="20" spans="1:2" ht="12.75">
      <c r="A20" s="42" t="s">
        <v>152</v>
      </c>
      <c r="B20" s="24">
        <v>477.1</v>
      </c>
    </row>
    <row r="21" spans="1:2" ht="12.75">
      <c r="A21" s="42" t="s">
        <v>90</v>
      </c>
      <c r="B21" s="24">
        <v>213934</v>
      </c>
    </row>
    <row r="22" spans="1:2" ht="12.75">
      <c r="A22" s="42" t="s">
        <v>139</v>
      </c>
      <c r="B22" s="24">
        <v>41689</v>
      </c>
    </row>
    <row r="23" spans="1:2" ht="12.75">
      <c r="A23" s="42" t="s">
        <v>140</v>
      </c>
      <c r="B23" s="24">
        <v>37288</v>
      </c>
    </row>
    <row r="24" spans="1:2" ht="12.75">
      <c r="A24" s="42" t="s">
        <v>141</v>
      </c>
      <c r="B24" s="24">
        <v>165</v>
      </c>
    </row>
    <row r="25" spans="1:2" ht="12.75">
      <c r="A25" s="42" t="s">
        <v>77</v>
      </c>
      <c r="B25" s="24">
        <v>0</v>
      </c>
    </row>
    <row r="26" spans="1:2" ht="12.75">
      <c r="A26" s="42" t="s">
        <v>142</v>
      </c>
      <c r="B26" s="24">
        <v>125</v>
      </c>
    </row>
    <row r="27" spans="1:2" ht="12.75">
      <c r="A27" s="42" t="s">
        <v>143</v>
      </c>
      <c r="B27" s="24">
        <v>157.8</v>
      </c>
    </row>
    <row r="28" spans="1:2" ht="12.75">
      <c r="A28" s="42" t="s">
        <v>144</v>
      </c>
      <c r="B28" s="24">
        <v>179.7</v>
      </c>
    </row>
    <row r="29" spans="1:2" ht="12.75">
      <c r="A29" s="42" t="s">
        <v>145</v>
      </c>
      <c r="B29" s="24">
        <v>1930</v>
      </c>
    </row>
    <row r="30" spans="1:2" ht="12.75">
      <c r="A30" s="42" t="s">
        <v>75</v>
      </c>
      <c r="B30" s="24">
        <v>86</v>
      </c>
    </row>
    <row r="31" spans="1:2" ht="12.75">
      <c r="A31" s="42" t="s">
        <v>146</v>
      </c>
      <c r="B31" s="24">
        <v>0</v>
      </c>
    </row>
    <row r="32" spans="1:2" ht="12.75">
      <c r="A32" s="42" t="s">
        <v>21</v>
      </c>
      <c r="B32" s="24">
        <v>4510</v>
      </c>
    </row>
    <row r="33" spans="1:2" ht="12.75">
      <c r="A33" s="42" t="s">
        <v>147</v>
      </c>
      <c r="B33" s="24">
        <v>151</v>
      </c>
    </row>
    <row r="34" spans="1:2" ht="12.75">
      <c r="A34" s="42" t="s">
        <v>148</v>
      </c>
      <c r="B34" s="24">
        <v>4215.2</v>
      </c>
    </row>
    <row r="35" spans="1:2" ht="12.75">
      <c r="A35" s="42" t="s">
        <v>19</v>
      </c>
      <c r="B35" s="24">
        <v>7381.599999999999</v>
      </c>
    </row>
    <row r="36" spans="1:2" ht="12.75">
      <c r="A36" s="31"/>
      <c r="B36" s="24"/>
    </row>
    <row r="37" spans="1:2" ht="21" customHeight="1">
      <c r="A37" s="25" t="s">
        <v>35</v>
      </c>
      <c r="B37" s="23">
        <f>SUM(B39:B45)</f>
        <v>166007.9</v>
      </c>
    </row>
    <row r="38" spans="1:2" ht="12.75" customHeight="1">
      <c r="A38" s="41" t="s">
        <v>2</v>
      </c>
      <c r="B38" s="24"/>
    </row>
    <row r="39" spans="1:2" ht="12.75" customHeight="1">
      <c r="A39" s="42" t="s">
        <v>79</v>
      </c>
      <c r="B39" s="24">
        <v>566</v>
      </c>
    </row>
    <row r="40" spans="1:2" ht="12.75" customHeight="1">
      <c r="A40" s="42" t="s">
        <v>149</v>
      </c>
      <c r="B40" s="24">
        <v>1500</v>
      </c>
    </row>
    <row r="41" spans="1:2" ht="12.75" customHeight="1">
      <c r="A41" s="42" t="s">
        <v>148</v>
      </c>
      <c r="B41" s="24">
        <v>7485</v>
      </c>
    </row>
    <row r="42" spans="1:2" ht="12.75" customHeight="1">
      <c r="A42" s="42" t="s">
        <v>143</v>
      </c>
      <c r="B42" s="24">
        <v>2135.6</v>
      </c>
    </row>
    <row r="43" spans="1:2" ht="12.75" customHeight="1">
      <c r="A43" s="42" t="s">
        <v>144</v>
      </c>
      <c r="B43" s="24">
        <v>3683</v>
      </c>
    </row>
    <row r="44" spans="1:2" ht="12.75" customHeight="1">
      <c r="A44" s="42" t="s">
        <v>153</v>
      </c>
      <c r="B44" s="24">
        <v>150638.3</v>
      </c>
    </row>
    <row r="45" spans="1:2" ht="12.75" customHeight="1">
      <c r="A45" s="42"/>
      <c r="B45" s="24"/>
    </row>
    <row r="46" spans="1:2" ht="12.75" customHeight="1">
      <c r="A46" s="42"/>
      <c r="B46" s="24"/>
    </row>
    <row r="47" spans="1:2" ht="30" customHeight="1">
      <c r="A47" s="47" t="s">
        <v>46</v>
      </c>
      <c r="B47" s="23">
        <f>SUM(B48:B51)</f>
        <v>144041.5</v>
      </c>
    </row>
    <row r="48" spans="1:2" ht="12.75" customHeight="1">
      <c r="A48" s="42" t="s">
        <v>80</v>
      </c>
      <c r="B48" s="46">
        <v>93220.4</v>
      </c>
    </row>
    <row r="49" spans="1:2" ht="12.75">
      <c r="A49" s="42" t="s">
        <v>43</v>
      </c>
      <c r="B49" s="24">
        <v>20986.6</v>
      </c>
    </row>
    <row r="50" spans="1:2" ht="12.75">
      <c r="A50" s="42" t="s">
        <v>44</v>
      </c>
      <c r="B50" s="24">
        <v>29775</v>
      </c>
    </row>
    <row r="51" spans="1:2" ht="13.5" thickBot="1">
      <c r="A51" s="43" t="s">
        <v>45</v>
      </c>
      <c r="B51" s="26">
        <v>59.5</v>
      </c>
    </row>
    <row r="52" ht="13.5" thickBot="1"/>
    <row r="53" spans="1:2" ht="15">
      <c r="A53" s="32" t="s">
        <v>23</v>
      </c>
      <c r="B53" s="33">
        <f>SUM(B54:B57)</f>
        <v>34676.5</v>
      </c>
    </row>
    <row r="54" spans="1:2" ht="12.75">
      <c r="A54" s="44" t="s">
        <v>31</v>
      </c>
      <c r="B54" s="40">
        <v>0</v>
      </c>
    </row>
    <row r="55" spans="1:4" ht="12.75">
      <c r="A55" s="44" t="s">
        <v>22</v>
      </c>
      <c r="B55" s="39">
        <v>30963.9</v>
      </c>
      <c r="D55" s="48"/>
    </row>
    <row r="56" spans="1:2" ht="12.75">
      <c r="A56" s="45" t="s">
        <v>32</v>
      </c>
      <c r="B56" s="39">
        <v>962.6</v>
      </c>
    </row>
    <row r="57" spans="1:2" ht="13.5" thickBot="1">
      <c r="A57" s="70" t="s">
        <v>30</v>
      </c>
      <c r="B57" s="71">
        <v>2750</v>
      </c>
    </row>
    <row r="58" ht="12.75">
      <c r="B58" s="14"/>
    </row>
  </sheetData>
  <sheetProtection password="DF7D" sheet="1" selectLockedCells="1" selectUnlockedCells="1"/>
  <mergeCells count="2">
    <mergeCell ref="A3:B3"/>
    <mergeCell ref="A5:A6"/>
  </mergeCells>
  <printOptions horizontalCentered="1"/>
  <pageMargins left="0.3937007874015748" right="0.3937007874015748" top="0.5511811023622047" bottom="0.9055118110236221" header="0.07874015748031496" footer="0.35433070866141736"/>
  <pageSetup horizontalDpi="600" verticalDpi="600" orientation="portrait" paperSize="9" scale="95" r:id="rId1"/>
  <headerFooter alignWithMargins="0">
    <oddFooter>&amp;LPO - příspěvková organizace
ÚP - úřad práce
SR - státní rozpočet (MF, MŠMT)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1" width="47.8515625" style="14" customWidth="1"/>
    <col min="2" max="2" width="17.00390625" style="15" customWidth="1"/>
    <col min="3" max="3" width="9.140625" style="14" customWidth="1"/>
    <col min="4" max="4" width="9.421875" style="14" customWidth="1"/>
    <col min="5" max="16384" width="9.140625" style="14" customWidth="1"/>
  </cols>
  <sheetData>
    <row r="1" ht="12.75">
      <c r="E1" s="72" t="s">
        <v>113</v>
      </c>
    </row>
    <row r="2" spans="1:5" ht="15.75">
      <c r="A2" s="21" t="s">
        <v>82</v>
      </c>
      <c r="B2" s="20"/>
      <c r="E2" s="14" t="s">
        <v>115</v>
      </c>
    </row>
    <row r="3" spans="1:2" ht="9" customHeight="1">
      <c r="A3" s="123"/>
      <c r="B3" s="124"/>
    </row>
    <row r="4" spans="1:2" ht="17.25" customHeight="1" thickBot="1">
      <c r="A4" s="22" t="s">
        <v>12</v>
      </c>
      <c r="B4" s="16" t="s">
        <v>9</v>
      </c>
    </row>
    <row r="5" spans="1:2" ht="12.75">
      <c r="A5" s="125" t="s">
        <v>10</v>
      </c>
      <c r="B5" s="27" t="s">
        <v>11</v>
      </c>
    </row>
    <row r="6" spans="1:4" ht="13.5" thickBot="1">
      <c r="A6" s="126"/>
      <c r="B6" s="30" t="s">
        <v>83</v>
      </c>
      <c r="D6" s="18"/>
    </row>
    <row r="7" spans="1:4" ht="19.5" customHeight="1">
      <c r="A7" s="28" t="s">
        <v>34</v>
      </c>
      <c r="B7" s="29">
        <f>SUM(B9:B32)</f>
        <v>4652517.4</v>
      </c>
      <c r="D7" s="18"/>
    </row>
    <row r="8" spans="1:4" ht="9.75" customHeight="1">
      <c r="A8" s="41" t="s">
        <v>2</v>
      </c>
      <c r="B8" s="24"/>
      <c r="D8" s="18"/>
    </row>
    <row r="9" spans="1:4" ht="12.75">
      <c r="A9" s="42" t="s">
        <v>36</v>
      </c>
      <c r="B9" s="24">
        <v>346704.39999999997</v>
      </c>
      <c r="D9" s="18"/>
    </row>
    <row r="10" spans="1:2" ht="12.75">
      <c r="A10" s="42" t="s">
        <v>13</v>
      </c>
      <c r="B10" s="24"/>
    </row>
    <row r="11" spans="1:2" ht="12.75">
      <c r="A11" s="42" t="s">
        <v>14</v>
      </c>
      <c r="B11" s="24">
        <v>1590107</v>
      </c>
    </row>
    <row r="12" spans="1:2" ht="12.75">
      <c r="A12" s="42" t="s">
        <v>15</v>
      </c>
      <c r="B12" s="24">
        <v>186970</v>
      </c>
    </row>
    <row r="13" spans="1:4" ht="12.75">
      <c r="A13" s="42" t="s">
        <v>16</v>
      </c>
      <c r="B13" s="24">
        <v>2462313</v>
      </c>
      <c r="C13" s="17"/>
      <c r="D13" s="18"/>
    </row>
    <row r="14" spans="1:2" ht="12.75">
      <c r="A14" s="42" t="s">
        <v>37</v>
      </c>
      <c r="B14" s="24">
        <v>12</v>
      </c>
    </row>
    <row r="15" spans="1:2" ht="12.75">
      <c r="A15" s="42" t="s">
        <v>18</v>
      </c>
      <c r="B15" s="24">
        <v>16</v>
      </c>
    </row>
    <row r="16" spans="1:2" ht="12.75">
      <c r="A16" s="42" t="s">
        <v>112</v>
      </c>
      <c r="B16" s="24">
        <v>9299.7</v>
      </c>
    </row>
    <row r="17" spans="1:2" ht="12.75">
      <c r="A17" s="42" t="s">
        <v>17</v>
      </c>
      <c r="B17" s="24">
        <v>825</v>
      </c>
    </row>
    <row r="18" spans="1:2" ht="12.75">
      <c r="A18" s="42" t="s">
        <v>84</v>
      </c>
      <c r="B18" s="24">
        <v>421.9</v>
      </c>
    </row>
    <row r="19" spans="1:2" ht="12.75">
      <c r="A19" s="42" t="s">
        <v>85</v>
      </c>
      <c r="B19" s="24">
        <v>1150</v>
      </c>
    </row>
    <row r="20" spans="1:2" ht="12.75">
      <c r="A20" s="42" t="s">
        <v>40</v>
      </c>
      <c r="B20" s="24">
        <v>128.6</v>
      </c>
    </row>
    <row r="21" spans="1:2" ht="12.75">
      <c r="A21" s="42" t="s">
        <v>86</v>
      </c>
      <c r="B21" s="24">
        <v>100</v>
      </c>
    </row>
    <row r="22" spans="1:2" ht="12.75">
      <c r="A22" s="42" t="s">
        <v>87</v>
      </c>
      <c r="B22" s="24">
        <v>7271.700000000001</v>
      </c>
    </row>
    <row r="23" spans="1:2" ht="12.75">
      <c r="A23" s="42" t="s">
        <v>88</v>
      </c>
      <c r="B23" s="24">
        <v>1312.6</v>
      </c>
    </row>
    <row r="24" spans="1:2" ht="12.75">
      <c r="A24" s="42" t="s">
        <v>89</v>
      </c>
      <c r="B24" s="24">
        <v>1766.7</v>
      </c>
    </row>
    <row r="25" spans="1:2" ht="12.75">
      <c r="A25" s="42" t="s">
        <v>39</v>
      </c>
      <c r="B25" s="24">
        <v>615.1999999999999</v>
      </c>
    </row>
    <row r="26" spans="1:2" ht="12.75">
      <c r="A26" s="42" t="s">
        <v>90</v>
      </c>
      <c r="B26" s="24">
        <v>27401</v>
      </c>
    </row>
    <row r="27" spans="1:2" ht="12.75">
      <c r="A27" s="42" t="s">
        <v>77</v>
      </c>
      <c r="B27" s="24">
        <v>376</v>
      </c>
    </row>
    <row r="28" spans="1:2" ht="12.75">
      <c r="A28" s="42" t="s">
        <v>75</v>
      </c>
      <c r="B28" s="24">
        <v>380.6</v>
      </c>
    </row>
    <row r="29" spans="1:2" ht="12.75">
      <c r="A29" s="42" t="s">
        <v>91</v>
      </c>
      <c r="B29" s="24">
        <v>360</v>
      </c>
    </row>
    <row r="30" spans="1:2" ht="12.75">
      <c r="A30" s="42" t="s">
        <v>21</v>
      </c>
      <c r="B30" s="24">
        <v>4510</v>
      </c>
    </row>
    <row r="31" spans="1:2" ht="12.75">
      <c r="A31" s="42" t="s">
        <v>92</v>
      </c>
      <c r="B31" s="24">
        <v>2132.3</v>
      </c>
    </row>
    <row r="32" spans="1:2" ht="12.75">
      <c r="A32" s="42" t="s">
        <v>19</v>
      </c>
      <c r="B32" s="24">
        <v>8343.7</v>
      </c>
    </row>
    <row r="33" spans="1:2" ht="12.75">
      <c r="A33" s="31"/>
      <c r="B33" s="24"/>
    </row>
    <row r="34" spans="1:2" ht="21" customHeight="1">
      <c r="A34" s="25" t="s">
        <v>35</v>
      </c>
      <c r="B34" s="23">
        <f>SUM(B36:B42)</f>
        <v>189719.6</v>
      </c>
    </row>
    <row r="35" spans="1:2" ht="12.75" customHeight="1">
      <c r="A35" s="41" t="s">
        <v>2</v>
      </c>
      <c r="B35" s="24"/>
    </row>
    <row r="36" spans="1:2" ht="12.75" customHeight="1">
      <c r="A36" s="42" t="s">
        <v>79</v>
      </c>
      <c r="B36" s="24">
        <v>2080</v>
      </c>
    </row>
    <row r="37" spans="1:2" ht="12.75" customHeight="1">
      <c r="A37" s="42" t="s">
        <v>93</v>
      </c>
      <c r="B37" s="24">
        <v>5000</v>
      </c>
    </row>
    <row r="38" spans="1:2" ht="12.75" customHeight="1">
      <c r="A38" s="42" t="s">
        <v>20</v>
      </c>
      <c r="B38" s="24">
        <v>5000</v>
      </c>
    </row>
    <row r="39" spans="1:2" ht="12.75" customHeight="1">
      <c r="A39" s="42" t="s">
        <v>94</v>
      </c>
      <c r="B39" s="24">
        <v>2493.4</v>
      </c>
    </row>
    <row r="40" spans="1:2" ht="12.75" customHeight="1">
      <c r="A40" s="42" t="s">
        <v>95</v>
      </c>
      <c r="B40" s="24">
        <v>15000</v>
      </c>
    </row>
    <row r="41" spans="1:2" ht="12.75" customHeight="1">
      <c r="A41" s="42" t="s">
        <v>77</v>
      </c>
      <c r="B41" s="24">
        <v>1052</v>
      </c>
    </row>
    <row r="42" spans="1:2" ht="12.75" customHeight="1">
      <c r="A42" s="42" t="s">
        <v>96</v>
      </c>
      <c r="B42" s="24">
        <v>159094.2</v>
      </c>
    </row>
    <row r="43" spans="1:2" ht="12.75" customHeight="1">
      <c r="A43" s="42"/>
      <c r="B43" s="24"/>
    </row>
    <row r="44" spans="1:2" ht="30" customHeight="1">
      <c r="A44" s="47" t="s">
        <v>46</v>
      </c>
      <c r="B44" s="23">
        <v>145916.40000000002</v>
      </c>
    </row>
    <row r="45" spans="1:2" ht="12.75" customHeight="1">
      <c r="A45" s="42" t="s">
        <v>80</v>
      </c>
      <c r="B45" s="46">
        <v>111977</v>
      </c>
    </row>
    <row r="46" spans="1:2" ht="12.75">
      <c r="A46" s="42" t="s">
        <v>43</v>
      </c>
      <c r="B46" s="24">
        <v>30660.2</v>
      </c>
    </row>
    <row r="47" spans="1:2" ht="12.75">
      <c r="A47" s="42" t="s">
        <v>44</v>
      </c>
      <c r="B47" s="24">
        <v>3275</v>
      </c>
    </row>
    <row r="48" spans="1:2" ht="13.5" thickBot="1">
      <c r="A48" s="43" t="s">
        <v>45</v>
      </c>
      <c r="B48" s="26">
        <v>4.200000000000273</v>
      </c>
    </row>
    <row r="49" ht="13.5" thickBot="1"/>
    <row r="50" spans="1:2" ht="15">
      <c r="A50" s="32" t="s">
        <v>23</v>
      </c>
      <c r="B50" s="33">
        <f>SUM(B51:B54)</f>
        <v>60172.399999999994</v>
      </c>
    </row>
    <row r="51" spans="1:2" ht="12.75">
      <c r="A51" s="44" t="s">
        <v>31</v>
      </c>
      <c r="B51" s="40">
        <v>133.6</v>
      </c>
    </row>
    <row r="52" spans="1:4" ht="12.75">
      <c r="A52" s="44" t="s">
        <v>22</v>
      </c>
      <c r="B52" s="39">
        <v>28385.9</v>
      </c>
      <c r="D52" s="48"/>
    </row>
    <row r="53" spans="1:2" ht="12.75">
      <c r="A53" s="45" t="s">
        <v>32</v>
      </c>
      <c r="B53" s="39">
        <f>33791.2-B52</f>
        <v>5405.299999999996</v>
      </c>
    </row>
    <row r="54" spans="1:2" ht="13.5" thickBot="1">
      <c r="A54" s="70" t="s">
        <v>30</v>
      </c>
      <c r="B54" s="71">
        <f>21247.6+5000</f>
        <v>26247.6</v>
      </c>
    </row>
    <row r="55" ht="12.75">
      <c r="B55" s="14"/>
    </row>
  </sheetData>
  <sheetProtection password="DF7D" sheet="1" selectLockedCells="1" selectUnlockedCells="1"/>
  <mergeCells count="2">
    <mergeCell ref="A3:B3"/>
    <mergeCell ref="A5:A6"/>
  </mergeCells>
  <printOptions horizontalCentered="1"/>
  <pageMargins left="0.3937007874015748" right="0.3937007874015748" top="0.56" bottom="0.92" header="0.07874015748031496" footer="0.36"/>
  <pageSetup horizontalDpi="600" verticalDpi="600" orientation="portrait" paperSize="9" r:id="rId1"/>
  <headerFooter alignWithMargins="0">
    <oddFooter>&amp;LPO - příspěvková organizace
ÚP - úřad práce
SR - státní rozpočet (MF, MŠMT)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PageLayoutView="0" workbookViewId="0" topLeftCell="A5">
      <selection activeCell="A45" sqref="A45"/>
    </sheetView>
  </sheetViews>
  <sheetFormatPr defaultColWidth="9.140625" defaultRowHeight="12.75"/>
  <cols>
    <col min="1" max="1" width="47.8515625" style="14" customWidth="1"/>
    <col min="2" max="2" width="17.00390625" style="15" customWidth="1"/>
    <col min="3" max="16384" width="9.140625" style="14" customWidth="1"/>
  </cols>
  <sheetData>
    <row r="1" ht="12.75">
      <c r="E1" s="72" t="s">
        <v>113</v>
      </c>
    </row>
    <row r="2" spans="1:5" ht="15.75">
      <c r="A2" s="21" t="s">
        <v>53</v>
      </c>
      <c r="B2" s="20"/>
      <c r="E2" s="14" t="s">
        <v>116</v>
      </c>
    </row>
    <row r="3" spans="1:2" ht="9" customHeight="1">
      <c r="A3" s="123"/>
      <c r="B3" s="124"/>
    </row>
    <row r="4" spans="1:2" ht="17.25" customHeight="1" thickBot="1">
      <c r="A4" s="22" t="s">
        <v>12</v>
      </c>
      <c r="B4" s="16" t="s">
        <v>9</v>
      </c>
    </row>
    <row r="5" spans="1:2" ht="12.75">
      <c r="A5" s="125" t="s">
        <v>10</v>
      </c>
      <c r="B5" s="27" t="s">
        <v>11</v>
      </c>
    </row>
    <row r="6" spans="1:2" ht="13.5" thickBot="1">
      <c r="A6" s="126"/>
      <c r="B6" s="30" t="s">
        <v>73</v>
      </c>
    </row>
    <row r="7" spans="1:2" ht="19.5" customHeight="1">
      <c r="A7" s="28" t="s">
        <v>34</v>
      </c>
      <c r="B7" s="29">
        <f>SUM(B9:B26)</f>
        <v>4531467.099999999</v>
      </c>
    </row>
    <row r="8" spans="1:2" ht="9.75" customHeight="1">
      <c r="A8" s="41" t="s">
        <v>2</v>
      </c>
      <c r="B8" s="24"/>
    </row>
    <row r="9" spans="1:2" ht="12.75">
      <c r="A9" s="42" t="s">
        <v>36</v>
      </c>
      <c r="B9" s="24">
        <v>330718.30000000005</v>
      </c>
    </row>
    <row r="10" spans="1:2" ht="12.75">
      <c r="A10" s="42" t="s">
        <v>81</v>
      </c>
      <c r="B10" s="24"/>
    </row>
    <row r="11" spans="1:2" ht="12.75">
      <c r="A11" s="42" t="s">
        <v>14</v>
      </c>
      <c r="B11" s="24">
        <v>1563754.7</v>
      </c>
    </row>
    <row r="12" spans="1:2" ht="12.75">
      <c r="A12" s="42" t="s">
        <v>15</v>
      </c>
      <c r="B12" s="24">
        <v>167878.4</v>
      </c>
    </row>
    <row r="13" spans="1:4" ht="12.75">
      <c r="A13" s="42" t="s">
        <v>16</v>
      </c>
      <c r="B13" s="24">
        <v>2434486.8</v>
      </c>
      <c r="C13" s="17"/>
      <c r="D13" s="18"/>
    </row>
    <row r="14" spans="1:2" ht="12.75">
      <c r="A14" s="42" t="s">
        <v>37</v>
      </c>
      <c r="B14" s="24">
        <v>16.5</v>
      </c>
    </row>
    <row r="15" spans="1:2" ht="12.75">
      <c r="A15" s="42" t="s">
        <v>18</v>
      </c>
      <c r="B15" s="24">
        <v>203</v>
      </c>
    </row>
    <row r="16" spans="1:2" ht="12.75">
      <c r="A16" s="42" t="s">
        <v>38</v>
      </c>
      <c r="B16" s="24">
        <v>5146.1</v>
      </c>
    </row>
    <row r="17" spans="1:2" ht="12.75">
      <c r="A17" s="42" t="s">
        <v>17</v>
      </c>
      <c r="B17" s="24">
        <v>770</v>
      </c>
    </row>
    <row r="18" spans="1:2" ht="12.75">
      <c r="A18" s="42" t="s">
        <v>39</v>
      </c>
      <c r="B18" s="24">
        <v>516.4</v>
      </c>
    </row>
    <row r="19" spans="1:2" ht="12.75">
      <c r="A19" s="42" t="s">
        <v>40</v>
      </c>
      <c r="B19" s="24">
        <v>88.9</v>
      </c>
    </row>
    <row r="20" spans="1:2" ht="12.75">
      <c r="A20" s="42" t="s">
        <v>74</v>
      </c>
      <c r="B20" s="24">
        <v>200</v>
      </c>
    </row>
    <row r="21" spans="1:2" ht="12.75">
      <c r="A21" s="42" t="s">
        <v>75</v>
      </c>
      <c r="B21" s="24">
        <v>595.8</v>
      </c>
    </row>
    <row r="22" spans="1:2" ht="12.75">
      <c r="A22" s="42" t="s">
        <v>76</v>
      </c>
      <c r="B22" s="24">
        <v>4724</v>
      </c>
    </row>
    <row r="23" spans="1:2" ht="12.75">
      <c r="A23" s="42" t="s">
        <v>77</v>
      </c>
      <c r="B23" s="24">
        <v>365.8</v>
      </c>
    </row>
    <row r="24" spans="1:2" ht="12.75">
      <c r="A24" s="42" t="s">
        <v>78</v>
      </c>
      <c r="B24" s="24">
        <v>0</v>
      </c>
    </row>
    <row r="25" spans="1:2" ht="12.75">
      <c r="A25" s="42" t="s">
        <v>21</v>
      </c>
      <c r="B25" s="24">
        <v>4357.1</v>
      </c>
    </row>
    <row r="26" spans="1:2" ht="12.75">
      <c r="A26" s="42" t="s">
        <v>19</v>
      </c>
      <c r="B26" s="24">
        <v>17645.3</v>
      </c>
    </row>
    <row r="27" spans="1:2" ht="12.75">
      <c r="A27" s="31"/>
      <c r="B27" s="24"/>
    </row>
    <row r="28" spans="1:2" ht="21" customHeight="1">
      <c r="A28" s="25" t="s">
        <v>35</v>
      </c>
      <c r="B28" s="23">
        <f>SUM(B29:B34)</f>
        <v>12465.9</v>
      </c>
    </row>
    <row r="29" spans="1:2" ht="12.75" customHeight="1">
      <c r="A29" s="41" t="s">
        <v>2</v>
      </c>
      <c r="B29" s="24"/>
    </row>
    <row r="30" spans="1:2" ht="12.75" customHeight="1">
      <c r="A30" s="42" t="s">
        <v>79</v>
      </c>
      <c r="B30" s="24">
        <v>720</v>
      </c>
    </row>
    <row r="31" spans="1:2" ht="12.75" customHeight="1">
      <c r="A31" s="42" t="s">
        <v>42</v>
      </c>
      <c r="B31" s="24">
        <v>11031</v>
      </c>
    </row>
    <row r="32" spans="1:2" ht="12.75" customHeight="1">
      <c r="A32" s="42" t="s">
        <v>21</v>
      </c>
      <c r="B32" s="24">
        <v>152.9</v>
      </c>
    </row>
    <row r="33" spans="1:2" ht="12.75" customHeight="1">
      <c r="A33" s="42" t="s">
        <v>41</v>
      </c>
      <c r="B33" s="24">
        <v>562</v>
      </c>
    </row>
    <row r="34" spans="1:2" ht="12.75" customHeight="1">
      <c r="A34" s="42" t="s">
        <v>33</v>
      </c>
      <c r="B34" s="24">
        <v>0</v>
      </c>
    </row>
    <row r="35" spans="1:2" ht="30" customHeight="1">
      <c r="A35" s="47" t="s">
        <v>46</v>
      </c>
      <c r="B35" s="23">
        <f>SUM(B36:B39)</f>
        <v>86526.29999999999</v>
      </c>
    </row>
    <row r="36" spans="1:2" ht="12.75" customHeight="1">
      <c r="A36" s="42" t="s">
        <v>80</v>
      </c>
      <c r="B36" s="46">
        <v>67770.2</v>
      </c>
    </row>
    <row r="37" spans="1:2" ht="12.75">
      <c r="A37" s="42" t="s">
        <v>43</v>
      </c>
      <c r="B37" s="24">
        <v>10977.9</v>
      </c>
    </row>
    <row r="38" spans="1:2" ht="12.75">
      <c r="A38" s="42" t="s">
        <v>44</v>
      </c>
      <c r="B38" s="24">
        <v>2450</v>
      </c>
    </row>
    <row r="39" spans="1:2" ht="13.5" thickBot="1">
      <c r="A39" s="43" t="s">
        <v>45</v>
      </c>
      <c r="B39" s="26">
        <v>5328.2</v>
      </c>
    </row>
    <row r="40" ht="13.5" thickBot="1"/>
    <row r="41" spans="1:2" ht="15">
      <c r="A41" s="32" t="s">
        <v>23</v>
      </c>
      <c r="B41" s="33">
        <f>SUM(B42:B45)</f>
        <v>47437.899999999994</v>
      </c>
    </row>
    <row r="42" spans="1:2" ht="12.75">
      <c r="A42" s="44" t="s">
        <v>31</v>
      </c>
      <c r="B42" s="40">
        <v>118.2</v>
      </c>
    </row>
    <row r="43" spans="1:4" ht="12.75">
      <c r="A43" s="44" t="s">
        <v>22</v>
      </c>
      <c r="B43" s="39">
        <f>39497.7-B44</f>
        <v>32332.999999999996</v>
      </c>
      <c r="D43" s="48"/>
    </row>
    <row r="44" spans="1:2" ht="12.75">
      <c r="A44" s="45" t="s">
        <v>32</v>
      </c>
      <c r="B44" s="39">
        <v>7164.7</v>
      </c>
    </row>
    <row r="45" spans="1:2" ht="13.5" thickBot="1">
      <c r="A45" s="70" t="s">
        <v>30</v>
      </c>
      <c r="B45" s="71">
        <v>7822</v>
      </c>
    </row>
    <row r="46" ht="12.75">
      <c r="B46" s="14"/>
    </row>
  </sheetData>
  <sheetProtection password="DF7D" sheet="1" selectLockedCells="1" selectUnlockedCells="1"/>
  <mergeCells count="2">
    <mergeCell ref="A3:B3"/>
    <mergeCell ref="A5:A6"/>
  </mergeCells>
  <printOptions horizontalCentered="1"/>
  <pageMargins left="0.3937007874015748" right="0.3937007874015748" top="0.5511811023622047" bottom="0.98" header="0.07874015748031496" footer="0.36"/>
  <pageSetup horizontalDpi="600" verticalDpi="600" orientation="portrait" paperSize="9" r:id="rId1"/>
  <headerFooter alignWithMargins="0">
    <oddFooter>&amp;LPO - příspěvková organizace
ÚP - úřad práce
SR - státní rozpočet (MF, MŠMT)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90" zoomScaleNormal="90" zoomScalePageLayoutView="0" workbookViewId="0" topLeftCell="A1">
      <pane xSplit="2" ySplit="5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2" sqref="J22"/>
    </sheetView>
  </sheetViews>
  <sheetFormatPr defaultColWidth="9.140625" defaultRowHeight="12.75"/>
  <cols>
    <col min="2" max="2" width="38.7109375" style="0" customWidth="1"/>
    <col min="3" max="3" width="14.57421875" style="0" customWidth="1"/>
    <col min="4" max="5" width="14.140625" style="0" customWidth="1"/>
    <col min="6" max="6" width="12.8515625" style="0" customWidth="1"/>
    <col min="7" max="7" width="12.57421875" style="0" customWidth="1"/>
  </cols>
  <sheetData>
    <row r="1" ht="12.75">
      <c r="G1" s="72" t="s">
        <v>113</v>
      </c>
    </row>
    <row r="2" spans="1:7" ht="16.5">
      <c r="A2" s="62" t="s">
        <v>150</v>
      </c>
      <c r="G2" s="19" t="s">
        <v>117</v>
      </c>
    </row>
    <row r="3" spans="1:7" ht="13.5" thickBot="1">
      <c r="A3" s="1"/>
      <c r="G3" s="19" t="s">
        <v>51</v>
      </c>
    </row>
    <row r="4" spans="1:7" ht="39" thickBot="1">
      <c r="A4" s="106" t="s">
        <v>120</v>
      </c>
      <c r="B4" s="35" t="s">
        <v>0</v>
      </c>
      <c r="C4" s="61" t="s">
        <v>135</v>
      </c>
      <c r="D4" s="61" t="s">
        <v>133</v>
      </c>
      <c r="E4" s="61" t="s">
        <v>134</v>
      </c>
      <c r="F4" s="61" t="s">
        <v>24</v>
      </c>
      <c r="G4" s="38" t="s">
        <v>26</v>
      </c>
    </row>
    <row r="5" spans="1:7" ht="13.5" thickBot="1">
      <c r="A5" s="3"/>
      <c r="B5" s="95" t="s">
        <v>1</v>
      </c>
      <c r="C5" s="111">
        <f>SUM(D5:G5)</f>
        <v>4517841896</v>
      </c>
      <c r="D5" s="112">
        <v>1673989814</v>
      </c>
      <c r="E5" s="112">
        <v>2635351803</v>
      </c>
      <c r="F5" s="112">
        <v>208500279</v>
      </c>
      <c r="G5" s="112"/>
    </row>
    <row r="6" spans="1:7" ht="12.75">
      <c r="A6" s="127">
        <v>33353</v>
      </c>
      <c r="B6" s="96" t="s">
        <v>56</v>
      </c>
      <c r="C6" s="113"/>
      <c r="D6" s="114"/>
      <c r="E6" s="114"/>
      <c r="F6" s="114"/>
      <c r="G6" s="114"/>
    </row>
    <row r="7" spans="1:7" ht="12.75">
      <c r="A7" s="128"/>
      <c r="B7" s="97" t="s">
        <v>99</v>
      </c>
      <c r="C7" s="107">
        <f aca="true" t="shared" si="0" ref="C7:C45">SUM(D7:G7)</f>
        <v>4012822000</v>
      </c>
      <c r="D7" s="114">
        <v>1569842000</v>
      </c>
      <c r="E7" s="114">
        <v>2442980000</v>
      </c>
      <c r="F7" s="114">
        <v>0</v>
      </c>
      <c r="G7" s="114"/>
    </row>
    <row r="8" spans="1:7" ht="12.75">
      <c r="A8" s="128"/>
      <c r="B8" s="97" t="s">
        <v>58</v>
      </c>
      <c r="C8" s="107">
        <f t="shared" si="0"/>
        <v>2848372000</v>
      </c>
      <c r="D8" s="114">
        <v>1108453000</v>
      </c>
      <c r="E8" s="114">
        <v>1739919000</v>
      </c>
      <c r="F8" s="114"/>
      <c r="G8" s="114"/>
    </row>
    <row r="9" spans="1:7" ht="12.75">
      <c r="A9" s="128"/>
      <c r="B9" s="97" t="s">
        <v>59</v>
      </c>
      <c r="C9" s="107">
        <f t="shared" si="0"/>
        <v>46454000</v>
      </c>
      <c r="D9" s="114">
        <v>23150000</v>
      </c>
      <c r="E9" s="114">
        <v>23304000</v>
      </c>
      <c r="F9" s="114"/>
      <c r="G9" s="114"/>
    </row>
    <row r="10" spans="1:7" ht="12.75">
      <c r="A10" s="129"/>
      <c r="B10" s="98" t="s">
        <v>60</v>
      </c>
      <c r="C10" s="108">
        <f t="shared" si="0"/>
        <v>1117996000</v>
      </c>
      <c r="D10" s="115">
        <v>438239000</v>
      </c>
      <c r="E10" s="115">
        <v>679757000</v>
      </c>
      <c r="F10" s="115"/>
      <c r="G10" s="115"/>
    </row>
    <row r="11" spans="1:7" ht="12.75">
      <c r="A11" s="50">
        <v>33001</v>
      </c>
      <c r="B11" s="99" t="s">
        <v>69</v>
      </c>
      <c r="C11" s="109">
        <f t="shared" si="0"/>
        <v>86000</v>
      </c>
      <c r="D11" s="116">
        <v>0</v>
      </c>
      <c r="E11" s="116">
        <v>86000</v>
      </c>
      <c r="F11" s="116"/>
      <c r="G11" s="116"/>
    </row>
    <row r="12" spans="1:7" ht="51">
      <c r="A12" s="128">
        <v>33005</v>
      </c>
      <c r="B12" s="97" t="s">
        <v>121</v>
      </c>
      <c r="C12" s="107">
        <f t="shared" si="0"/>
        <v>164922000</v>
      </c>
      <c r="D12" s="114">
        <v>58967000</v>
      </c>
      <c r="E12" s="114">
        <v>99016000</v>
      </c>
      <c r="F12" s="114">
        <v>6939000</v>
      </c>
      <c r="G12" s="114"/>
    </row>
    <row r="13" spans="1:7" ht="12.75">
      <c r="A13" s="128"/>
      <c r="B13" s="97" t="s">
        <v>58</v>
      </c>
      <c r="C13" s="107">
        <f t="shared" si="0"/>
        <v>116079442</v>
      </c>
      <c r="D13" s="114">
        <v>43273559</v>
      </c>
      <c r="E13" s="114">
        <v>72805883</v>
      </c>
      <c r="F13" s="114"/>
      <c r="G13" s="114"/>
    </row>
    <row r="14" spans="1:7" ht="12.75">
      <c r="A14" s="129"/>
      <c r="B14" s="98" t="s">
        <v>122</v>
      </c>
      <c r="C14" s="108">
        <f t="shared" si="0"/>
        <v>41788558</v>
      </c>
      <c r="D14" s="115">
        <v>15578441</v>
      </c>
      <c r="E14" s="115">
        <v>26210117</v>
      </c>
      <c r="F14" s="115"/>
      <c r="G14" s="115"/>
    </row>
    <row r="15" spans="1:7" ht="51">
      <c r="A15" s="130" t="s">
        <v>123</v>
      </c>
      <c r="B15" s="97" t="s">
        <v>124</v>
      </c>
      <c r="C15" s="107">
        <f t="shared" si="0"/>
        <v>48934000</v>
      </c>
      <c r="D15" s="114">
        <v>9646000</v>
      </c>
      <c r="E15" s="114">
        <v>37703000</v>
      </c>
      <c r="F15" s="114">
        <v>1585000</v>
      </c>
      <c r="G15" s="114"/>
    </row>
    <row r="16" spans="1:7" ht="12.75">
      <c r="A16" s="131"/>
      <c r="B16" s="97" t="s">
        <v>58</v>
      </c>
      <c r="C16" s="107">
        <f t="shared" si="0"/>
        <v>34815731</v>
      </c>
      <c r="D16" s="114">
        <v>7092649</v>
      </c>
      <c r="E16" s="114">
        <v>27723082</v>
      </c>
      <c r="F16" s="114"/>
      <c r="G16" s="114"/>
    </row>
    <row r="17" spans="1:7" ht="12.75">
      <c r="A17" s="132"/>
      <c r="B17" s="98" t="s">
        <v>122</v>
      </c>
      <c r="C17" s="108">
        <f t="shared" si="0"/>
        <v>12533269</v>
      </c>
      <c r="D17" s="115">
        <v>2553351</v>
      </c>
      <c r="E17" s="115">
        <v>9979918</v>
      </c>
      <c r="F17" s="115"/>
      <c r="G17" s="115"/>
    </row>
    <row r="18" spans="1:7" ht="12.75">
      <c r="A18" s="50">
        <v>33014</v>
      </c>
      <c r="B18" s="99" t="s">
        <v>125</v>
      </c>
      <c r="C18" s="109">
        <f t="shared" si="0"/>
        <v>125000</v>
      </c>
      <c r="D18" s="116">
        <v>0</v>
      </c>
      <c r="E18" s="116">
        <v>125000</v>
      </c>
      <c r="F18" s="116"/>
      <c r="G18" s="116"/>
    </row>
    <row r="19" spans="1:7" ht="12.75">
      <c r="A19" s="128">
        <v>33015</v>
      </c>
      <c r="B19" s="97" t="s">
        <v>126</v>
      </c>
      <c r="C19" s="107">
        <f t="shared" si="0"/>
        <v>37288000</v>
      </c>
      <c r="D19" s="114">
        <v>18615900</v>
      </c>
      <c r="E19" s="114">
        <v>18672100</v>
      </c>
      <c r="F19" s="114">
        <v>0</v>
      </c>
      <c r="G19" s="114"/>
    </row>
    <row r="20" spans="1:7" ht="12.75">
      <c r="A20" s="128"/>
      <c r="B20" s="97" t="s">
        <v>58</v>
      </c>
      <c r="C20" s="107">
        <f t="shared" si="0"/>
        <v>27417000</v>
      </c>
      <c r="D20" s="114">
        <v>13688300</v>
      </c>
      <c r="E20" s="114">
        <v>13728700</v>
      </c>
      <c r="F20" s="114"/>
      <c r="G20" s="114"/>
    </row>
    <row r="21" spans="1:7" ht="12.75">
      <c r="A21" s="129"/>
      <c r="B21" s="98" t="s">
        <v>122</v>
      </c>
      <c r="C21" s="108">
        <f t="shared" si="0"/>
        <v>9871000</v>
      </c>
      <c r="D21" s="115">
        <v>4927600</v>
      </c>
      <c r="E21" s="115">
        <v>4943400</v>
      </c>
      <c r="F21" s="115"/>
      <c r="G21" s="115"/>
    </row>
    <row r="22" spans="1:7" ht="25.5">
      <c r="A22" s="128">
        <v>33016</v>
      </c>
      <c r="B22" s="100" t="s">
        <v>127</v>
      </c>
      <c r="C22" s="107">
        <f t="shared" si="0"/>
        <v>41656000</v>
      </c>
      <c r="D22" s="114">
        <v>13444000</v>
      </c>
      <c r="E22" s="114">
        <v>26501000</v>
      </c>
      <c r="F22" s="114">
        <v>1711000</v>
      </c>
      <c r="G22" s="114"/>
    </row>
    <row r="23" spans="1:7" ht="12.75">
      <c r="A23" s="128"/>
      <c r="B23" s="97" t="s">
        <v>58</v>
      </c>
      <c r="C23" s="107">
        <f t="shared" si="0"/>
        <v>29199177</v>
      </c>
      <c r="D23" s="114">
        <v>9713150</v>
      </c>
      <c r="E23" s="114">
        <v>19486027</v>
      </c>
      <c r="F23" s="114"/>
      <c r="G23" s="114"/>
    </row>
    <row r="24" spans="1:7" ht="12.75">
      <c r="A24" s="129"/>
      <c r="B24" s="98" t="s">
        <v>122</v>
      </c>
      <c r="C24" s="108">
        <f t="shared" si="0"/>
        <v>10511823</v>
      </c>
      <c r="D24" s="115">
        <v>3496850</v>
      </c>
      <c r="E24" s="115">
        <v>7014973</v>
      </c>
      <c r="F24" s="115"/>
      <c r="G24" s="115"/>
    </row>
    <row r="25" spans="1:7" ht="25.5">
      <c r="A25" s="73">
        <v>33017</v>
      </c>
      <c r="B25" s="100" t="s">
        <v>128</v>
      </c>
      <c r="C25" s="110">
        <f t="shared" si="0"/>
        <v>4196000</v>
      </c>
      <c r="D25" s="117">
        <v>65000</v>
      </c>
      <c r="E25" s="117">
        <v>4087000</v>
      </c>
      <c r="F25" s="117">
        <v>44000</v>
      </c>
      <c r="G25" s="117"/>
    </row>
    <row r="26" spans="1:7" ht="38.25">
      <c r="A26" s="73">
        <v>33018</v>
      </c>
      <c r="B26" s="100" t="s">
        <v>129</v>
      </c>
      <c r="C26" s="110">
        <f t="shared" si="0"/>
        <v>96480</v>
      </c>
      <c r="D26" s="117">
        <v>0</v>
      </c>
      <c r="E26" s="117">
        <v>96480</v>
      </c>
      <c r="F26" s="117"/>
      <c r="G26" s="117"/>
    </row>
    <row r="27" spans="1:7" ht="25.5">
      <c r="A27" s="50">
        <v>33122</v>
      </c>
      <c r="B27" s="99" t="s">
        <v>3</v>
      </c>
      <c r="C27" s="109">
        <f t="shared" si="0"/>
        <v>426000</v>
      </c>
      <c r="D27" s="116">
        <v>149400</v>
      </c>
      <c r="E27" s="116">
        <v>261600</v>
      </c>
      <c r="F27" s="116">
        <v>15000</v>
      </c>
      <c r="G27" s="116"/>
    </row>
    <row r="28" spans="1:7" ht="12.75">
      <c r="A28" s="73">
        <v>33155</v>
      </c>
      <c r="B28" s="100" t="s">
        <v>102</v>
      </c>
      <c r="C28" s="110">
        <f t="shared" si="0"/>
        <v>194035000</v>
      </c>
      <c r="D28" s="117">
        <v>0</v>
      </c>
      <c r="E28" s="117">
        <v>0</v>
      </c>
      <c r="F28" s="117">
        <v>194035000</v>
      </c>
      <c r="G28" s="117"/>
    </row>
    <row r="29" spans="1:7" ht="12.75">
      <c r="A29" s="73">
        <v>33160</v>
      </c>
      <c r="B29" s="100" t="s">
        <v>4</v>
      </c>
      <c r="C29" s="110">
        <f t="shared" si="0"/>
        <v>477134</v>
      </c>
      <c r="D29" s="117">
        <v>477134</v>
      </c>
      <c r="E29" s="117">
        <v>0</v>
      </c>
      <c r="F29" s="117"/>
      <c r="G29" s="117"/>
    </row>
    <row r="30" spans="1:7" ht="12.75">
      <c r="A30" s="50">
        <v>33163</v>
      </c>
      <c r="B30" s="99" t="s">
        <v>5</v>
      </c>
      <c r="C30" s="109">
        <f t="shared" si="0"/>
        <v>426000</v>
      </c>
      <c r="D30" s="116">
        <v>259200</v>
      </c>
      <c r="E30" s="116">
        <v>166800</v>
      </c>
      <c r="F30" s="116"/>
      <c r="G30" s="116"/>
    </row>
    <row r="31" spans="1:7" ht="12.75">
      <c r="A31" s="50">
        <v>33166</v>
      </c>
      <c r="B31" s="99" t="s">
        <v>6</v>
      </c>
      <c r="C31" s="109">
        <f t="shared" si="0"/>
        <v>1571000</v>
      </c>
      <c r="D31" s="116">
        <v>158000</v>
      </c>
      <c r="E31" s="116">
        <v>1413000</v>
      </c>
      <c r="F31" s="116"/>
      <c r="G31" s="116"/>
    </row>
    <row r="32" spans="1:7" ht="25.5">
      <c r="A32" s="73">
        <v>33215</v>
      </c>
      <c r="B32" s="99" t="s">
        <v>103</v>
      </c>
      <c r="C32" s="109">
        <f t="shared" si="0"/>
        <v>4171279</v>
      </c>
      <c r="D32" s="116">
        <v>0</v>
      </c>
      <c r="E32" s="116">
        <v>0</v>
      </c>
      <c r="F32" s="116">
        <v>4171279</v>
      </c>
      <c r="G32" s="116"/>
    </row>
    <row r="33" spans="1:7" ht="25.5">
      <c r="A33" s="73">
        <v>33246</v>
      </c>
      <c r="B33" s="99" t="s">
        <v>130</v>
      </c>
      <c r="C33" s="109">
        <f t="shared" si="0"/>
        <v>180000</v>
      </c>
      <c r="D33" s="116">
        <v>0</v>
      </c>
      <c r="E33" s="116">
        <v>180000</v>
      </c>
      <c r="F33" s="116"/>
      <c r="G33" s="116"/>
    </row>
    <row r="34" spans="1:7" ht="12.75">
      <c r="A34" s="50">
        <v>33264</v>
      </c>
      <c r="B34" s="99" t="s">
        <v>131</v>
      </c>
      <c r="C34" s="109">
        <f t="shared" si="0"/>
        <v>165000</v>
      </c>
      <c r="D34" s="116">
        <v>0</v>
      </c>
      <c r="E34" s="116">
        <v>165000</v>
      </c>
      <c r="F34" s="116"/>
      <c r="G34" s="116"/>
    </row>
    <row r="35" spans="1:7" ht="51">
      <c r="A35" s="50">
        <v>33435</v>
      </c>
      <c r="B35" s="99" t="s">
        <v>106</v>
      </c>
      <c r="C35" s="109">
        <f t="shared" si="0"/>
        <v>1759523</v>
      </c>
      <c r="D35" s="116">
        <v>0</v>
      </c>
      <c r="E35" s="116">
        <v>1759523</v>
      </c>
      <c r="F35" s="116"/>
      <c r="G35" s="116"/>
    </row>
    <row r="36" spans="1:7" ht="25.5">
      <c r="A36" s="50">
        <v>33457</v>
      </c>
      <c r="B36" s="99" t="s">
        <v>107</v>
      </c>
      <c r="C36" s="109">
        <f t="shared" si="0"/>
        <v>3392760</v>
      </c>
      <c r="D36" s="116">
        <v>2174700</v>
      </c>
      <c r="E36" s="116">
        <v>1218060</v>
      </c>
      <c r="F36" s="116"/>
      <c r="G36" s="116"/>
    </row>
    <row r="37" spans="1:7" ht="12.75">
      <c r="A37" s="50"/>
      <c r="B37" s="99"/>
      <c r="C37" s="109"/>
      <c r="D37" s="116"/>
      <c r="E37" s="116"/>
      <c r="F37" s="116"/>
      <c r="G37" s="116"/>
    </row>
    <row r="38" spans="1:7" ht="12.75">
      <c r="A38" s="65"/>
      <c r="B38" s="101" t="s">
        <v>50</v>
      </c>
      <c r="C38" s="118"/>
      <c r="D38" s="117"/>
      <c r="E38" s="117"/>
      <c r="F38" s="117"/>
      <c r="G38" s="117"/>
    </row>
    <row r="39" spans="1:7" ht="25.5">
      <c r="A39" s="50">
        <v>33487</v>
      </c>
      <c r="B39" s="99" t="s">
        <v>48</v>
      </c>
      <c r="C39" s="109">
        <f t="shared" si="0"/>
        <v>1112720</v>
      </c>
      <c r="D39" s="116">
        <v>191480</v>
      </c>
      <c r="E39" s="116">
        <v>921240</v>
      </c>
      <c r="F39" s="116"/>
      <c r="G39" s="116"/>
    </row>
    <row r="40" spans="1:7" ht="13.5" thickBot="1">
      <c r="A40" s="64"/>
      <c r="B40" s="97"/>
      <c r="C40" s="107"/>
      <c r="D40" s="114"/>
      <c r="E40" s="114"/>
      <c r="F40" s="114"/>
      <c r="G40" s="114"/>
    </row>
    <row r="41" spans="1:7" ht="13.5" thickBot="1">
      <c r="A41" s="68"/>
      <c r="B41" s="102" t="s">
        <v>132</v>
      </c>
      <c r="C41" s="119">
        <f t="shared" si="0"/>
        <v>0</v>
      </c>
      <c r="D41" s="120">
        <v>0</v>
      </c>
      <c r="E41" s="120">
        <v>0</v>
      </c>
      <c r="F41" s="120">
        <v>0</v>
      </c>
      <c r="G41" s="120"/>
    </row>
    <row r="42" spans="1:7" ht="12.75">
      <c r="A42" s="64"/>
      <c r="B42" s="96" t="s">
        <v>2</v>
      </c>
      <c r="C42" s="113"/>
      <c r="D42" s="114"/>
      <c r="E42" s="114"/>
      <c r="F42" s="114"/>
      <c r="G42" s="114"/>
    </row>
    <row r="43" spans="1:7" ht="12.75">
      <c r="A43" s="5"/>
      <c r="B43" s="103" t="s">
        <v>50</v>
      </c>
      <c r="C43" s="113"/>
      <c r="D43" s="114"/>
      <c r="E43" s="114"/>
      <c r="F43" s="114"/>
      <c r="G43" s="114"/>
    </row>
    <row r="44" spans="1:7" ht="13.5" thickBot="1">
      <c r="A44" s="57"/>
      <c r="B44" s="104"/>
      <c r="C44" s="121"/>
      <c r="D44" s="122"/>
      <c r="E44" s="122"/>
      <c r="F44" s="122"/>
      <c r="G44" s="122"/>
    </row>
    <row r="45" spans="1:7" ht="13.5" thickBot="1">
      <c r="A45" s="2"/>
      <c r="B45" s="105" t="s">
        <v>29</v>
      </c>
      <c r="C45" s="119">
        <f t="shared" si="0"/>
        <v>4517841896</v>
      </c>
      <c r="D45" s="120">
        <v>1673989814</v>
      </c>
      <c r="E45" s="120">
        <v>2635351803</v>
      </c>
      <c r="F45" s="120">
        <v>208500279</v>
      </c>
      <c r="G45" s="120"/>
    </row>
    <row r="49" ht="12.75">
      <c r="A49" t="s">
        <v>151</v>
      </c>
    </row>
  </sheetData>
  <sheetProtection password="DF7D" sheet="1"/>
  <mergeCells count="5">
    <mergeCell ref="A6:A10"/>
    <mergeCell ref="A12:A14"/>
    <mergeCell ref="A15:A17"/>
    <mergeCell ref="A19:A21"/>
    <mergeCell ref="A22:A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2" sqref="I22"/>
    </sheetView>
  </sheetViews>
  <sheetFormatPr defaultColWidth="9.140625" defaultRowHeight="12.75"/>
  <cols>
    <col min="1" max="1" width="7.7109375" style="0" customWidth="1"/>
    <col min="2" max="2" width="45.28125" style="0" customWidth="1"/>
    <col min="3" max="3" width="17.57421875" style="0" customWidth="1"/>
    <col min="4" max="4" width="16.421875" style="59" customWidth="1"/>
    <col min="5" max="5" width="16.140625" style="0" customWidth="1"/>
    <col min="6" max="6" width="13.421875" style="59" customWidth="1"/>
    <col min="7" max="7" width="12.8515625" style="0" customWidth="1"/>
    <col min="8" max="8" width="21.7109375" style="0" customWidth="1"/>
    <col min="9" max="9" width="13.8515625" style="0" customWidth="1"/>
  </cols>
  <sheetData>
    <row r="1" ht="12.75">
      <c r="G1" s="72" t="s">
        <v>113</v>
      </c>
    </row>
    <row r="2" spans="1:7" ht="16.5">
      <c r="A2" s="62" t="s">
        <v>97</v>
      </c>
      <c r="C2" s="13"/>
      <c r="G2" s="19" t="s">
        <v>118</v>
      </c>
    </row>
    <row r="3" spans="1:7" ht="24" customHeight="1" thickBot="1">
      <c r="A3" s="1"/>
      <c r="B3" s="1"/>
      <c r="C3" s="12"/>
      <c r="G3" s="19" t="s">
        <v>51</v>
      </c>
    </row>
    <row r="4" spans="1:7" ht="26.25" thickBot="1">
      <c r="A4" s="34"/>
      <c r="B4" s="35" t="s">
        <v>0</v>
      </c>
      <c r="C4" s="37" t="s">
        <v>98</v>
      </c>
      <c r="D4" s="60" t="s">
        <v>25</v>
      </c>
      <c r="E4" s="36" t="s">
        <v>52</v>
      </c>
      <c r="F4" s="61" t="s">
        <v>24</v>
      </c>
      <c r="G4" s="38" t="s">
        <v>26</v>
      </c>
    </row>
    <row r="5" spans="1:7" ht="13.5" thickBot="1">
      <c r="A5" s="3"/>
      <c r="B5" s="4" t="s">
        <v>1</v>
      </c>
      <c r="C5" s="75">
        <f>SUM(D5:G5)</f>
        <v>4282683247.2300005</v>
      </c>
      <c r="D5" s="75">
        <f>D7+D11+D12+D13+SUM(D14:D29)</f>
        <v>1604607585.43</v>
      </c>
      <c r="E5" s="75">
        <f>E7+E11+E12+E13+SUM(E14:E29)</f>
        <v>2486192340</v>
      </c>
      <c r="F5" s="75">
        <f>F7+F11+F12+F13+SUM(F14:F29)</f>
        <v>191883321.8</v>
      </c>
      <c r="G5" s="75"/>
    </row>
    <row r="6" spans="1:7" ht="12.75">
      <c r="A6" s="127">
        <v>33353</v>
      </c>
      <c r="B6" s="6" t="s">
        <v>56</v>
      </c>
      <c r="C6" s="76"/>
      <c r="D6" s="76"/>
      <c r="E6" s="76"/>
      <c r="F6" s="76"/>
      <c r="G6" s="76"/>
    </row>
    <row r="7" spans="1:7" ht="12.75">
      <c r="A7" s="133"/>
      <c r="B7" s="7" t="s">
        <v>99</v>
      </c>
      <c r="C7" s="77">
        <f aca="true" t="shared" si="0" ref="C7:C35">SUM(D7:G7)</f>
        <v>4052419820.9300003</v>
      </c>
      <c r="D7" s="94">
        <v>1590106912.93</v>
      </c>
      <c r="E7" s="77">
        <v>2462312908</v>
      </c>
      <c r="F7" s="77">
        <v>0</v>
      </c>
      <c r="G7" s="77"/>
    </row>
    <row r="8" spans="1:7" ht="12.75">
      <c r="A8" s="133"/>
      <c r="B8" s="7" t="s">
        <v>58</v>
      </c>
      <c r="C8" s="77">
        <f t="shared" si="0"/>
        <v>2866037000</v>
      </c>
      <c r="D8" s="77">
        <v>1118870000</v>
      </c>
      <c r="E8" s="77">
        <v>1747167000</v>
      </c>
      <c r="F8" s="77">
        <v>0</v>
      </c>
      <c r="G8" s="77"/>
    </row>
    <row r="9" spans="1:7" ht="12.75">
      <c r="A9" s="133"/>
      <c r="B9" s="7" t="s">
        <v>59</v>
      </c>
      <c r="C9" s="77">
        <f t="shared" si="0"/>
        <v>44618000</v>
      </c>
      <c r="D9" s="77">
        <v>22845000</v>
      </c>
      <c r="E9" s="77">
        <v>21773000</v>
      </c>
      <c r="F9" s="77">
        <v>0</v>
      </c>
      <c r="G9" s="77"/>
    </row>
    <row r="10" spans="1:7" ht="12.75">
      <c r="A10" s="134"/>
      <c r="B10" s="8" t="s">
        <v>60</v>
      </c>
      <c r="C10" s="78">
        <f t="shared" si="0"/>
        <v>1141764820.93</v>
      </c>
      <c r="D10" s="78">
        <v>448391912.93</v>
      </c>
      <c r="E10" s="78">
        <v>693372908</v>
      </c>
      <c r="F10" s="78">
        <v>0</v>
      </c>
      <c r="G10" s="78"/>
    </row>
    <row r="11" spans="1:7" ht="12.75">
      <c r="A11" s="73">
        <v>33001</v>
      </c>
      <c r="B11" s="7" t="s">
        <v>69</v>
      </c>
      <c r="C11" s="77">
        <f t="shared" si="0"/>
        <v>380535.8</v>
      </c>
      <c r="D11" s="77">
        <v>92860</v>
      </c>
      <c r="E11" s="77">
        <v>200000</v>
      </c>
      <c r="F11" s="77">
        <v>87675.8</v>
      </c>
      <c r="G11" s="77"/>
    </row>
    <row r="12" spans="1:7" ht="12.75">
      <c r="A12" s="50">
        <v>33002</v>
      </c>
      <c r="B12" s="9" t="s">
        <v>100</v>
      </c>
      <c r="C12" s="79">
        <f t="shared" si="0"/>
        <v>100000</v>
      </c>
      <c r="D12" s="79">
        <v>0</v>
      </c>
      <c r="E12" s="79">
        <v>100000</v>
      </c>
      <c r="F12" s="79">
        <v>0</v>
      </c>
      <c r="G12" s="79"/>
    </row>
    <row r="13" spans="1:7" ht="38.25">
      <c r="A13" s="73">
        <v>33005</v>
      </c>
      <c r="B13" s="7" t="s">
        <v>101</v>
      </c>
      <c r="C13" s="77">
        <f t="shared" si="0"/>
        <v>27401000</v>
      </c>
      <c r="D13" s="77">
        <v>9776000</v>
      </c>
      <c r="E13" s="77">
        <v>16519000</v>
      </c>
      <c r="F13" s="77">
        <v>1106000</v>
      </c>
      <c r="G13" s="77"/>
    </row>
    <row r="14" spans="1:7" ht="12.75">
      <c r="A14" s="73">
        <v>33009</v>
      </c>
      <c r="B14" s="49" t="s">
        <v>111</v>
      </c>
      <c r="C14" s="80">
        <f t="shared" si="0"/>
        <v>360000</v>
      </c>
      <c r="D14" s="80">
        <v>100000</v>
      </c>
      <c r="E14" s="80">
        <v>260000</v>
      </c>
      <c r="F14" s="80">
        <v>0</v>
      </c>
      <c r="G14" s="80"/>
    </row>
    <row r="15" spans="1:7" ht="12.75">
      <c r="A15" s="50">
        <v>33122</v>
      </c>
      <c r="B15" s="9" t="s">
        <v>3</v>
      </c>
      <c r="C15" s="79">
        <f t="shared" si="0"/>
        <v>412500</v>
      </c>
      <c r="D15" s="79">
        <v>119800</v>
      </c>
      <c r="E15" s="79">
        <v>250700</v>
      </c>
      <c r="F15" s="79">
        <v>42000</v>
      </c>
      <c r="G15" s="80"/>
    </row>
    <row r="16" spans="1:7" ht="12.75">
      <c r="A16" s="73">
        <v>33155</v>
      </c>
      <c r="B16" s="49" t="s">
        <v>102</v>
      </c>
      <c r="C16" s="80">
        <f t="shared" si="0"/>
        <v>186714146</v>
      </c>
      <c r="D16" s="80">
        <v>0</v>
      </c>
      <c r="E16" s="80">
        <v>0</v>
      </c>
      <c r="F16" s="80">
        <v>186714146</v>
      </c>
      <c r="G16" s="80"/>
    </row>
    <row r="17" spans="1:7" ht="12.75">
      <c r="A17" s="73">
        <v>33160</v>
      </c>
      <c r="B17" s="49" t="s">
        <v>4</v>
      </c>
      <c r="C17" s="80">
        <f t="shared" si="0"/>
        <v>615198.5</v>
      </c>
      <c r="D17" s="80">
        <v>615198.5</v>
      </c>
      <c r="E17" s="80">
        <v>0</v>
      </c>
      <c r="F17" s="80">
        <v>0</v>
      </c>
      <c r="G17" s="80"/>
    </row>
    <row r="18" spans="1:7" ht="12.75">
      <c r="A18" s="50">
        <v>33163</v>
      </c>
      <c r="B18" s="9" t="s">
        <v>5</v>
      </c>
      <c r="C18" s="79">
        <f t="shared" si="0"/>
        <v>412500</v>
      </c>
      <c r="D18" s="79">
        <v>270500</v>
      </c>
      <c r="E18" s="79">
        <v>142000</v>
      </c>
      <c r="F18" s="79">
        <v>0</v>
      </c>
      <c r="G18" s="79"/>
    </row>
    <row r="19" spans="1:7" ht="12.75">
      <c r="A19" s="50">
        <v>33166</v>
      </c>
      <c r="B19" s="9" t="s">
        <v>6</v>
      </c>
      <c r="C19" s="79">
        <f t="shared" si="0"/>
        <v>1428000</v>
      </c>
      <c r="D19" s="79">
        <v>57000</v>
      </c>
      <c r="E19" s="79">
        <v>1371000</v>
      </c>
      <c r="F19" s="79">
        <v>0</v>
      </c>
      <c r="G19" s="79"/>
    </row>
    <row r="20" spans="1:7" ht="12.75">
      <c r="A20" s="50">
        <v>33210</v>
      </c>
      <c r="B20" s="9" t="s">
        <v>47</v>
      </c>
      <c r="C20" s="79">
        <f t="shared" si="0"/>
        <v>128591</v>
      </c>
      <c r="D20" s="79">
        <v>0</v>
      </c>
      <c r="E20" s="79">
        <v>128591</v>
      </c>
      <c r="F20" s="79">
        <v>0</v>
      </c>
      <c r="G20" s="79"/>
    </row>
    <row r="21" spans="1:7" ht="25.5">
      <c r="A21" s="73">
        <v>33215</v>
      </c>
      <c r="B21" s="9" t="s">
        <v>103</v>
      </c>
      <c r="C21" s="79">
        <f t="shared" si="0"/>
        <v>3874500</v>
      </c>
      <c r="D21" s="79">
        <v>0</v>
      </c>
      <c r="E21" s="79">
        <v>0</v>
      </c>
      <c r="F21" s="79">
        <v>3874500</v>
      </c>
      <c r="G21" s="79"/>
    </row>
    <row r="22" spans="1:7" ht="38.25">
      <c r="A22" s="50">
        <v>33429</v>
      </c>
      <c r="B22" s="9" t="s">
        <v>104</v>
      </c>
      <c r="C22" s="79">
        <f t="shared" si="0"/>
        <v>1150000</v>
      </c>
      <c r="D22" s="79">
        <v>1150000</v>
      </c>
      <c r="E22" s="79">
        <v>0</v>
      </c>
      <c r="F22" s="79">
        <v>0</v>
      </c>
      <c r="G22" s="79"/>
    </row>
    <row r="23" spans="1:7" ht="12.75">
      <c r="A23" s="50">
        <v>33430</v>
      </c>
      <c r="B23" s="9" t="s">
        <v>105</v>
      </c>
      <c r="C23" s="79">
        <f t="shared" si="0"/>
        <v>421900</v>
      </c>
      <c r="D23" s="79">
        <v>0</v>
      </c>
      <c r="E23" s="79">
        <v>401900</v>
      </c>
      <c r="F23" s="79">
        <v>20000</v>
      </c>
      <c r="G23" s="79"/>
    </row>
    <row r="24" spans="1:7" ht="38.25">
      <c r="A24" s="50">
        <v>33435</v>
      </c>
      <c r="B24" s="9" t="s">
        <v>106</v>
      </c>
      <c r="C24" s="79">
        <f t="shared" si="0"/>
        <v>1766726</v>
      </c>
      <c r="D24" s="79">
        <v>0</v>
      </c>
      <c r="E24" s="79">
        <v>1766726</v>
      </c>
      <c r="F24" s="79">
        <v>0</v>
      </c>
      <c r="G24" s="79"/>
    </row>
    <row r="25" spans="1:7" ht="25.5">
      <c r="A25" s="50">
        <v>33457</v>
      </c>
      <c r="B25" s="9" t="s">
        <v>107</v>
      </c>
      <c r="C25" s="79">
        <f t="shared" si="0"/>
        <v>3397192</v>
      </c>
      <c r="D25" s="79">
        <v>2113300</v>
      </c>
      <c r="E25" s="79">
        <v>1283892</v>
      </c>
      <c r="F25" s="79">
        <v>0</v>
      </c>
      <c r="G25" s="79"/>
    </row>
    <row r="26" spans="1:7" ht="25.5">
      <c r="A26" s="50">
        <v>33491</v>
      </c>
      <c r="B26" s="51" t="s">
        <v>108</v>
      </c>
      <c r="C26" s="81">
        <f t="shared" si="0"/>
        <v>12000</v>
      </c>
      <c r="D26" s="81">
        <v>0</v>
      </c>
      <c r="E26" s="81">
        <v>12000</v>
      </c>
      <c r="F26" s="81">
        <v>0</v>
      </c>
      <c r="G26" s="82"/>
    </row>
    <row r="27" spans="1:7" ht="12.75">
      <c r="A27" s="65"/>
      <c r="B27" s="52" t="s">
        <v>50</v>
      </c>
      <c r="C27" s="83"/>
      <c r="D27" s="83">
        <v>0</v>
      </c>
      <c r="E27" s="83">
        <v>0</v>
      </c>
      <c r="F27" s="83">
        <v>0</v>
      </c>
      <c r="G27" s="84"/>
    </row>
    <row r="28" spans="1:7" ht="25.5">
      <c r="A28" s="73">
        <v>33346</v>
      </c>
      <c r="B28" s="9" t="s">
        <v>109</v>
      </c>
      <c r="C28" s="79">
        <f t="shared" si="0"/>
        <v>376000</v>
      </c>
      <c r="D28" s="79">
        <v>35000</v>
      </c>
      <c r="E28" s="79">
        <v>302000</v>
      </c>
      <c r="F28" s="79">
        <v>39000</v>
      </c>
      <c r="G28" s="79"/>
    </row>
    <row r="29" spans="1:7" ht="25.5">
      <c r="A29" s="50">
        <v>33487</v>
      </c>
      <c r="B29" s="9" t="s">
        <v>48</v>
      </c>
      <c r="C29" s="79">
        <f t="shared" si="0"/>
        <v>1312637</v>
      </c>
      <c r="D29" s="79">
        <v>171014</v>
      </c>
      <c r="E29" s="79">
        <v>1141623</v>
      </c>
      <c r="F29" s="79">
        <v>0</v>
      </c>
      <c r="G29" s="79"/>
    </row>
    <row r="30" spans="1:7" ht="13.5" thickBot="1">
      <c r="A30" s="64"/>
      <c r="B30" s="7"/>
      <c r="C30" s="77">
        <f t="shared" si="0"/>
        <v>0</v>
      </c>
      <c r="D30" s="77"/>
      <c r="E30" s="77"/>
      <c r="F30" s="77">
        <v>0</v>
      </c>
      <c r="G30" s="77"/>
    </row>
    <row r="31" spans="1:7" ht="13.5" thickBot="1">
      <c r="A31" s="68"/>
      <c r="B31" s="11" t="s">
        <v>7</v>
      </c>
      <c r="C31" s="85">
        <f t="shared" si="0"/>
        <v>1052000</v>
      </c>
      <c r="D31" s="85">
        <v>455000</v>
      </c>
      <c r="E31" s="85">
        <v>407000</v>
      </c>
      <c r="F31" s="85">
        <v>190000</v>
      </c>
      <c r="G31" s="85"/>
    </row>
    <row r="32" spans="1:7" ht="12.75">
      <c r="A32" s="64"/>
      <c r="B32" s="6" t="s">
        <v>2</v>
      </c>
      <c r="C32" s="76">
        <f t="shared" si="0"/>
        <v>0</v>
      </c>
      <c r="D32" s="76"/>
      <c r="E32" s="76"/>
      <c r="F32" s="76"/>
      <c r="G32" s="76"/>
    </row>
    <row r="33" spans="1:7" ht="25.5">
      <c r="A33" s="69">
        <v>33714</v>
      </c>
      <c r="B33" s="8" t="s">
        <v>110</v>
      </c>
      <c r="C33" s="78">
        <f t="shared" si="0"/>
        <v>1052000</v>
      </c>
      <c r="D33" s="78">
        <v>455000</v>
      </c>
      <c r="E33" s="78">
        <v>407000</v>
      </c>
      <c r="F33" s="78">
        <v>190000</v>
      </c>
      <c r="G33" s="78"/>
    </row>
    <row r="34" spans="1:7" ht="13.5" thickBot="1">
      <c r="A34" s="57"/>
      <c r="B34" s="58"/>
      <c r="C34" s="86">
        <f t="shared" si="0"/>
        <v>0</v>
      </c>
      <c r="D34" s="86"/>
      <c r="E34" s="86"/>
      <c r="F34" s="86">
        <v>0</v>
      </c>
      <c r="G34" s="86"/>
    </row>
    <row r="35" spans="1:7" ht="13.5" thickBot="1">
      <c r="A35" s="2"/>
      <c r="B35" s="74" t="s">
        <v>29</v>
      </c>
      <c r="C35" s="87">
        <f t="shared" si="0"/>
        <v>4283735247.2300005</v>
      </c>
      <c r="D35" s="87">
        <f>D31+D5</f>
        <v>1605062585.43</v>
      </c>
      <c r="E35" s="87">
        <f>E31+E5</f>
        <v>2486599340</v>
      </c>
      <c r="F35" s="87">
        <f>F31+F5</f>
        <v>192073321.8</v>
      </c>
      <c r="G35" s="87"/>
    </row>
  </sheetData>
  <sheetProtection password="DF7D" sheet="1"/>
  <mergeCells count="1">
    <mergeCell ref="A6:A10"/>
  </mergeCells>
  <printOptions/>
  <pageMargins left="0.5" right="0.29" top="0.49" bottom="0.23" header="0.4921259845" footer="0.2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C5" sqref="C5"/>
    </sheetView>
  </sheetViews>
  <sheetFormatPr defaultColWidth="9.140625" defaultRowHeight="12.75"/>
  <cols>
    <col min="1" max="1" width="7.7109375" style="0" customWidth="1"/>
    <col min="2" max="2" width="45.28125" style="0" customWidth="1"/>
    <col min="3" max="3" width="18.57421875" style="0" customWidth="1"/>
    <col min="4" max="4" width="16.421875" style="59" customWidth="1"/>
    <col min="5" max="5" width="16.140625" style="0" customWidth="1"/>
    <col min="6" max="6" width="13.421875" style="59" customWidth="1"/>
    <col min="7" max="7" width="11.7109375" style="0" customWidth="1"/>
    <col min="8" max="8" width="21.7109375" style="0" customWidth="1"/>
    <col min="9" max="9" width="13.8515625" style="0" customWidth="1"/>
  </cols>
  <sheetData>
    <row r="1" ht="12.75">
      <c r="G1" s="72" t="s">
        <v>113</v>
      </c>
    </row>
    <row r="2" spans="1:7" ht="16.5">
      <c r="A2" s="62" t="s">
        <v>54</v>
      </c>
      <c r="C2" s="13"/>
      <c r="G2" s="19" t="s">
        <v>119</v>
      </c>
    </row>
    <row r="3" spans="1:7" ht="24" customHeight="1" thickBot="1">
      <c r="A3" s="1"/>
      <c r="B3" s="1"/>
      <c r="C3" s="12"/>
      <c r="G3" s="19" t="s">
        <v>51</v>
      </c>
    </row>
    <row r="4" spans="1:7" ht="26.25" thickBot="1">
      <c r="A4" s="34"/>
      <c r="B4" s="35" t="s">
        <v>0</v>
      </c>
      <c r="C4" s="37" t="s">
        <v>55</v>
      </c>
      <c r="D4" s="60" t="s">
        <v>25</v>
      </c>
      <c r="E4" s="36" t="s">
        <v>52</v>
      </c>
      <c r="F4" s="61" t="s">
        <v>24</v>
      </c>
      <c r="G4" s="38" t="s">
        <v>26</v>
      </c>
    </row>
    <row r="5" spans="1:7" ht="13.5" thickBot="1">
      <c r="A5" s="3"/>
      <c r="B5" s="4" t="s">
        <v>1</v>
      </c>
      <c r="C5" s="75">
        <f>SUM(D5:G5)</f>
        <v>4174935614.6</v>
      </c>
      <c r="D5" s="75">
        <v>1566836132</v>
      </c>
      <c r="E5" s="75">
        <v>2439879977.6</v>
      </c>
      <c r="F5" s="75">
        <v>168189505</v>
      </c>
      <c r="G5" s="75">
        <f>SUM(G7,G12:G14,G16:G22,G26:G42)</f>
        <v>30000</v>
      </c>
    </row>
    <row r="6" spans="1:7" ht="12.75">
      <c r="A6" s="127">
        <v>33353</v>
      </c>
      <c r="B6" s="6" t="s">
        <v>56</v>
      </c>
      <c r="C6" s="76"/>
      <c r="D6" s="76"/>
      <c r="E6" s="76"/>
      <c r="F6" s="76"/>
      <c r="G6" s="76"/>
    </row>
    <row r="7" spans="1:7" ht="12.75">
      <c r="A7" s="133"/>
      <c r="B7" s="7" t="s">
        <v>57</v>
      </c>
      <c r="C7" s="77">
        <f aca="true" t="shared" si="0" ref="C7:C43">SUM(D7:G7)</f>
        <v>3980927231.6</v>
      </c>
      <c r="D7" s="77">
        <v>1551114803</v>
      </c>
      <c r="E7" s="77">
        <v>2429812428.6</v>
      </c>
      <c r="F7" s="77"/>
      <c r="G7" s="77"/>
    </row>
    <row r="8" spans="1:7" ht="12.75">
      <c r="A8" s="133"/>
      <c r="B8" s="7" t="s">
        <v>58</v>
      </c>
      <c r="C8" s="77">
        <f t="shared" si="0"/>
        <v>2797435872</v>
      </c>
      <c r="D8" s="77">
        <v>1084129902</v>
      </c>
      <c r="E8" s="77">
        <v>1713305970</v>
      </c>
      <c r="F8" s="77"/>
      <c r="G8" s="77"/>
    </row>
    <row r="9" spans="1:7" ht="12.75">
      <c r="A9" s="133"/>
      <c r="B9" s="7" t="s">
        <v>59</v>
      </c>
      <c r="C9" s="77">
        <f t="shared" si="0"/>
        <v>43508529</v>
      </c>
      <c r="D9" s="77">
        <v>22822981</v>
      </c>
      <c r="E9" s="77">
        <v>20685548</v>
      </c>
      <c r="F9" s="77"/>
      <c r="G9" s="77"/>
    </row>
    <row r="10" spans="1:7" ht="12.75">
      <c r="A10" s="134"/>
      <c r="B10" s="8" t="s">
        <v>60</v>
      </c>
      <c r="C10" s="78">
        <f t="shared" si="0"/>
        <v>1139982830.6</v>
      </c>
      <c r="D10" s="78">
        <v>444161920</v>
      </c>
      <c r="E10" s="78">
        <v>695820910.6</v>
      </c>
      <c r="F10" s="78"/>
      <c r="G10" s="78"/>
    </row>
    <row r="11" spans="1:7" ht="38.25">
      <c r="A11" s="135">
        <v>33353</v>
      </c>
      <c r="B11" s="7" t="s">
        <v>61</v>
      </c>
      <c r="C11" s="77">
        <f t="shared" si="0"/>
        <v>4401600</v>
      </c>
      <c r="D11" s="77">
        <v>4401600</v>
      </c>
      <c r="E11" s="77"/>
      <c r="F11" s="77"/>
      <c r="G11" s="77"/>
    </row>
    <row r="12" spans="1:7" ht="12.75">
      <c r="A12" s="133"/>
      <c r="B12" s="7" t="s">
        <v>58</v>
      </c>
      <c r="C12" s="77">
        <f t="shared" si="0"/>
        <v>3212900</v>
      </c>
      <c r="D12" s="77">
        <v>3212900</v>
      </c>
      <c r="E12" s="77"/>
      <c r="F12" s="77"/>
      <c r="G12" s="77"/>
    </row>
    <row r="13" spans="1:7" ht="12.75">
      <c r="A13" s="134"/>
      <c r="B13" s="8" t="s">
        <v>60</v>
      </c>
      <c r="C13" s="78">
        <f t="shared" si="0"/>
        <v>1188700</v>
      </c>
      <c r="D13" s="78">
        <v>1188700</v>
      </c>
      <c r="E13" s="78"/>
      <c r="F13" s="78"/>
      <c r="G13" s="78"/>
    </row>
    <row r="14" spans="1:7" ht="38.25">
      <c r="A14" s="135">
        <v>33353</v>
      </c>
      <c r="B14" s="7" t="s">
        <v>62</v>
      </c>
      <c r="C14" s="77">
        <f t="shared" si="0"/>
        <v>2788800</v>
      </c>
      <c r="D14" s="77">
        <v>2788800</v>
      </c>
      <c r="E14" s="77"/>
      <c r="F14" s="77"/>
      <c r="G14" s="77"/>
    </row>
    <row r="15" spans="1:7" ht="12.75">
      <c r="A15" s="133"/>
      <c r="B15" s="7" t="s">
        <v>58</v>
      </c>
      <c r="C15" s="77">
        <f t="shared" si="0"/>
        <v>2035700</v>
      </c>
      <c r="D15" s="77">
        <v>2035700</v>
      </c>
      <c r="E15" s="77"/>
      <c r="F15" s="77"/>
      <c r="G15" s="77"/>
    </row>
    <row r="16" spans="1:7" ht="12.75">
      <c r="A16" s="134"/>
      <c r="B16" s="8" t="s">
        <v>60</v>
      </c>
      <c r="C16" s="78">
        <f t="shared" si="0"/>
        <v>753100</v>
      </c>
      <c r="D16" s="78">
        <v>753100</v>
      </c>
      <c r="E16" s="78"/>
      <c r="F16" s="78"/>
      <c r="G16" s="78"/>
    </row>
    <row r="17" spans="1:7" ht="38.25">
      <c r="A17" s="135">
        <v>33353</v>
      </c>
      <c r="B17" s="7" t="s">
        <v>63</v>
      </c>
      <c r="C17" s="77">
        <f t="shared" si="0"/>
        <v>3845758</v>
      </c>
      <c r="D17" s="77">
        <v>2665807</v>
      </c>
      <c r="E17" s="77">
        <v>1179951</v>
      </c>
      <c r="F17" s="77"/>
      <c r="G17" s="77"/>
    </row>
    <row r="18" spans="1:7" ht="12.75">
      <c r="A18" s="133"/>
      <c r="B18" s="7" t="s">
        <v>58</v>
      </c>
      <c r="C18" s="77">
        <f t="shared" si="0"/>
        <v>2807122</v>
      </c>
      <c r="D18" s="77">
        <v>1945844</v>
      </c>
      <c r="E18" s="77">
        <v>861278</v>
      </c>
      <c r="F18" s="77"/>
      <c r="G18" s="77"/>
    </row>
    <row r="19" spans="1:7" ht="12.75">
      <c r="A19" s="134"/>
      <c r="B19" s="8" t="s">
        <v>60</v>
      </c>
      <c r="C19" s="78">
        <f t="shared" si="0"/>
        <v>1038636</v>
      </c>
      <c r="D19" s="78">
        <v>719963</v>
      </c>
      <c r="E19" s="78">
        <v>318673</v>
      </c>
      <c r="F19" s="78"/>
      <c r="G19" s="78"/>
    </row>
    <row r="20" spans="1:7" ht="25.5">
      <c r="A20" s="135">
        <v>33353</v>
      </c>
      <c r="B20" s="49" t="s">
        <v>64</v>
      </c>
      <c r="C20" s="80">
        <f t="shared" si="0"/>
        <v>2000000</v>
      </c>
      <c r="D20" s="80">
        <v>2000000</v>
      </c>
      <c r="E20" s="80"/>
      <c r="F20" s="80"/>
      <c r="G20" s="80"/>
    </row>
    <row r="21" spans="1:7" ht="12.75">
      <c r="A21" s="133"/>
      <c r="B21" s="7" t="s">
        <v>58</v>
      </c>
      <c r="C21" s="77">
        <f t="shared" si="0"/>
        <v>1460000</v>
      </c>
      <c r="D21" s="77">
        <v>1460000</v>
      </c>
      <c r="E21" s="77"/>
      <c r="F21" s="77"/>
      <c r="G21" s="77"/>
    </row>
    <row r="22" spans="1:7" ht="12.75">
      <c r="A22" s="134"/>
      <c r="B22" s="8" t="s">
        <v>60</v>
      </c>
      <c r="C22" s="78">
        <f t="shared" si="0"/>
        <v>540000</v>
      </c>
      <c r="D22" s="78">
        <v>540000</v>
      </c>
      <c r="E22" s="78"/>
      <c r="F22" s="78"/>
      <c r="G22" s="78"/>
    </row>
    <row r="23" spans="1:7" ht="25.5">
      <c r="A23" s="50">
        <v>33353</v>
      </c>
      <c r="B23" s="9" t="s">
        <v>65</v>
      </c>
      <c r="C23" s="79">
        <f t="shared" si="0"/>
        <v>1534923</v>
      </c>
      <c r="D23" s="79">
        <v>232256</v>
      </c>
      <c r="E23" s="79">
        <v>1302667</v>
      </c>
      <c r="F23" s="79"/>
      <c r="G23" s="79"/>
    </row>
    <row r="24" spans="1:7" ht="63.75">
      <c r="A24" s="135">
        <v>33353</v>
      </c>
      <c r="B24" s="49" t="s">
        <v>66</v>
      </c>
      <c r="C24" s="80">
        <f t="shared" si="0"/>
        <v>1653670</v>
      </c>
      <c r="D24" s="80">
        <v>0</v>
      </c>
      <c r="E24" s="80">
        <v>1653670</v>
      </c>
      <c r="F24" s="80"/>
      <c r="G24" s="80"/>
    </row>
    <row r="25" spans="1:7" ht="12.75">
      <c r="A25" s="133"/>
      <c r="B25" s="7" t="s">
        <v>58</v>
      </c>
      <c r="C25" s="77">
        <f t="shared" si="0"/>
        <v>1174212</v>
      </c>
      <c r="D25" s="77">
        <v>0</v>
      </c>
      <c r="E25" s="77">
        <v>1174212</v>
      </c>
      <c r="F25" s="77"/>
      <c r="G25" s="77"/>
    </row>
    <row r="26" spans="1:7" ht="12.75">
      <c r="A26" s="134"/>
      <c r="B26" s="8" t="s">
        <v>60</v>
      </c>
      <c r="C26" s="78">
        <f t="shared" si="0"/>
        <v>479458</v>
      </c>
      <c r="D26" s="78">
        <v>0</v>
      </c>
      <c r="E26" s="78">
        <v>479458</v>
      </c>
      <c r="F26" s="78"/>
      <c r="G26" s="78"/>
    </row>
    <row r="27" spans="1:7" ht="38.25">
      <c r="A27" s="135">
        <v>33353</v>
      </c>
      <c r="B27" s="49" t="s">
        <v>67</v>
      </c>
      <c r="C27" s="80">
        <f t="shared" si="0"/>
        <v>561000</v>
      </c>
      <c r="D27" s="80">
        <v>0</v>
      </c>
      <c r="E27" s="80">
        <v>541000</v>
      </c>
      <c r="F27" s="80">
        <v>20000</v>
      </c>
      <c r="G27" s="80"/>
    </row>
    <row r="28" spans="1:7" ht="12.75">
      <c r="A28" s="133"/>
      <c r="B28" s="7" t="s">
        <v>58</v>
      </c>
      <c r="C28" s="77">
        <f t="shared" si="0"/>
        <v>93000</v>
      </c>
      <c r="D28" s="77">
        <v>0</v>
      </c>
      <c r="E28" s="77">
        <v>93000</v>
      </c>
      <c r="F28" s="77"/>
      <c r="G28" s="77"/>
    </row>
    <row r="29" spans="1:7" ht="12.75">
      <c r="A29" s="133"/>
      <c r="B29" s="7" t="s">
        <v>59</v>
      </c>
      <c r="C29" s="77">
        <f t="shared" si="0"/>
        <v>45000</v>
      </c>
      <c r="D29" s="77">
        <v>0</v>
      </c>
      <c r="E29" s="77">
        <v>45000</v>
      </c>
      <c r="F29" s="77"/>
      <c r="G29" s="77"/>
    </row>
    <row r="30" spans="1:7" ht="12.75">
      <c r="A30" s="134"/>
      <c r="B30" s="8" t="s">
        <v>60</v>
      </c>
      <c r="C30" s="78">
        <f t="shared" si="0"/>
        <v>423000</v>
      </c>
      <c r="D30" s="78">
        <v>0</v>
      </c>
      <c r="E30" s="78">
        <v>403000</v>
      </c>
      <c r="F30" s="78">
        <v>20000</v>
      </c>
      <c r="G30" s="78"/>
    </row>
    <row r="31" spans="1:7" ht="38.25">
      <c r="A31" s="50">
        <v>33353</v>
      </c>
      <c r="B31" s="9" t="s">
        <v>68</v>
      </c>
      <c r="C31" s="79">
        <f t="shared" si="0"/>
        <v>550620</v>
      </c>
      <c r="D31" s="79">
        <v>550620</v>
      </c>
      <c r="E31" s="79"/>
      <c r="F31" s="79"/>
      <c r="G31" s="79"/>
    </row>
    <row r="32" spans="1:7" ht="12.75">
      <c r="A32" s="50">
        <v>33001</v>
      </c>
      <c r="B32" s="9" t="s">
        <v>69</v>
      </c>
      <c r="C32" s="79">
        <f t="shared" si="0"/>
        <v>595805</v>
      </c>
      <c r="D32" s="79">
        <v>0</v>
      </c>
      <c r="E32" s="79">
        <v>516605</v>
      </c>
      <c r="F32" s="79">
        <v>79200</v>
      </c>
      <c r="G32" s="79"/>
    </row>
    <row r="33" spans="1:7" ht="12.75">
      <c r="A33" s="50">
        <v>33122</v>
      </c>
      <c r="B33" s="9" t="s">
        <v>3</v>
      </c>
      <c r="C33" s="79">
        <f t="shared" si="0"/>
        <v>385000</v>
      </c>
      <c r="D33" s="79">
        <v>233800</v>
      </c>
      <c r="E33" s="79">
        <v>151200</v>
      </c>
      <c r="F33" s="79"/>
      <c r="G33" s="79"/>
    </row>
    <row r="34" spans="1:7" ht="12.75">
      <c r="A34" s="135">
        <v>33155</v>
      </c>
      <c r="B34" s="9" t="s">
        <v>70</v>
      </c>
      <c r="C34" s="79">
        <f t="shared" si="0"/>
        <v>164062311</v>
      </c>
      <c r="D34" s="79">
        <v>0</v>
      </c>
      <c r="E34" s="79"/>
      <c r="F34" s="79">
        <v>164062311</v>
      </c>
      <c r="G34" s="79"/>
    </row>
    <row r="35" spans="1:7" ht="38.25">
      <c r="A35" s="128"/>
      <c r="B35" s="9" t="s">
        <v>71</v>
      </c>
      <c r="C35" s="79">
        <f t="shared" si="0"/>
        <v>2916951</v>
      </c>
      <c r="D35" s="79">
        <v>0</v>
      </c>
      <c r="E35" s="79"/>
      <c r="F35" s="79">
        <v>2916951</v>
      </c>
      <c r="G35" s="79"/>
    </row>
    <row r="36" spans="1:7" ht="38.25">
      <c r="A36" s="133"/>
      <c r="B36" s="9" t="s">
        <v>61</v>
      </c>
      <c r="C36" s="79">
        <f t="shared" si="0"/>
        <v>403000</v>
      </c>
      <c r="D36" s="79">
        <v>0</v>
      </c>
      <c r="E36" s="79"/>
      <c r="F36" s="79">
        <v>403000</v>
      </c>
      <c r="G36" s="79"/>
    </row>
    <row r="37" spans="1:7" ht="38.25">
      <c r="A37" s="133"/>
      <c r="B37" s="9" t="s">
        <v>62</v>
      </c>
      <c r="C37" s="79">
        <f>SUM(D37:G37)</f>
        <v>235000</v>
      </c>
      <c r="D37" s="79">
        <v>0</v>
      </c>
      <c r="E37" s="79"/>
      <c r="F37" s="79">
        <v>235000</v>
      </c>
      <c r="G37" s="79"/>
    </row>
    <row r="38" spans="1:7" ht="38.25">
      <c r="A38" s="134"/>
      <c r="B38" s="8" t="s">
        <v>68</v>
      </c>
      <c r="C38" s="78">
        <f t="shared" si="0"/>
        <v>60382</v>
      </c>
      <c r="D38" s="78">
        <v>0</v>
      </c>
      <c r="E38" s="78"/>
      <c r="F38" s="78">
        <v>60382</v>
      </c>
      <c r="G38" s="78"/>
    </row>
    <row r="39" spans="1:7" ht="12.75">
      <c r="A39" s="50">
        <v>33160</v>
      </c>
      <c r="B39" s="9" t="s">
        <v>4</v>
      </c>
      <c r="C39" s="79">
        <f t="shared" si="0"/>
        <v>650400</v>
      </c>
      <c r="D39" s="79">
        <v>650400</v>
      </c>
      <c r="E39" s="79"/>
      <c r="F39" s="79"/>
      <c r="G39" s="79"/>
    </row>
    <row r="40" spans="1:7" ht="12.75">
      <c r="A40" s="50">
        <v>33163</v>
      </c>
      <c r="B40" s="9" t="s">
        <v>5</v>
      </c>
      <c r="C40" s="79">
        <f t="shared" si="0"/>
        <v>385000</v>
      </c>
      <c r="D40" s="79">
        <v>265400</v>
      </c>
      <c r="E40" s="79">
        <v>41600</v>
      </c>
      <c r="F40" s="79">
        <v>48000</v>
      </c>
      <c r="G40" s="79">
        <v>30000</v>
      </c>
    </row>
    <row r="41" spans="1:7" ht="12.75">
      <c r="A41" s="50">
        <v>33166</v>
      </c>
      <c r="B41" s="9" t="s">
        <v>6</v>
      </c>
      <c r="C41" s="79">
        <f t="shared" si="0"/>
        <v>1571000</v>
      </c>
      <c r="D41" s="79">
        <v>0</v>
      </c>
      <c r="E41" s="79">
        <v>1571000</v>
      </c>
      <c r="F41" s="79"/>
      <c r="G41" s="79"/>
    </row>
    <row r="42" spans="1:7" ht="12.75">
      <c r="A42" s="50">
        <v>33210</v>
      </c>
      <c r="B42" s="9" t="s">
        <v>47</v>
      </c>
      <c r="C42" s="79">
        <f t="shared" si="0"/>
        <v>100856</v>
      </c>
      <c r="D42" s="79">
        <v>0</v>
      </c>
      <c r="E42" s="79">
        <v>100856</v>
      </c>
      <c r="F42" s="79"/>
      <c r="G42" s="79"/>
    </row>
    <row r="43" spans="1:7" ht="12.75">
      <c r="A43" s="50">
        <v>33245</v>
      </c>
      <c r="B43" s="9" t="s">
        <v>72</v>
      </c>
      <c r="C43" s="79">
        <f t="shared" si="0"/>
        <v>4724000</v>
      </c>
      <c r="D43" s="79">
        <v>1447200</v>
      </c>
      <c r="E43" s="79">
        <v>2992500</v>
      </c>
      <c r="F43" s="79">
        <v>284300</v>
      </c>
      <c r="G43" s="79"/>
    </row>
    <row r="44" spans="1:7" ht="12.75">
      <c r="A44" s="50">
        <v>33264</v>
      </c>
      <c r="B44" s="9" t="s">
        <v>27</v>
      </c>
      <c r="C44" s="79">
        <f>SUM(D44:G44)</f>
        <v>200000</v>
      </c>
      <c r="D44" s="79">
        <v>200000</v>
      </c>
      <c r="E44" s="79"/>
      <c r="F44" s="79"/>
      <c r="G44" s="79"/>
    </row>
    <row r="45" spans="1:7" ht="25.5">
      <c r="A45" s="50">
        <v>33346</v>
      </c>
      <c r="B45" s="9" t="s">
        <v>28</v>
      </c>
      <c r="C45" s="79">
        <f>SUM(D45:G45)</f>
        <v>365807</v>
      </c>
      <c r="D45" s="79">
        <v>285446</v>
      </c>
      <c r="E45" s="79"/>
      <c r="F45" s="79">
        <v>80361</v>
      </c>
      <c r="G45" s="79"/>
    </row>
    <row r="46" spans="1:7" ht="12.75">
      <c r="A46" s="50">
        <v>33491</v>
      </c>
      <c r="B46" s="10" t="s">
        <v>49</v>
      </c>
      <c r="C46" s="88">
        <f>SUM(D46:G46)</f>
        <v>16500</v>
      </c>
      <c r="D46" s="88">
        <v>0</v>
      </c>
      <c r="E46" s="88">
        <v>16500</v>
      </c>
      <c r="F46" s="88"/>
      <c r="G46" s="88"/>
    </row>
    <row r="47" spans="1:7" ht="12.75">
      <c r="A47" s="65"/>
      <c r="B47" s="52" t="s">
        <v>50</v>
      </c>
      <c r="C47" s="84">
        <f>SUM(D47:G47)</f>
        <v>0</v>
      </c>
      <c r="D47" s="84">
        <v>0</v>
      </c>
      <c r="E47" s="84"/>
      <c r="F47" s="84"/>
      <c r="G47" s="84"/>
    </row>
    <row r="48" spans="1:7" ht="12.75">
      <c r="A48" s="66"/>
      <c r="B48" s="53"/>
      <c r="C48" s="89"/>
      <c r="D48" s="89"/>
      <c r="E48" s="89"/>
      <c r="F48" s="89"/>
      <c r="G48" s="89"/>
    </row>
    <row r="49" spans="1:7" ht="13.5" thickBot="1">
      <c r="A49" s="67"/>
      <c r="B49" s="54"/>
      <c r="C49" s="90"/>
      <c r="D49" s="90"/>
      <c r="E49" s="90"/>
      <c r="F49" s="90"/>
      <c r="G49" s="90"/>
    </row>
    <row r="50" spans="1:7" ht="13.5" thickBot="1">
      <c r="A50" s="68"/>
      <c r="B50" s="11" t="s">
        <v>7</v>
      </c>
      <c r="C50" s="85">
        <f>SUM(D50:G50)</f>
        <v>562004</v>
      </c>
      <c r="D50" s="85">
        <v>404500</v>
      </c>
      <c r="E50" s="85">
        <v>0</v>
      </c>
      <c r="F50" s="85">
        <v>157504</v>
      </c>
      <c r="G50" s="85">
        <v>0</v>
      </c>
    </row>
    <row r="51" spans="1:7" ht="12.75">
      <c r="A51" s="64"/>
      <c r="B51" s="6" t="s">
        <v>2</v>
      </c>
      <c r="C51" s="76">
        <f>SUM(D51:G51)</f>
        <v>0</v>
      </c>
      <c r="D51" s="76">
        <v>0</v>
      </c>
      <c r="E51" s="76"/>
      <c r="F51" s="76"/>
      <c r="G51" s="76"/>
    </row>
    <row r="52" spans="1:7" ht="12.75">
      <c r="A52" s="69">
        <v>33714</v>
      </c>
      <c r="B52" s="8" t="s">
        <v>8</v>
      </c>
      <c r="C52" s="78">
        <f>SUM(D52:G52)</f>
        <v>562004</v>
      </c>
      <c r="D52" s="78">
        <v>404500</v>
      </c>
      <c r="E52" s="78"/>
      <c r="F52" s="78">
        <v>157504</v>
      </c>
      <c r="G52" s="78"/>
    </row>
    <row r="53" spans="1:7" ht="12.75">
      <c r="A53" s="5"/>
      <c r="B53" s="55" t="s">
        <v>50</v>
      </c>
      <c r="C53" s="91"/>
      <c r="D53" s="91"/>
      <c r="E53" s="91"/>
      <c r="F53" s="91"/>
      <c r="G53" s="91"/>
    </row>
    <row r="54" spans="1:7" ht="12.75">
      <c r="A54" s="5"/>
      <c r="B54" s="56"/>
      <c r="C54" s="92"/>
      <c r="D54" s="92"/>
      <c r="E54" s="92"/>
      <c r="F54" s="92"/>
      <c r="G54" s="92"/>
    </row>
    <row r="55" spans="1:7" ht="13.5" thickBot="1">
      <c r="A55" s="57"/>
      <c r="B55" s="58"/>
      <c r="C55" s="86"/>
      <c r="D55" s="86"/>
      <c r="E55" s="86"/>
      <c r="F55" s="86"/>
      <c r="G55" s="86"/>
    </row>
    <row r="56" spans="1:7" ht="13.5" thickBot="1">
      <c r="A56" s="2"/>
      <c r="B56" s="63" t="s">
        <v>29</v>
      </c>
      <c r="C56" s="93">
        <f>C50+C5</f>
        <v>4175497618.6</v>
      </c>
      <c r="D56" s="93">
        <f>D50+D5</f>
        <v>1567240632</v>
      </c>
      <c r="E56" s="93">
        <f>E50+E5</f>
        <v>2439879977.6</v>
      </c>
      <c r="F56" s="93">
        <f>F50+F5</f>
        <v>168347009</v>
      </c>
      <c r="G56" s="93">
        <f>G50+G5</f>
        <v>30000</v>
      </c>
    </row>
  </sheetData>
  <sheetProtection password="DF7D" sheet="1"/>
  <mergeCells count="8">
    <mergeCell ref="A27:A30"/>
    <mergeCell ref="A34:A38"/>
    <mergeCell ref="A6:A10"/>
    <mergeCell ref="A11:A13"/>
    <mergeCell ref="A14:A16"/>
    <mergeCell ref="A17:A19"/>
    <mergeCell ref="A20:A22"/>
    <mergeCell ref="A24:A26"/>
  </mergeCells>
  <printOptions/>
  <pageMargins left="0.5" right="0.29" top="0.49" bottom="0.23" header="0.4921259845" footer="0.2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Václav</dc:creator>
  <cp:keywords/>
  <dc:description/>
  <cp:lastModifiedBy>455</cp:lastModifiedBy>
  <cp:lastPrinted>2010-03-31T08:06:19Z</cp:lastPrinted>
  <dcterms:created xsi:type="dcterms:W3CDTF">2005-01-26T06:53:37Z</dcterms:created>
  <dcterms:modified xsi:type="dcterms:W3CDTF">2010-03-31T12:44:23Z</dcterms:modified>
  <cp:category/>
  <cp:version/>
  <cp:contentType/>
  <cp:contentStatus/>
</cp:coreProperties>
</file>