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40" windowHeight="11955" activeTab="0"/>
  </bookViews>
  <sheets>
    <sheet name="rekapitulace pro r. 2015" sheetId="1" r:id="rId1"/>
    <sheet name="List2" sheetId="2" r:id="rId2"/>
    <sheet name="List3" sheetId="3" r:id="rId3"/>
  </sheets>
  <definedNames>
    <definedName name="_xlnm._FilterDatabase" localSheetId="0" hidden="1">'rekapitulace pro r. 2015'!$C$4:$AY$183</definedName>
    <definedName name="_xlnm.Print_Titles" localSheetId="0">'rekapitulace pro r. 2015'!$A:$B,'rekapitulace pro r. 2015'!$1:$4</definedName>
    <definedName name="Z_01D60DC3_83D1_477F_8CB2_FBED2B4E102A_.wvu.FilterData" localSheetId="0" hidden="1">'rekapitulace pro r. 2015'!$A$2:$AY$180</definedName>
    <definedName name="Z_0263CF08_90AC_4AC9_862E_CEFB145CFCA9_.wvu.FilterData" localSheetId="0" hidden="1">'rekapitulace pro r. 2015'!$A$2:$AY$180</definedName>
    <definedName name="Z_02D89CA2_16DE_400D_A339_4442AE86F9A6_.wvu.FilterData" localSheetId="0" hidden="1">'rekapitulace pro r. 2015'!$C$4:$AY$180</definedName>
    <definedName name="Z_04917EA0_AEB4_44DB_A74D_B68FB737E1D8_.wvu.Cols" localSheetId="0" hidden="1">'rekapitulace pro r. 2015'!#REF!,'rekapitulace pro r. 2015'!#REF!</definedName>
    <definedName name="Z_04917EA0_AEB4_44DB_A74D_B68FB737E1D8_.wvu.FilterData" localSheetId="0" hidden="1">'rekapitulace pro r. 2015'!$C$4:$AY$183</definedName>
    <definedName name="Z_04917EA0_AEB4_44DB_A74D_B68FB737E1D8_.wvu.PrintTitles" localSheetId="0" hidden="1">'rekapitulace pro r. 2015'!$A:$B,'rekapitulace pro r. 2015'!$1:$4</definedName>
    <definedName name="Z_05F0BC68_3DDE_463D_914F_583D7DB602BE_.wvu.FilterData" localSheetId="0" hidden="1">'rekapitulace pro r. 2015'!$C$4:$AY$183</definedName>
    <definedName name="Z_06B402C9_9105_422B_8D6D_D165EFDEE295_.wvu.FilterData" localSheetId="0" hidden="1">'rekapitulace pro r. 2015'!$D$4:$AY$71</definedName>
    <definedName name="Z_08186933_C902_40BE_9871_86E57F793319_.wvu.FilterData" localSheetId="0" hidden="1">'rekapitulace pro r. 2015'!#REF!</definedName>
    <definedName name="Z_091C2710_9D43_4CC0_8951_292E4C63D963_.wvu.FilterData" localSheetId="0" hidden="1">'rekapitulace pro r. 2015'!$D$4:$AY$71</definedName>
    <definedName name="Z_09627F9B_D160_4647_83E7_E5CD157CA38B_.wvu.FilterData" localSheetId="0" hidden="1">'rekapitulace pro r. 2015'!$D$4:$AY$71</definedName>
    <definedName name="Z_09C7A04F_FAAE_4835_95EE_C7A01AAED2F0_.wvu.FilterData" localSheetId="0" hidden="1">'rekapitulace pro r. 2015'!$C$4:$AY$183</definedName>
    <definedName name="Z_0AA30656_BB9F_46DC_90BB_5FC8BFD0B584_.wvu.FilterData" localSheetId="0" hidden="1">'rekapitulace pro r. 2015'!$C$4:$AY$180</definedName>
    <definedName name="Z_0B9E6F6A_CF05_45C0_BAA6_742E3096FAD4_.wvu.FilterData" localSheetId="0" hidden="1">'rekapitulace pro r. 2015'!$AD$4:$AG$63</definedName>
    <definedName name="Z_0BE8C9EF_4672_4BFC_8A60_BB125278CD76_.wvu.FilterData" localSheetId="0" hidden="1">'rekapitulace pro r. 2015'!$C$4:$AY$183</definedName>
    <definedName name="Z_0C39F45F_FB79_43F0_8331_5336564F8B52_.wvu.FilterData" localSheetId="0" hidden="1">'rekapitulace pro r. 2015'!#REF!</definedName>
    <definedName name="Z_0CA61946_4E50_482E_B336_4B9185F38B56_.wvu.FilterData" localSheetId="0" hidden="1">'rekapitulace pro r. 2015'!$D$4:$AY$71</definedName>
    <definedName name="Z_0CA88B16_49A7_424B_A86A_3C155BF07810_.wvu.FilterData" localSheetId="0" hidden="1">'rekapitulace pro r. 2015'!$C$4:$AY$183</definedName>
    <definedName name="Z_0EBB2CCB_74B5_45B9_811C_B5C0652408F9_.wvu.FilterData" localSheetId="0" hidden="1">'rekapitulace pro r. 2015'!$AX$4:$AY$180</definedName>
    <definedName name="Z_0FCB1660_5CDA_4FFE_87C1_3B6F25887A6E_.wvu.FilterData" localSheetId="0" hidden="1">'rekapitulace pro r. 2015'!$C$4:$AY$180</definedName>
    <definedName name="Z_10657BC4_AD41_4556_A26B_79FA5813EA2F_.wvu.FilterData" localSheetId="0" hidden="1">'rekapitulace pro r. 2015'!$AD$4:$AG$63</definedName>
    <definedName name="Z_10DCC889_C5C3_4EAB_83AD_A0BC77F88640_.wvu.FilterData" localSheetId="0" hidden="1">'rekapitulace pro r. 2015'!$C$4:$AX$178</definedName>
    <definedName name="Z_119758CD_D67A_41EF_A869_9FB76D91FA88_.wvu.FilterData" localSheetId="0" hidden="1">'rekapitulace pro r. 2015'!$AX$4:$AY$180</definedName>
    <definedName name="Z_11EAC397_7379_46D4_A737_65045D849342_.wvu.FilterData" localSheetId="0" hidden="1">'rekapitulace pro r. 2015'!$D$4:$AY$71</definedName>
    <definedName name="Z_12E030AF_7416_4686_AC84_77C1E201C064_.wvu.FilterData" localSheetId="0" hidden="1">'rekapitulace pro r. 2015'!$AX$4:$AY$180</definedName>
    <definedName name="Z_1405EBAA_26F5_4C92_8380_D0BC68577227_.wvu.FilterData" localSheetId="0" hidden="1">'rekapitulace pro r. 2015'!$B$4:$E$180</definedName>
    <definedName name="Z_14D20862_3FF1_4450_8BDD_F6EC46AB4B12_.wvu.FilterData" localSheetId="0" hidden="1">'rekapitulace pro r. 2015'!$AX$4:$AY$180</definedName>
    <definedName name="Z_14D8FF62_525E_4978_98CD_831EA9719D24_.wvu.FilterData" localSheetId="0" hidden="1">'rekapitulace pro r. 2015'!$AD$4:$AG$63</definedName>
    <definedName name="Z_165AEAEA_F0B9_4133_98D7_26465254569C_.wvu.FilterData" localSheetId="0" hidden="1">'rekapitulace pro r. 2015'!$AD$4:$AG$63</definedName>
    <definedName name="Z_16DB2E8F_7946_413F_BECA_E1FF4EE2399D_.wvu.FilterData" localSheetId="0" hidden="1">'rekapitulace pro r. 2015'!$AX$4:$AY$180</definedName>
    <definedName name="Z_16EF8801_6C34_4C26_A153_AFA26942E4AA_.wvu.FilterData" localSheetId="0" hidden="1">'rekapitulace pro r. 2015'!$C$4:$AY$183</definedName>
    <definedName name="Z_1793761A_18B2_44E1_B2DA_A8A7F961ED91_.wvu.FilterData" localSheetId="0" hidden="1">'rekapitulace pro r. 2015'!$C$4:$AY$183</definedName>
    <definedName name="Z_187CC08D_4608_4D8A_85FE_4E52F75BF75F_.wvu.FilterData" localSheetId="0" hidden="1">'rekapitulace pro r. 2015'!$AD$4:$AG$63</definedName>
    <definedName name="Z_195FBC4F_F93F_43D4_AEBE_0EE906C5F4FB_.wvu.FilterData" localSheetId="0" hidden="1">'rekapitulace pro r. 2015'!$AX$4:$AY$180</definedName>
    <definedName name="Z_1B908FCB_5FF9_441A_A4D4_36852E0539B3_.wvu.FilterData" localSheetId="0" hidden="1">'rekapitulace pro r. 2015'!$D$4:$AY$71</definedName>
    <definedName name="Z_1C0533D5_1602_4D91_8ACD_D5A94ACF40DD_.wvu.FilterData" localSheetId="0" hidden="1">'rekapitulace pro r. 2015'!$AX$4:$AY$180</definedName>
    <definedName name="Z_1C777DBE_537F_4819_8CD4_166C0CE9A684_.wvu.FilterData" localSheetId="0" hidden="1">'rekapitulace pro r. 2015'!$C$4:$AY$183</definedName>
    <definedName name="Z_1D888E37_2224_47B8_BBCA_8AE3DB477E24_.wvu.FilterData" localSheetId="0" hidden="1">'rekapitulace pro r. 2015'!$AQ$4:$AY$71</definedName>
    <definedName name="Z_1E4E2307_1ABD_4DB5_904D_A1B06917412B_.wvu.FilterData" localSheetId="0" hidden="1">'rekapitulace pro r. 2015'!$C$4:$AY$183</definedName>
    <definedName name="Z_1E7F5A14_4CBC_49A0_984A_99766FE79B1D_.wvu.FilterData" localSheetId="0" hidden="1">'rekapitulace pro r. 2015'!$AD$4:$AG$63</definedName>
    <definedName name="Z_1F087C27_0B44_44A4_A0F7_68DD48B6BAAA_.wvu.FilterData" localSheetId="0" hidden="1">'rekapitulace pro r. 2015'!#REF!</definedName>
    <definedName name="Z_1FD040D7_D6BF_4FFC_81A3_9314CAD9C0FF_.wvu.FilterData" localSheetId="0" hidden="1">'rekapitulace pro r. 2015'!$AX$4:$AY$180</definedName>
    <definedName name="Z_21FB03B5_FEC1_457E_9D5D_AEAF28571CD0_.wvu.Cols" localSheetId="0" hidden="1">'rekapitulace pro r. 2015'!$AB:$AB,'rekapitulace pro r. 2015'!#REF!</definedName>
    <definedName name="Z_21FB03B5_FEC1_457E_9D5D_AEAF28571CD0_.wvu.FilterData" localSheetId="0" hidden="1">'rekapitulace pro r. 2015'!$AX$4:$AY$180</definedName>
    <definedName name="Z_21FB03B5_FEC1_457E_9D5D_AEAF28571CD0_.wvu.PrintTitles" localSheetId="0" hidden="1">'rekapitulace pro r. 2015'!$A:$C,'rekapitulace pro r. 2015'!$1:$4</definedName>
    <definedName name="Z_22789203_99C9_4695_A00F_8332CF9F77C6_.wvu.FilterData" localSheetId="0" hidden="1">'rekapitulace pro r. 2015'!$A$3:$AX$178</definedName>
    <definedName name="Z_2295268F_4678_43D2_86DE_92B0543531F9_.wvu.FilterData" localSheetId="0" hidden="1">'rekapitulace pro r. 2015'!$A$2:$AY$180</definedName>
    <definedName name="Z_237177CB_A85E_4683_89C5_674D9AA39604_.wvu.FilterData" localSheetId="0" hidden="1">'rekapitulace pro r. 2015'!$C$4:$AY$180</definedName>
    <definedName name="Z_23BBB89C_820B_482C_B532_49620385680A_.wvu.FilterData" localSheetId="0" hidden="1">'rekapitulace pro r. 2015'!$D$4:$AY$71</definedName>
    <definedName name="Z_2400B340_2F1D_471E_9859_75AE6811B019_.wvu.FilterData" localSheetId="0" hidden="1">'rekapitulace pro r. 2015'!$A$3:$AX$178</definedName>
    <definedName name="Z_25122FFC_D519_4B1B_B89F_446962827DD2_.wvu.FilterData" localSheetId="0" hidden="1">'rekapitulace pro r. 2015'!$A$2:$AY$180</definedName>
    <definedName name="Z_2611B2AB_C569_4736_A024_6DD9FBBB09D2_.wvu.FilterData" localSheetId="0" hidden="1">'rekapitulace pro r. 2015'!$A$2:$AY$180</definedName>
    <definedName name="Z_27357159_C99A_44C2_BCBD_2D5E22A10370_.wvu.FilterData" localSheetId="0" hidden="1">'rekapitulace pro r. 2015'!#REF!</definedName>
    <definedName name="Z_2A18B762_C948_42AD_A122_934266EC8D05_.wvu.FilterData" localSheetId="0" hidden="1">'rekapitulace pro r. 2015'!$AX$4:$AY$180</definedName>
    <definedName name="Z_2A3F304A_83F5_453D_87BE_A20404E3555C_.wvu.FilterData" localSheetId="0" hidden="1">'rekapitulace pro r. 2015'!$D$4:$AY$71</definedName>
    <definedName name="Z_2A647F16_69EB_4013_BB63_5501D82DF4B0_.wvu.FilterData" localSheetId="0" hidden="1">'rekapitulace pro r. 2015'!$D$4:$AY$71</definedName>
    <definedName name="Z_2AC9A2E3_C899_4A1D_ABF4_C801E0A5BD28_.wvu.FilterData" localSheetId="0" hidden="1">'rekapitulace pro r. 2015'!$AX$4:$AY$180</definedName>
    <definedName name="Z_2B5C2893_4DA6_4FC6_ABBC_704DE65A7F43_.wvu.FilterData" localSheetId="0" hidden="1">'rekapitulace pro r. 2015'!$AD$4:$AG$63</definedName>
    <definedName name="Z_2CC8A769_162D_4B25_ACCA_C778E91165CC_.wvu.FilterData" localSheetId="0" hidden="1">'rekapitulace pro r. 2015'!$AD$4:$AG$63</definedName>
    <definedName name="Z_2E9692D7_5C04_4F05_A386_6A580B5760EF_.wvu.FilterData" localSheetId="0" hidden="1">'rekapitulace pro r. 2015'!$AD$4:$AG$63</definedName>
    <definedName name="Z_2F51B727_8D5C_44D8_9B75_3C83998B0975_.wvu.FilterData" localSheetId="0" hidden="1">'rekapitulace pro r. 2015'!$C$4:$AY$183</definedName>
    <definedName name="Z_2FAEDC79_3615_4DAC_B17E_CCF77D96B390_.wvu.FilterData" localSheetId="0" hidden="1">'rekapitulace pro r. 2015'!$D$4:$AY$71</definedName>
    <definedName name="Z_2FEAB33B_B029_41ED_85A4_66ECF7C1D33D_.wvu.FilterData" localSheetId="0" hidden="1">'rekapitulace pro r. 2015'!$A$2:$AY$180</definedName>
    <definedName name="Z_3005AD01_50B0_466A_BB28_B67FCE5FEDDF_.wvu.FilterData" localSheetId="0" hidden="1">'rekapitulace pro r. 2015'!$D$4:$AY$71</definedName>
    <definedName name="Z_30CA3C66_E84D_4898_B1CD_3A8491E536D3_.wvu.FilterData" localSheetId="0" hidden="1">'rekapitulace pro r. 2015'!$A$2:$AY$180</definedName>
    <definedName name="Z_312F7E45_D68B_4977_8006_5517A7A59274_.wvu.FilterData" localSheetId="0" hidden="1">'rekapitulace pro r. 2015'!$D$4:$AY$71</definedName>
    <definedName name="Z_3359BE2D_187C_4025_97F0_53A294BFA137_.wvu.FilterData" localSheetId="0" hidden="1">'rekapitulace pro r. 2015'!$AD$4:$AG$63</definedName>
    <definedName name="Z_3434B011_0B76_4DCF_B560_F288425F2D7F_.wvu.FilterData" localSheetId="0" hidden="1">'rekapitulace pro r. 2015'!$C$4:$AY$180</definedName>
    <definedName name="Z_355B178D_F869_49BB_BEB4_7862498DEDA7_.wvu.FilterData" localSheetId="0" hidden="1">'rekapitulace pro r. 2015'!$AD$4:$AG$63</definedName>
    <definedName name="Z_35BF5C28_ACDA_472B_BED3_B6ECA9D1FA0D_.wvu.FilterData" localSheetId="0" hidden="1">'rekapitulace pro r. 2015'!$A$3:$AX$178</definedName>
    <definedName name="Z_35FC15D7_0F7A_40FE_BD58_EB245B566063_.wvu.FilterData" localSheetId="0" hidden="1">'rekapitulace pro r. 2015'!$AD$4:$AG$63</definedName>
    <definedName name="Z_36FC2D5A_3DC3_41C4_A155_F653962683D1_.wvu.FilterData" localSheetId="0" hidden="1">'rekapitulace pro r. 2015'!$AD$4:$AG$63</definedName>
    <definedName name="Z_3780907F_7894_438A_B65A_37E12F6B40C2_.wvu.FilterData" localSheetId="0" hidden="1">'rekapitulace pro r. 2015'!#REF!</definedName>
    <definedName name="Z_37ED6B61_F95E_4E9E_947E_B1C74B95896A_.wvu.FilterData" localSheetId="0" hidden="1">'rekapitulace pro r. 2015'!#REF!</definedName>
    <definedName name="Z_38F882F4_709A_4DD5_B8A3_8F997404F18B_.wvu.FilterData" localSheetId="0" hidden="1">'rekapitulace pro r. 2015'!$A$2:$AY$180</definedName>
    <definedName name="Z_390C976B_AD36_40E2_934E_CEAFEBD16EA3_.wvu.FilterData" localSheetId="0" hidden="1">'rekapitulace pro r. 2015'!$B$4:$E$180</definedName>
    <definedName name="Z_39F7425F_FAA1_4D41_B860_A2B566309CBE_.wvu.FilterData" localSheetId="0" hidden="1">'rekapitulace pro r. 2015'!$C$4:$AY$183</definedName>
    <definedName name="Z_3A69DCF3_C02E_424D_8CB3_518AE7C65A6A_.wvu.FilterData" localSheetId="0" hidden="1">'rekapitulace pro r. 2015'!$B$4:$E$180</definedName>
    <definedName name="Z_3D139D5F_E81C_49AC_B722_61A6B21833C7_.wvu.FilterData" localSheetId="0" hidden="1">'rekapitulace pro r. 2015'!$C$4:$AY$183</definedName>
    <definedName name="Z_3D139D5F_E81C_49AC_B722_61A6B21833C7_.wvu.PrintTitles" localSheetId="0" hidden="1">'rekapitulace pro r. 2015'!$A:$B,'rekapitulace pro r. 2015'!$3:$3</definedName>
    <definedName name="Z_3E48A9B0_E73B_49EB_B9BD_417C9FFFFDB4_.wvu.FilterData" localSheetId="0" hidden="1">'rekapitulace pro r. 2015'!$AD$4:$AG$63</definedName>
    <definedName name="Z_3E49EB04_6A76_412D_84D9_29DFEB50478D_.wvu.FilterData" localSheetId="0" hidden="1">'rekapitulace pro r. 2015'!$A$3:$AX$178</definedName>
    <definedName name="Z_3F46BA2B_EBEE_4318_8413_D232EF55F36A_.wvu.FilterData" localSheetId="0" hidden="1">'rekapitulace pro r. 2015'!$A$3:$AX$178</definedName>
    <definedName name="Z_3F89C461_8222_4C6E_BE2F_9AB1E7684CE3_.wvu.FilterData" localSheetId="0" hidden="1">'rekapitulace pro r. 2015'!$AD$4:$AG$63</definedName>
    <definedName name="Z_4019AE35_A7BE_4108_AB49_2F6CEBA7597E_.wvu.FilterData" localSheetId="0" hidden="1">'rekapitulace pro r. 2015'!$A$2:$AY$180</definedName>
    <definedName name="Z_40ED7790_9888_4A2E_AC76_6D113C0E12BD_.wvu.FilterData" localSheetId="0" hidden="1">'rekapitulace pro r. 2015'!$A$2:$AY$180</definedName>
    <definedName name="Z_41AD01F5_BF21_468F_AEB0_D22342DBB85C_.wvu.FilterData" localSheetId="0" hidden="1">'rekapitulace pro r. 2015'!#REF!</definedName>
    <definedName name="Z_42FEF8C6_A59E_4061_9FBC_7FE6826AD248_.wvu.FilterData" localSheetId="0" hidden="1">'rekapitulace pro r. 2015'!#REF!</definedName>
    <definedName name="Z_436CD97A_629D_4BCC_8013_CC46F264F9E7_.wvu.FilterData" localSheetId="0" hidden="1">'rekapitulace pro r. 2015'!$C$4:$AY$183</definedName>
    <definedName name="Z_44035AE1_4BE3_45A2_9CB0_7974DF1EDB0A_.wvu.FilterData" localSheetId="0" hidden="1">'rekapitulace pro r. 2015'!$A$2:$AY$180</definedName>
    <definedName name="Z_490BB5F1_5D0F_426B_BD4E_A39ECCEFD75C_.wvu.FilterData" localSheetId="0" hidden="1">'rekapitulace pro r. 2015'!$A$2:$AY$180</definedName>
    <definedName name="Z_496666BB_D10D_4FE4_BA78_48C88B2EF9B2_.wvu.FilterData" localSheetId="0" hidden="1">'rekapitulace pro r. 2015'!#REF!</definedName>
    <definedName name="Z_49AE26CE_6F35_47EC_8F48_98A259F9E256_.wvu.FilterData" localSheetId="0" hidden="1">'rekapitulace pro r. 2015'!#REF!</definedName>
    <definedName name="Z_4A86A4FA_DC8D_4FD2_8C3B_018CD4F07563_.wvu.FilterData" localSheetId="0" hidden="1">'rekapitulace pro r. 2015'!$D$4:$AY$71</definedName>
    <definedName name="Z_4A8B8B49_BB4C_4B45_82AF_24300EDD92DA_.wvu.FilterData" localSheetId="0" hidden="1">'rekapitulace pro r. 2015'!$A$2:$AY$180</definedName>
    <definedName name="Z_4A8CC925_39F2_4B02_B81C_34B256A50976_.wvu.FilterData" localSheetId="0" hidden="1">'rekapitulace pro r. 2015'!$D$4:$AY$71</definedName>
    <definedName name="Z_4AC42615_0642_43E8_808A_0B2A890276FD_.wvu.FilterData" localSheetId="0" hidden="1">'rekapitulace pro r. 2015'!$D$4:$AY$71</definedName>
    <definedName name="Z_4B796FB2_3D62_4532_B5BA_9458A7B00A88_.wvu.FilterData" localSheetId="0" hidden="1">'rekapitulace pro r. 2015'!$AD$4:$AG$63</definedName>
    <definedName name="Z_4C618CB9_E806_46EC_B193_75A97363420F_.wvu.FilterData" localSheetId="0" hidden="1">'rekapitulace pro r. 2015'!$B$4:$E$180</definedName>
    <definedName name="Z_4C94959A_95ED_4E0C_99E8_2B0F278A44BC_.wvu.FilterData" localSheetId="0" hidden="1">'rekapitulace pro r. 2015'!$D$4:$AY$180</definedName>
    <definedName name="Z_4DFE8644_094A_4353_AACE_0872CAF80CE7_.wvu.FilterData" localSheetId="0" hidden="1">'rekapitulace pro r. 2015'!#REF!</definedName>
    <definedName name="Z_4DFF055C_AD99_44AC_9FCF_90B244D7492B_.wvu.FilterData" localSheetId="0" hidden="1">'rekapitulace pro r. 2015'!$AQ$4:$AY$71</definedName>
    <definedName name="Z_4E545573_AB33_48E2_89B9_B86F83B9C1BB_.wvu.FilterData" localSheetId="0" hidden="1">'rekapitulace pro r. 2015'!#REF!</definedName>
    <definedName name="Z_4E99400D_140E_41EE_B3F7_1FE54550F335_.wvu.FilterData" localSheetId="0" hidden="1">'rekapitulace pro r. 2015'!#REF!</definedName>
    <definedName name="Z_4F6545A6_568C_4395_A38E_00A03A6331A8_.wvu.FilterData" localSheetId="0" hidden="1">'rekapitulace pro r. 2015'!$AQ$4:$AY$71</definedName>
    <definedName name="Z_4F6545A6_568C_4395_A38E_00A03A6331A8_.wvu.PrintTitles" localSheetId="0" hidden="1">'rekapitulace pro r. 2015'!$B:$B,'rekapitulace pro r. 2015'!$2:$4</definedName>
    <definedName name="Z_5033BF55_5617_4592_A5A3_93936A0EF36A_.wvu.FilterData" localSheetId="0" hidden="1">'rekapitulace pro r. 2015'!$D$4:$AY$71</definedName>
    <definedName name="Z_517CE454_9599_45BC_BBEF_BE28E6F8F261_.wvu.FilterData" localSheetId="0" hidden="1">'rekapitulace pro r. 2015'!$D$4:$AY$178</definedName>
    <definedName name="Z_52D26D47_0056_4DAE_8080_A168BC6F59A7_.wvu.FilterData" localSheetId="0" hidden="1">'rekapitulace pro r. 2015'!$AX$4:$AY$180</definedName>
    <definedName name="Z_535AF442_6056_41AD_BAB3_FA4CDC4EF548_.wvu.FilterData" localSheetId="0" hidden="1">'rekapitulace pro r. 2015'!$AX$4:$AY$180</definedName>
    <definedName name="Z_539879D2_9081_44E9_9F55_9ACFFA6B3D7A_.wvu.FilterData" localSheetId="0" hidden="1">'rekapitulace pro r. 2015'!$C$4:$AY$183</definedName>
    <definedName name="Z_53B1450A_B3CE_4690_87DA_C0C318528BD7_.wvu.FilterData" localSheetId="0" hidden="1">'rekapitulace pro r. 2015'!$AX$4:$AY$180</definedName>
    <definedName name="Z_54BB1A08_5227_4006_BE59_09F1140F1634_.wvu.FilterData" localSheetId="0" hidden="1">'rekapitulace pro r. 2015'!$C$4:$AY$183</definedName>
    <definedName name="Z_5523D3AA_56A3_4C70_BBB7_A929840E7A45_.wvu.FilterData" localSheetId="0" hidden="1">'rekapitulace pro r. 2015'!$D$4:$AY$178</definedName>
    <definedName name="Z_558F7DE1_2380_44F2_B42D_91B346EDCB42_.wvu.FilterData" localSheetId="0" hidden="1">'rekapitulace pro r. 2015'!#REF!</definedName>
    <definedName name="Z_55B02A7B_DB2E_453F_9720_BC0AC26D9A18_.wvu.FilterData" localSheetId="0" hidden="1">'rekapitulace pro r. 2015'!$AX$4:$AY$180</definedName>
    <definedName name="Z_5613F45E_FF0B_410F_B98A_38472D999AFA_.wvu.FilterData" localSheetId="0" hidden="1">'rekapitulace pro r. 2015'!$D$4:$AY$71</definedName>
    <definedName name="Z_56B4E444_A3D8_487F_AF90_D3DDACD33D24_.wvu.FilterData" localSheetId="0" hidden="1">'rekapitulace pro r. 2015'!$C$4:$AY$183</definedName>
    <definedName name="Z_570AAFCA_9806_425B_8D24_25F0D52B9CD3_.wvu.FilterData" localSheetId="0" hidden="1">'rekapitulace pro r. 2015'!$D$4:$AY$178</definedName>
    <definedName name="Z_57FA37C5_2B99_4C3E_9939_74BDBE1372C0_.wvu.FilterData" localSheetId="0" hidden="1">'rekapitulace pro r. 2015'!$D$4:$AY$71</definedName>
    <definedName name="Z_59852BC2_CB3D_4DE6_89C5_37CE15D49C48_.wvu.FilterData" localSheetId="0" hidden="1">'rekapitulace pro r. 2015'!#REF!</definedName>
    <definedName name="Z_5A42F74E_9259_48F8_9B54_9DCFD0219EF8_.wvu.FilterData" localSheetId="0" hidden="1">'rekapitulace pro r. 2015'!$A$2:$AY$180</definedName>
    <definedName name="Z_5B16501C_C88F_49CD_91F7_A27D715C45A4_.wvu.FilterData" localSheetId="0" hidden="1">'rekapitulace pro r. 2015'!$AD$4:$AG$63</definedName>
    <definedName name="Z_5B494CDC_DFDB_48C5_A0B4_BF007002D5FF_.wvu.FilterData" localSheetId="0" hidden="1">'rekapitulace pro r. 2015'!$AD$4:$AG$63</definedName>
    <definedName name="Z_5C063D54_275F_47A7_8C1B_14918429B663_.wvu.FilterData" localSheetId="0" hidden="1">'rekapitulace pro r. 2015'!$AP$4:$AW$71</definedName>
    <definedName name="Z_5C55C806_F7DC_48E5_BE5E_10C1B6FB1EF4_.wvu.FilterData" localSheetId="0" hidden="1">'rekapitulace pro r. 2015'!$D$4:$AY$71</definedName>
    <definedName name="Z_5D5A7ED6_54FB_4B3A_BB11_4B26A9D2D1CF_.wvu.FilterData" localSheetId="0" hidden="1">'rekapitulace pro r. 2015'!$AD$4:$AG$63</definedName>
    <definedName name="Z_5E435FE2_7058_46AF_B33A_22B63C0AB45A_.wvu.FilterData" localSheetId="0" hidden="1">'rekapitulace pro r. 2015'!$D$4:$AY$71</definedName>
    <definedName name="Z_5E5800E8_93BB_4410_8E90_0AD94FDEA933_.wvu.FilterData" localSheetId="0" hidden="1">'rekapitulace pro r. 2015'!$C$4:$AY$180</definedName>
    <definedName name="Z_5F1EA8F1_EF26_458C_9C67_7153D03B14C0_.wvu.FilterData" localSheetId="0" hidden="1">'rekapitulace pro r. 2015'!$D$4:$AY$71</definedName>
    <definedName name="Z_5FE73F1F_7DE5_4222_A343_74B087CE0BAE_.wvu.FilterData" localSheetId="0" hidden="1">'rekapitulace pro r. 2015'!$AD$4:$AG$63</definedName>
    <definedName name="Z_60575D66_A244_4A51_AC94_03E639C6942F_.wvu.FilterData" localSheetId="0" hidden="1">'rekapitulace pro r. 2015'!$C$4:$AY$183</definedName>
    <definedName name="Z_60B58E6F_F4FC_4BCD_AB2C_C80A230CA4BC_.wvu.FilterData" localSheetId="0" hidden="1">'rekapitulace pro r. 2015'!$B$4:$E$180</definedName>
    <definedName name="Z_61192696_956D_4FC0_BF02_C0C4DC392035_.wvu.FilterData" localSheetId="0" hidden="1">'rekapitulace pro r. 2015'!$C$4:$AY$183</definedName>
    <definedName name="Z_6297D0DF_9029_4577_A44F_3CD576A62DA4_.wvu.FilterData" localSheetId="0" hidden="1">'rekapitulace pro r. 2015'!$A$2:$AY$180</definedName>
    <definedName name="Z_639E0BF1_C7DD_44AD_AC43_56D57A6D43F0_.wvu.FilterData" localSheetId="0" hidden="1">'rekapitulace pro r. 2015'!$C$4:$AY$180</definedName>
    <definedName name="Z_6484CC7C_F8EC_45EA_9612_55643267D3EC_.wvu.FilterData" localSheetId="0" hidden="1">'rekapitulace pro r. 2015'!#REF!</definedName>
    <definedName name="Z_648EDD87_2654_4B80_BBE4_7C270B7F7285_.wvu.FilterData" localSheetId="0" hidden="1">'rekapitulace pro r. 2015'!$C$4:$AY$183</definedName>
    <definedName name="Z_648EDD87_2654_4B80_BBE4_7C270B7F7285_.wvu.PrintTitles" localSheetId="0" hidden="1">'rekapitulace pro r. 2015'!$A:$B,'rekapitulace pro r. 2015'!$1:$4</definedName>
    <definedName name="Z_64AE40B5_D43E_4845_8EA1_F1F628487AC6_.wvu.FilterData" localSheetId="0" hidden="1">'rekapitulace pro r. 2015'!$C$4:$AY$183</definedName>
    <definedName name="Z_652C9438_2C68_411F_AE11_14C97023BB41_.wvu.FilterData" localSheetId="0" hidden="1">'rekapitulace pro r. 2015'!$D$4:$AY$71</definedName>
    <definedName name="Z_66402C28_2BED_4F16_B918_3F33727C16F5_.wvu.FilterData" localSheetId="0" hidden="1">'rekapitulace pro r. 2015'!#REF!</definedName>
    <definedName name="Z_66C62CC5_DFD1_4AA0_82E2_950AAE3C4AE0_.wvu.FilterData" localSheetId="0" hidden="1">'rekapitulace pro r. 2015'!#REF!</definedName>
    <definedName name="Z_67DA249D_E362_4EA7_A0B6_8DCAE96E14ED_.wvu.FilterData" localSheetId="0" hidden="1">'rekapitulace pro r. 2015'!#REF!</definedName>
    <definedName name="Z_6820E33C_3D86_433B_9498_F64A9821330A_.wvu.FilterData" localSheetId="0" hidden="1">'rekapitulace pro r. 2015'!$C$4:$AY$180</definedName>
    <definedName name="Z_68F34051_2F46_44ED_A2F9_71EFA8DBA278_.wvu.FilterData" localSheetId="0" hidden="1">'rekapitulace pro r. 2015'!$A$2:$AY$183</definedName>
    <definedName name="Z_6A0B7D8B_AA8F_4D90_A94E_8307DE57D7D0_.wvu.FilterData" localSheetId="0" hidden="1">'rekapitulace pro r. 2015'!#REF!</definedName>
    <definedName name="Z_6AD978A5_189D_49EF_9B6C_B5A03FEF0047_.wvu.FilterData" localSheetId="0" hidden="1">'rekapitulace pro r. 2015'!$C$4:$AY$183</definedName>
    <definedName name="Z_6B5CF801_0741_498E_8483_7D654A56F4D7_.wvu.FilterData" localSheetId="0" hidden="1">'rekapitulace pro r. 2015'!$D$4:$AY$178</definedName>
    <definedName name="Z_6BE1B4DB_05E9_4A0C_84FA_A36EA5BC924B_.wvu.FilterData" localSheetId="0" hidden="1">'rekapitulace pro r. 2015'!$D$4:$AY$71</definedName>
    <definedName name="Z_6C65ED60_5080_4968_B03A_BA841204F3D4_.wvu.FilterData" localSheetId="0" hidden="1">'rekapitulace pro r. 2015'!$A$3:$AX$178</definedName>
    <definedName name="Z_6C883F3B_449E_4D01_BCAF_A4BB2D0125F6_.wvu.FilterData" localSheetId="0" hidden="1">'rekapitulace pro r. 2015'!$C$4:$AY$180</definedName>
    <definedName name="Z_6C9AE58B_8DC4_4B1D_8162_BE6155E0A385_.wvu.FilterData" localSheetId="0" hidden="1">'rekapitulace pro r. 2015'!$D$4:$AY$71</definedName>
    <definedName name="Z_6E38B437_9C39_4E6C_97DE_4295D156B122_.wvu.FilterData" localSheetId="0" hidden="1">'rekapitulace pro r. 2015'!$D$4:$AY$71</definedName>
    <definedName name="Z_6F6F2003_1A85_4FEF_92F6_66689A3DEC6B_.wvu.FilterData" localSheetId="0" hidden="1">'rekapitulace pro r. 2015'!$AD$4:$AG$63</definedName>
    <definedName name="Z_70623B64_A961_41A9_B5AF_BE205B9CEEE3_.wvu.FilterData" localSheetId="0" hidden="1">'rekapitulace pro r. 2015'!$A$2:$AY$180</definedName>
    <definedName name="Z_72EB9988_D3DC_41F1_98EB_799A7747A61B_.wvu.FilterData" localSheetId="0" hidden="1">'rekapitulace pro r. 2015'!$A$2:$AY$180</definedName>
    <definedName name="Z_7387E4F9_98F8_4621_807E_9AB5DEA914AB_.wvu.FilterData" localSheetId="0" hidden="1">'rekapitulace pro r. 2015'!$C$4:$AY$183</definedName>
    <definedName name="Z_73A9278F_ACD2_46CC_90F0_5FE6E8646A78_.wvu.Cols" localSheetId="0" hidden="1">'rekapitulace pro r. 2015'!#REF!,'rekapitulace pro r. 2015'!#REF!</definedName>
    <definedName name="Z_73A9278F_ACD2_46CC_90F0_5FE6E8646A78_.wvu.FilterData" localSheetId="0" hidden="1">'rekapitulace pro r. 2015'!$D$4:$AY$178</definedName>
    <definedName name="Z_73A9278F_ACD2_46CC_90F0_5FE6E8646A78_.wvu.PrintTitles" localSheetId="0" hidden="1">'rekapitulace pro r. 2015'!$A:$B,'rekapitulace pro r. 2015'!$2:$4</definedName>
    <definedName name="Z_74DC2F74_57AD_420D_80DB_A782C71BE03E_.wvu.FilterData" localSheetId="0" hidden="1">'rekapitulace pro r. 2015'!#REF!</definedName>
    <definedName name="Z_75E9F6A4_23C7_4947_AA89_DB5D01FA81E8_.wvu.FilterData" localSheetId="0" hidden="1">'rekapitulace pro r. 2015'!$AD$4:$AG$63</definedName>
    <definedName name="Z_76B2275B_1F46_4C55_9800_5F9B9AEEF29A_.wvu.FilterData" localSheetId="0" hidden="1">'rekapitulace pro r. 2015'!$D$4:$AY$71</definedName>
    <definedName name="Z_76DCF85E_4E09_48C6_A4C8_6B78A25C1098_.wvu.FilterData" localSheetId="0" hidden="1">'rekapitulace pro r. 2015'!$C$4:$AY$180</definedName>
    <definedName name="Z_7810E40C_F019_494B_B9B1_AF2B717EDE67_.wvu.FilterData" localSheetId="0" hidden="1">'rekapitulace pro r. 2015'!$D$4:$AY$180</definedName>
    <definedName name="Z_782C960B_4B7A_4E08_BF6C_5D5FFB339D16_.wvu.FilterData" localSheetId="0" hidden="1">'rekapitulace pro r. 2015'!$AD$4:$AG$63</definedName>
    <definedName name="Z_785D6225_8532_4B28_BEA6_E019DE291C2C_.wvu.FilterData" localSheetId="0" hidden="1">'rekapitulace pro r. 2015'!$A$2:$AY$180</definedName>
    <definedName name="Z_7879AF7A_BB5E_4D0F_8C80_9652EC4465BD_.wvu.FilterData" localSheetId="0" hidden="1">'rekapitulace pro r. 2015'!#REF!</definedName>
    <definedName name="Z_7916952B_42B9_4620_8F39_ECB6BC6BF6C9_.wvu.FilterData" localSheetId="0" hidden="1">'rekapitulace pro r. 2015'!$D$4:$AY$178</definedName>
    <definedName name="Z_79636016_6523_4464_9811_30480B020792_.wvu.FilterData" localSheetId="0" hidden="1">'rekapitulace pro r. 2015'!#REF!</definedName>
    <definedName name="Z_79FB12E9_C39F_43E6_828C_6D524B426A93_.wvu.FilterData" localSheetId="0" hidden="1">'rekapitulace pro r. 2015'!#REF!</definedName>
    <definedName name="Z_7BEEDACD_C41F_4F6B_9E00_8FF4BF375D28_.wvu.FilterData" localSheetId="0" hidden="1">'rekapitulace pro r. 2015'!$C$4:$AY$180</definedName>
    <definedName name="Z_7BF017AA_A662_4B86_8196_290E87F0366A_.wvu.FilterData" localSheetId="0" hidden="1">'rekapitulace pro r. 2015'!#REF!</definedName>
    <definedName name="Z_7BFDABC9_0B87_4D3B_869F_CDA17735F91C_.wvu.FilterData" localSheetId="0" hidden="1">'rekapitulace pro r. 2015'!$A$2:$AY$180</definedName>
    <definedName name="Z_7C024C24_9E1C_4C27_B1E1_0D8DE319B69D_.wvu.FilterData" localSheetId="0" hidden="1">'rekapitulace pro r. 2015'!$C$4:$AY$183</definedName>
    <definedName name="Z_7C66079A_8EA6_4232_B021_46E61E635070_.wvu.FilterData" localSheetId="0" hidden="1">'rekapitulace pro r. 2015'!$D$4:$AY$71</definedName>
    <definedName name="Z_7C79E026_9D26_47F9_AF81_F9754C96FAFB_.wvu.FilterData" localSheetId="0" hidden="1">'rekapitulace pro r. 2015'!$D$4:$AY$71</definedName>
    <definedName name="Z_7C7E5C61_1A34_4C3E_9782_2214A18887D4_.wvu.FilterData" localSheetId="0" hidden="1">'rekapitulace pro r. 2015'!$D$4:$AY$178</definedName>
    <definedName name="Z_7CAA40AE_A437_43AD_8E3B_F7FE17DE3846_.wvu.FilterData" localSheetId="0" hidden="1">'rekapitulace pro r. 2015'!$A$2:$AY$180</definedName>
    <definedName name="Z_7CEAAE7F_3C6A_4052_A114_2992DE025093_.wvu.FilterData" localSheetId="0" hidden="1">'rekapitulace pro r. 2015'!$AD$4:$AG$63</definedName>
    <definedName name="Z_7E2B7EF0_ACBA_4E60_B8D0_E0029FA928FC_.wvu.FilterData" localSheetId="0" hidden="1">'rekapitulace pro r. 2015'!$A$2:$AY$180</definedName>
    <definedName name="Z_7EB4DFB5_EA90_48CD_A042_66CB277AC9FE_.wvu.FilterData" localSheetId="0" hidden="1">'rekapitulace pro r. 2015'!$AD$4:$AG$63</definedName>
    <definedName name="Z_7EF8CBAD_FD1C_4C34_8B0B_E7EA0E2DB868_.wvu.FilterData" localSheetId="0" hidden="1">'rekapitulace pro r. 2015'!$AD$4:$AG$63</definedName>
    <definedName name="Z_81545A9F_66A3_4D51_9AE5_0D01BEE0EDDA_.wvu.FilterData" localSheetId="0" hidden="1">'rekapitulace pro r. 2015'!$B$4:$E$180</definedName>
    <definedName name="Z_81CACBF6_1CEB_42BE_88B5_04A3D34506B6_.wvu.FilterData" localSheetId="0" hidden="1">'rekapitulace pro r. 2015'!$C$4:$AY$183</definedName>
    <definedName name="Z_82292660_BE78_4E39_B6B9_5FBB5AD1F822_.wvu.FilterData" localSheetId="0" hidden="1">'rekapitulace pro r. 2015'!#REF!</definedName>
    <definedName name="Z_83F2A110_010B_4593_AD40_5DBD6E823F2A_.wvu.FilterData" localSheetId="0" hidden="1">'rekapitulace pro r. 2015'!#REF!</definedName>
    <definedName name="Z_85170A8E_1217_4E69_9FDE_2AA9D9AAB16C_.wvu.FilterData" localSheetId="0" hidden="1">'rekapitulace pro r. 2015'!$C$4:$AX$178</definedName>
    <definedName name="Z_851751A3_59B4_44DD_A21C_7C1A3816D9F5_.wvu.FilterData" localSheetId="0" hidden="1">'rekapitulace pro r. 2015'!$D$4:$AY$71</definedName>
    <definedName name="Z_87192F11_1032_481C_ABD2_4ECBA6BA879B_.wvu.FilterData" localSheetId="0" hidden="1">'rekapitulace pro r. 2015'!$AX$4:$AY$180</definedName>
    <definedName name="Z_872E7030_2F99_4FBC_ABA8_9C0FBFB05757_.wvu.FilterData" localSheetId="0" hidden="1">'rekapitulace pro r. 2015'!$A$2:$AY$180</definedName>
    <definedName name="Z_875AE8DD_BF1B_4CC3_92FB_8363290573B6_.wvu.FilterData" localSheetId="0" hidden="1">'rekapitulace pro r. 2015'!#REF!</definedName>
    <definedName name="Z_87B0A2AF_B495_4375_856E_693ABD76499A_.wvu.FilterData" localSheetId="0" hidden="1">'rekapitulace pro r. 2015'!$D$4:$AY$71</definedName>
    <definedName name="Z_8842C60B_886A_40A8_AED5_B17E1D5BE039_.wvu.FilterData" localSheetId="0" hidden="1">'rekapitulace pro r. 2015'!$C$4:$AY$183</definedName>
    <definedName name="Z_89552B98_6B5A_4EE9_A4DF_408CF43546A5_.wvu.FilterData" localSheetId="0" hidden="1">'rekapitulace pro r. 2015'!$C$4:$AX$178</definedName>
    <definedName name="Z_89B58970_7E94_40ED_978A_71438EDC1B85_.wvu.FilterData" localSheetId="0" hidden="1">'rekapitulace pro r. 2015'!$A$2:$AY$180</definedName>
    <definedName name="Z_8AD169C8_E841_4CD4_AA0A_2EF77700C028_.wvu.FilterData" localSheetId="0" hidden="1">'rekapitulace pro r. 2015'!$A$2:$AY$180</definedName>
    <definedName name="Z_8AE6BA25_7A9F_4A27_888E_560D04E2E479_.wvu.FilterData" localSheetId="0" hidden="1">'rekapitulace pro r. 2015'!$A$2:$AY$180</definedName>
    <definedName name="Z_8BB77EE9_83CA_4CB6_8DA0_5C304D508D98_.wvu.FilterData" localSheetId="0" hidden="1">'rekapitulace pro r. 2015'!$C$4:$AY$183</definedName>
    <definedName name="Z_8C607909_A8F0_4EC9_BCC5_53696A5E27E0_.wvu.FilterData" localSheetId="0" hidden="1">'rekapitulace pro r. 2015'!$A$2:$AY$180</definedName>
    <definedName name="Z_8D914093_2996_4F80_A018_CF3E31FA8694_.wvu.FilterData" localSheetId="0" hidden="1">'rekapitulace pro r. 2015'!$D$4:$AY$71</definedName>
    <definedName name="Z_8E95F2D4_821C_488F_88FE_A642C88930AD_.wvu.FilterData" localSheetId="0" hidden="1">'rekapitulace pro r. 2015'!$A$3:$AX$178</definedName>
    <definedName name="Z_8F4F8F46_7A30_438A_8C54_C5B2CCDBDB89_.wvu.FilterData" localSheetId="0" hidden="1">'rekapitulace pro r. 2015'!$C$4:$AX$178</definedName>
    <definedName name="Z_8FBEF272_E18C_42CC_8FF8_DB7E3DF1000C_.wvu.FilterData" localSheetId="0" hidden="1">'rekapitulace pro r. 2015'!$AX$4:$AY$180</definedName>
    <definedName name="Z_903970C3_8D9D_4EF1_A0BC_69DBD116A7A2_.wvu.FilterData" localSheetId="0" hidden="1">'rekapitulace pro r. 2015'!$D$4:$AY$71</definedName>
    <definedName name="Z_9128AD07_3384_408D_948A_AAAB0B0BEF3D_.wvu.FilterData" localSheetId="0" hidden="1">'rekapitulace pro r. 2015'!$AX$4:$AY$180</definedName>
    <definedName name="Z_92A5B46C_46CD_4CD7_AAC9_26A64D37130D_.wvu.FilterData" localSheetId="0" hidden="1">'rekapitulace pro r. 2015'!#REF!</definedName>
    <definedName name="Z_92D6883C_B7C6_407C_8A7C_E00130E1CD68_.wvu.FilterData" localSheetId="0" hidden="1">'rekapitulace pro r. 2015'!$AD$4:$AG$63</definedName>
    <definedName name="Z_92FE7826_3B57_457C_B214_C65CE3EF6FB1_.wvu.FilterData" localSheetId="0" hidden="1">'rekapitulace pro r. 2015'!#REF!</definedName>
    <definedName name="Z_94D308CC_DEC2_42CB_9568_FE7392663478_.wvu.FilterData" localSheetId="0" hidden="1">'rekapitulace pro r. 2015'!#REF!</definedName>
    <definedName name="Z_94D4BA12_216C_43CC_A470_F79120C2F090_.wvu.FilterData" localSheetId="0" hidden="1">'rekapitulace pro r. 2015'!$C$4:$AY$180</definedName>
    <definedName name="Z_94D87362_4900_49D5_B6D5_9420958B8AC4_.wvu.FilterData" localSheetId="0" hidden="1">'rekapitulace pro r. 2015'!#REF!</definedName>
    <definedName name="Z_95154182_0874_4A58_B4DD_8DCCA90B5E6E_.wvu.FilterData" localSheetId="0" hidden="1">'rekapitulace pro r. 2015'!#REF!</definedName>
    <definedName name="Z_952A9C5E_5365_4E30_A75D_6FACF8FC7352_.wvu.FilterData" localSheetId="0" hidden="1">'rekapitulace pro r. 2015'!$AD$4:$AG$63</definedName>
    <definedName name="Z_958DAE76_9FD8_4875_831D_3BED1418A145_.wvu.FilterData" localSheetId="0" hidden="1">'rekapitulace pro r. 2015'!$AD$4:$AG$63</definedName>
    <definedName name="Z_9654B7DF_5533_428D_9C72_8BFF8527B75E_.wvu.FilterData" localSheetId="0" hidden="1">'rekapitulace pro r. 2015'!$A$2:$AY$180</definedName>
    <definedName name="Z_965DBE5B_33DB_4C57_9FEF_D93BE2205BB8_.wvu.FilterData" localSheetId="0" hidden="1">'rekapitulace pro r. 2015'!$A$2:$AY$183</definedName>
    <definedName name="Z_972E7F8C_31AC_4DFF_B689_2F9F300E0209_.wvu.FilterData" localSheetId="0" hidden="1">'rekapitulace pro r. 2015'!$C$4:$AY$183</definedName>
    <definedName name="Z_972E7F8C_31AC_4DFF_B689_2F9F300E0209_.wvu.PrintTitles" localSheetId="0" hidden="1">'rekapitulace pro r. 2015'!$A:$B,'rekapitulace pro r. 2015'!$1:$4</definedName>
    <definedName name="Z_982103F0_A6AA_4C4A_B12A_3077333188B7_.wvu.FilterData" localSheetId="0" hidden="1">'rekapitulace pro r. 2015'!#REF!</definedName>
    <definedName name="Z_987DE9F8_A8EA_4E00_B0CE_433F01622BBE_.wvu.FilterData" localSheetId="0" hidden="1">'rekapitulace pro r. 2015'!#REF!</definedName>
    <definedName name="Z_9A4AFB6B_A075_4976_8781_2830B7831572_.wvu.FilterData" localSheetId="0" hidden="1">'rekapitulace pro r. 2015'!$AX$4:$AY$180</definedName>
    <definedName name="Z_9AF9A156_FE77_47B0_884F_7E180B6E0399_.wvu.FilterData" localSheetId="0" hidden="1">'rekapitulace pro r. 2015'!#REF!</definedName>
    <definedName name="Z_9B21A6B6_F4A2_4935_8D76_ACE9C5AA456C_.wvu.FilterData" localSheetId="0" hidden="1">'rekapitulace pro r. 2015'!$C$4:$AY$180</definedName>
    <definedName name="Z_9CCE6562_F0D6_425A_B252_F56D4C42E56F_.wvu.FilterData" localSheetId="0" hidden="1">'rekapitulace pro r. 2015'!$D$4:$AY$178</definedName>
    <definedName name="Z_9D03831F_5B21_4FF0_8713_CC70D15F5073_.wvu.FilterData" localSheetId="0" hidden="1">'rekapitulace pro r. 2015'!$L$4:$T$183</definedName>
    <definedName name="Z_9D297283_A25D_4D50_85B0_203AA9598427_.wvu.FilterData" localSheetId="0" hidden="1">'rekapitulace pro r. 2015'!$A$2:$AY$180</definedName>
    <definedName name="Z_9D51F7B7_C2EB_49A3_ADE3_E0886917A232_.wvu.FilterData" localSheetId="0" hidden="1">'rekapitulace pro r. 2015'!$AD$4:$AG$63</definedName>
    <definedName name="Z_9D8976AF_4D22_453A_8AFD_6257DBC076F6_.wvu.FilterData" localSheetId="0" hidden="1">'rekapitulace pro r. 2015'!$D$4:$AY$178</definedName>
    <definedName name="Z_9DBEBCBB_F079_4CDF_AB1E_2B9F1A88BAE8_.wvu.FilterData" localSheetId="0" hidden="1">'rekapitulace pro r. 2015'!$A$2:$AY$180</definedName>
    <definedName name="Z_9EF13FE7_AAA9_43F9_B334_04A398E6EE91_.wvu.FilterData" localSheetId="0" hidden="1">'rekapitulace pro r. 2015'!#REF!</definedName>
    <definedName name="Z_9F029501_A735_41E3_B930_2B356EA00196_.wvu.FilterData" localSheetId="0" hidden="1">'rekapitulace pro r. 2015'!$D$4:$AY$71</definedName>
    <definedName name="Z_9F449724_98FA_47CC_A3D7_4095034F2AB2_.wvu.FilterData" localSheetId="0" hidden="1">'rekapitulace pro r. 2015'!#REF!</definedName>
    <definedName name="Z_9FA4A453_1BEA_4727_9356_8C90D41EFBF3_.wvu.FilterData" localSheetId="0" hidden="1">'rekapitulace pro r. 2015'!$D$4:$AY$71</definedName>
    <definedName name="Z_9FDDAA86_AF96_4D9B_BEAF_E6D32D874E90_.wvu.Cols" localSheetId="0" hidden="1">'rekapitulace pro r. 2015'!#REF!</definedName>
    <definedName name="Z_9FDDAA86_AF96_4D9B_BEAF_E6D32D874E90_.wvu.FilterData" localSheetId="0" hidden="1">'rekapitulace pro r. 2015'!#REF!</definedName>
    <definedName name="Z_9FDDAA86_AF96_4D9B_BEAF_E6D32D874E90_.wvu.PrintTitles" localSheetId="0" hidden="1">'rekapitulace pro r. 2015'!$B:$B,'rekapitulace pro r. 2015'!$2:$4</definedName>
    <definedName name="Z_9FF87560_D1CD_42D2_9180_428AC749EEB5_.wvu.FilterData" localSheetId="0" hidden="1">'rekapitulace pro r. 2015'!$A$2:$AY$180</definedName>
    <definedName name="Z_A033CE7A_DE6B_4D87_AA6F_B97EB0EA3C69_.wvu.FilterData" localSheetId="0" hidden="1">'rekapitulace pro r. 2015'!$C$4:$AX$178</definedName>
    <definedName name="Z_A0A8B270_C728_437D_AA4F_D769B8B08621_.wvu.FilterData" localSheetId="0" hidden="1">'rekapitulace pro r. 2015'!#REF!</definedName>
    <definedName name="Z_A0FE30FC_5F31_48E5_BA44_7B3ADEED9F5D_.wvu.FilterData" localSheetId="0" hidden="1">'rekapitulace pro r. 2015'!$AD$4:$AG$63</definedName>
    <definedName name="Z_A19F388F_E33E_4FE4_B8A5_441F880CE31E_.wvu.FilterData" localSheetId="0" hidden="1">'rekapitulace pro r. 2015'!#REF!</definedName>
    <definedName name="Z_A20D30E9_BF21_4D45_B091_6A73FF5B0F35_.wvu.FilterData" localSheetId="0" hidden="1">'rekapitulace pro r. 2015'!$D$4:$AY$71</definedName>
    <definedName name="Z_A2B20605_1862_47AA_B891_A3360CB66CEB_.wvu.FilterData" localSheetId="0" hidden="1">'rekapitulace pro r. 2015'!$A$3:$AX$178</definedName>
    <definedName name="Z_A2FD0029_479A_4438_B753_43720F9B9FDC_.wvu.FilterData" localSheetId="0" hidden="1">'rekapitulace pro r. 2015'!$AD$4:$AG$63</definedName>
    <definedName name="Z_A364A6CE_7B3F_4C45_B831_500DF5357359_.wvu.FilterData" localSheetId="0" hidden="1">'rekapitulace pro r. 2015'!$AX$4:$AY$180</definedName>
    <definedName name="Z_A414459C_E4B7_4CF5_983D_D9F011A6CFD8_.wvu.FilterData" localSheetId="0" hidden="1">'rekapitulace pro r. 2015'!$AD$4:$AG$63</definedName>
    <definedName name="Z_A4246DF4_CC05_4383_8E28_F78B80AFF502_.wvu.FilterData" localSheetId="0" hidden="1">'rekapitulace pro r. 2015'!$D$4:$AY$71</definedName>
    <definedName name="Z_A4315B44_0FE4_4D8C_A9D4_AECD12580B0B_.wvu.FilterData" localSheetId="0" hidden="1">'rekapitulace pro r. 2015'!#REF!</definedName>
    <definedName name="Z_A4C00F5B_0C31_40A0_8657_EA39A99F3EAE_.wvu.FilterData" localSheetId="0" hidden="1">'rekapitulace pro r. 2015'!$AD$4:$AG$63</definedName>
    <definedName name="Z_A5D351B9_A0C8_4177_98D1_F298F0F6318B_.wvu.FilterData" localSheetId="0" hidden="1">'rekapitulace pro r. 2015'!$A$2:$AY$183</definedName>
    <definedName name="Z_A7338E1E_CF97_4D30_851E_8069DFA7BBEE_.wvu.FilterData" localSheetId="0" hidden="1">'rekapitulace pro r. 2015'!$D$4:$AY$71</definedName>
    <definedName name="Z_A97740D8_F656_4E6E_9434_B1F1FB1CE65C_.wvu.FilterData" localSheetId="0" hidden="1">'rekapitulace pro r. 2015'!$D$4:$AY$71</definedName>
    <definedName name="Z_AADFC823_7B1B_469C_B326_4A1E5D9E67FF_.wvu.FilterData" localSheetId="0" hidden="1">'rekapitulace pro r. 2015'!$C$4:$AY$183</definedName>
    <definedName name="Z_AC9E4B37_1B94_43F2_BF94_EB01A561847A_.wvu.FilterData" localSheetId="0" hidden="1">'rekapitulace pro r. 2015'!$C$4:$AY$180</definedName>
    <definedName name="Z_AE222D2F_349A_403C_99B6_5FB0D122E6C7_.wvu.FilterData" localSheetId="0" hidden="1">'rekapitulace pro r. 2015'!$A$2:$AY$180</definedName>
    <definedName name="Z_AE397FC7_E0D8_48A5_B160_9D21B9E28976_.wvu.FilterData" localSheetId="0" hidden="1">'rekapitulace pro r. 2015'!$A$2:$AY$180</definedName>
    <definedName name="Z_AEEC45F0_BD5F_4380_A889_DF8C00250EC7_.wvu.FilterData" localSheetId="0" hidden="1">'rekapitulace pro r. 2015'!#REF!</definedName>
    <definedName name="Z_AEF7F644_6C74_41DF_9A7D_83DD82D9F19A_.wvu.FilterData" localSheetId="0" hidden="1">'rekapitulace pro r. 2015'!#REF!</definedName>
    <definedName name="Z_AF4F9BFA_A713_4333_A46A_68F714F8DE73_.wvu.FilterData" localSheetId="0" hidden="1">'rekapitulace pro r. 2015'!$D$4:$AY$71</definedName>
    <definedName name="Z_AF813423_71AD_4DE5_801B_42190ECE5EF3_.wvu.FilterData" localSheetId="0" hidden="1">'rekapitulace pro r. 2015'!$AD$4:$AG$63</definedName>
    <definedName name="Z_AFB15E26_748C_4B65_908F_4C869CEDE058_.wvu.FilterData" localSheetId="0" hidden="1">'rekapitulace pro r. 2015'!#REF!</definedName>
    <definedName name="Z_AFF46069_80A9_4E48_9F6B_7178F41D8D00_.wvu.FilterData" localSheetId="0" hidden="1">'rekapitulace pro r. 2015'!#REF!</definedName>
    <definedName name="Z_B10412B2_BB59_41BF_901F_216DE93EF46A_.wvu.FilterData" localSheetId="0" hidden="1">'rekapitulace pro r. 2015'!$AD$4:$AG$63</definedName>
    <definedName name="Z_B2D20EA2_AB1E_474D_9FDB_B8A61C912297_.wvu.PrintTitles" localSheetId="0" hidden="1">'rekapitulace pro r. 2015'!$A:$B,'rekapitulace pro r. 2015'!$2:$4</definedName>
    <definedName name="Z_B2F9226C_F676_46E0_8795_67FFF15BA4E9_.wvu.FilterData" localSheetId="0" hidden="1">'rekapitulace pro r. 2015'!#REF!</definedName>
    <definedName name="Z_B4365D39_C987_458D_88E0_A28FDD56D64B_.wvu.FilterData" localSheetId="0" hidden="1">'rekapitulace pro r. 2015'!$A$2:$AY$180</definedName>
    <definedName name="Z_B45F1B8F_13AA_4970_BA9A_C39B2F8FFA63_.wvu.FilterData" localSheetId="0" hidden="1">'rekapitulace pro r. 2015'!$AQ$4:$AY$71</definedName>
    <definedName name="Z_B49C9FAB_5007_4631_82BD_38DFD07BF19F_.wvu.FilterData" localSheetId="0" hidden="1">'rekapitulace pro r. 2015'!#REF!</definedName>
    <definedName name="Z_B50157D9_E59C_4026_BE03_1FE06C985146_.wvu.FilterData" localSheetId="0" hidden="1">'rekapitulace pro r. 2015'!$AX$4:$AY$180</definedName>
    <definedName name="Z_B76A4E7E_D2F3_4DA7_9C3C_A7D5762B6346_.wvu.FilterData" localSheetId="0" hidden="1">'rekapitulace pro r. 2015'!#REF!</definedName>
    <definedName name="Z_B82E66F1_FB89_4970_BFD2_CDD61374CCA7_.wvu.FilterData" localSheetId="0" hidden="1">'rekapitulace pro r. 2015'!$A$2:$AY$183</definedName>
    <definedName name="Z_B894258D_3A10_415E_9D07_0539B492B945_.wvu.FilterData" localSheetId="0" hidden="1">'rekapitulace pro r. 2015'!$D$4:$AY$71</definedName>
    <definedName name="Z_B9613BD5_AE29_4684_A37B_2EC041CFF3C6_.wvu.FilterData" localSheetId="0" hidden="1">'rekapitulace pro r. 2015'!$B$4:$E$180</definedName>
    <definedName name="Z_B9C297A6_CA55_42DA_A3AC_7538344EEA74_.wvu.FilterData" localSheetId="0" hidden="1">'rekapitulace pro r. 2015'!$A$2:$AY$180</definedName>
    <definedName name="Z_BA1524CD_1CBB_4AB1_B36C_2E670A0DD53D_.wvu.FilterData" localSheetId="0" hidden="1">'rekapitulace pro r. 2015'!#REF!</definedName>
    <definedName name="Z_BA2CC131_C7CC_41D8_B442_B7CA42849450_.wvu.FilterData" localSheetId="0" hidden="1">'rekapitulace pro r. 2015'!#REF!</definedName>
    <definedName name="Z_BA2D7559_9B44_4673_9F66_923F4BE9A79C_.wvu.FilterData" localSheetId="0" hidden="1">'rekapitulace pro r. 2015'!$A$2:$AY$180</definedName>
    <definedName name="Z_BA80F2D8_707A_4601_BA2D_B2E209DB8BB6_.wvu.FilterData" localSheetId="0" hidden="1">'rekapitulace pro r. 2015'!$A$2:$AY$180</definedName>
    <definedName name="Z_BC674F12_B5AC_4675_A9F5_AB512B5431CB_.wvu.FilterData" localSheetId="0" hidden="1">'rekapitulace pro r. 2015'!$D$4:$AY$71</definedName>
    <definedName name="Z_BDDED89C_033E_4907_A3AC_35C1126C1AB6_.wvu.FilterData" localSheetId="0" hidden="1">'rekapitulace pro r. 2015'!$AD$4:$AG$63</definedName>
    <definedName name="Z_BEDD3B44_DA87_40FC_A700_7FF90204932D_.wvu.FilterData" localSheetId="0" hidden="1">'rekapitulace pro r. 2015'!#REF!</definedName>
    <definedName name="Z_BF68D914_33FE_4A3C_ADB7_9E8A9F7AE33F_.wvu.FilterData" localSheetId="0" hidden="1">'rekapitulace pro r. 2015'!$D$4:$AY$71</definedName>
    <definedName name="Z_C000012F_51C5_4289_B4E3_9F37CF8FA1C6_.wvu.FilterData" localSheetId="0" hidden="1">'rekapitulace pro r. 2015'!$A$2:$AY$180</definedName>
    <definedName name="Z_C0A7C398_034E_46EF_A5DD_4E38BC6AE618_.wvu.FilterData" localSheetId="0" hidden="1">'rekapitulace pro r. 2015'!$C$4:$AY$180</definedName>
    <definedName name="Z_C13EDB15_0092_4337_B6EE_8358C3DDF028_.wvu.FilterData" localSheetId="0" hidden="1">'rekapitulace pro r. 2015'!$D$4:$AY$71</definedName>
    <definedName name="Z_C364670F_B81D_4C4D_8D4A_5BA0E03A9172_.wvu.FilterData" localSheetId="0" hidden="1">'rekapitulace pro r. 2015'!#REF!</definedName>
    <definedName name="Z_C431B14C_12A9_4300_9981_9FAF17F355C7_.wvu.FilterData" localSheetId="0" hidden="1">'rekapitulace pro r. 2015'!$C$4:$AY$180</definedName>
    <definedName name="Z_C4F85760_8E83_4E28_B830_DEC574627C42_.wvu.FilterData" localSheetId="0" hidden="1">'rekapitulace pro r. 2015'!$AX$4:$AY$180</definedName>
    <definedName name="Z_C60F7234_AE7C_4A50_AD50_F2B26D5F3893_.wvu.FilterData" localSheetId="0" hidden="1">'rekapitulace pro r. 2015'!#REF!</definedName>
    <definedName name="Z_C7BD3FE9_EF26_48D9_B130_2129DEDB3449_.wvu.FilterData" localSheetId="0" hidden="1">'rekapitulace pro r. 2015'!#REF!</definedName>
    <definedName name="Z_C8108694_60B4_45CB_83C7_3E190798E615_.wvu.FilterData" localSheetId="0" hidden="1">'rekapitulace pro r. 2015'!#REF!</definedName>
    <definedName name="Z_CAF39FD7_0DFB_486A_9799_42D34AB5BA2B_.wvu.FilterData" localSheetId="0" hidden="1">'rekapitulace pro r. 2015'!$C$4:$AY$183</definedName>
    <definedName name="Z_CB1D83F8_5381_4D41_B626_396B480E8AA5_.wvu.FilterData" localSheetId="0" hidden="1">'rekapitulace pro r. 2015'!$AD$4:$AG$63</definedName>
    <definedName name="Z_CBC92FD3_5645_4117_BE87_ED944B53EBB7_.wvu.FilterData" localSheetId="0" hidden="1">'rekapitulace pro r. 2015'!$C$4:$AY$180</definedName>
    <definedName name="Z_CC19F704_C7A3_4D0D_B65E_971BF5D6AF9C_.wvu.FilterData" localSheetId="0" hidden="1">'rekapitulace pro r. 2015'!$C$4:$AY$183</definedName>
    <definedName name="Z_CC19F704_C7A3_4D0D_B65E_971BF5D6AF9C_.wvu.PrintTitles" localSheetId="0" hidden="1">'rekapitulace pro r. 2015'!$A:$B,'rekapitulace pro r. 2015'!$1:$4</definedName>
    <definedName name="Z_CD12B211_B899_409E_9A09_089FEFC5639C_.wvu.FilterData" localSheetId="0" hidden="1">'rekapitulace pro r. 2015'!$D$4:$AY$71</definedName>
    <definedName name="Z_CDE19504_E2CD_48E1_98D6_439A3157EF24_.wvu.FilterData" localSheetId="0" hidden="1">'rekapitulace pro r. 2015'!$B$4:$E$180</definedName>
    <definedName name="Z_CE39FE20_6FAB_4AED_AA81_1C2B88273613_.wvu.FilterData" localSheetId="0" hidden="1">'rekapitulace pro r. 2015'!$D$4:$AY$71</definedName>
    <definedName name="Z_CEABFBD0_B629_4D12_960F_2AE91D996A7B_.wvu.FilterData" localSheetId="0" hidden="1">'rekapitulace pro r. 2015'!$D$4:$AY$71</definedName>
    <definedName name="Z_CF054F60_3F82_4A0C_8C46_A2004079AEEC_.wvu.FilterData" localSheetId="0" hidden="1">'rekapitulace pro r. 2015'!$C$4:$AX$178</definedName>
    <definedName name="Z_D009E7F3_8EF4_4E8D_B566_9720135D0958_.wvu.FilterData" localSheetId="0" hidden="1">'rekapitulace pro r. 2015'!$A$2:$AY$180</definedName>
    <definedName name="Z_D07571FE_AC7A_4A2D_94B0_127F0DDB964F_.wvu.FilterData" localSheetId="0" hidden="1">'rekapitulace pro r. 2015'!$D$4:$AY$71</definedName>
    <definedName name="Z_D083F748_0A2A_4788_BE0D_E538B96C4CB0_.wvu.FilterData" localSheetId="0" hidden="1">'rekapitulace pro r. 2015'!$AD$4:$AG$63</definedName>
    <definedName name="Z_D0ACD930_D309_42DF_928D_CF02096A0C1E_.wvu.FilterData" localSheetId="0" hidden="1">'rekapitulace pro r. 2015'!$C$4:$AY$180</definedName>
    <definedName name="Z_D133F734_7122_4844_8F73_EC69C7675212_.wvu.FilterData" localSheetId="0" hidden="1">'rekapitulace pro r. 2015'!$D$4:$AY$180</definedName>
    <definedName name="Z_D143258A_720D_4389_A3C8_9EFCCF6DC4DB_.wvu.FilterData" localSheetId="0" hidden="1">'rekapitulace pro r. 2015'!$D$4:$AY$71</definedName>
    <definedName name="Z_D2370CDD_5741_46D1_B92B_C50D70D2A579_.wvu.FilterData" localSheetId="0" hidden="1">'rekapitulace pro r. 2015'!$C$4:$AY$183</definedName>
    <definedName name="Z_D436459A_900D_4FC9_A05D_91C0ED6106EE_.wvu.FilterData" localSheetId="0" hidden="1">'rekapitulace pro r. 2015'!#REF!</definedName>
    <definedName name="Z_D5835347_89E6_4681_B0CC_7EBA9D44259C_.wvu.FilterData" localSheetId="0" hidden="1">'rekapitulace pro r. 2015'!$AX$4:$AY$180</definedName>
    <definedName name="Z_D6DB05B1_397F_4DFD_8DE6_12D29C310C44_.wvu.FilterData" localSheetId="0" hidden="1">'rekapitulace pro r. 2015'!$C$4:$AY$183</definedName>
    <definedName name="Z_D6DB05B1_397F_4DFD_8DE6_12D29C310C44_.wvu.PrintTitles" localSheetId="0" hidden="1">'rekapitulace pro r. 2015'!$A:$B,'rekapitulace pro r. 2015'!$1:$4</definedName>
    <definedName name="Z_D7AB68E1_9A82_4173_9B91_F69806CF5399_.wvu.FilterData" localSheetId="0" hidden="1">'rekapitulace pro r. 2015'!#REF!</definedName>
    <definedName name="Z_D8EB1320_3917_462F_901C_8A581B1FD16A_.wvu.FilterData" localSheetId="0" hidden="1">'rekapitulace pro r. 2015'!$C$4:$AY$180</definedName>
    <definedName name="Z_DA0992EB_6B7D_4023_9409_C05F5D4ABBB4_.wvu.FilterData" localSheetId="0" hidden="1">'rekapitulace pro r. 2015'!#REF!</definedName>
    <definedName name="Z_DA125483_823F_4B9E_829D_C20E1F4D7514_.wvu.FilterData" localSheetId="0" hidden="1">'rekapitulace pro r. 2015'!$D$4:$AY$71</definedName>
    <definedName name="Z_DAE6E213_3D8D_4E4C_A46C_EFA9FBADB4DB_.wvu.FilterData" localSheetId="0" hidden="1">'rekapitulace pro r. 2015'!$AD$4:$AG$63</definedName>
    <definedName name="Z_DBB9E3DD_A798_4BA6_86CB_62C7654AF7C2_.wvu.FilterData" localSheetId="0" hidden="1">'rekapitulace pro r. 2015'!$B$4:$E$180</definedName>
    <definedName name="Z_DDCFC808_48A1_4174_8575_DADB522D22A0_.wvu.FilterData" localSheetId="0" hidden="1">'rekapitulace pro r. 2015'!$AD$4:$AG$63</definedName>
    <definedName name="Z_E18F526E_3662_4F2A_832F_18B708A7FC98_.wvu.FilterData" localSheetId="0" hidden="1">'rekapitulace pro r. 2015'!$A$2:$AY$183</definedName>
    <definedName name="Z_E18F526E_3662_4F2A_832F_18B708A7FC98_.wvu.PrintTitles" localSheetId="0" hidden="1">'rekapitulace pro r. 2015'!$A:$B,'rekapitulace pro r. 2015'!$1:$4</definedName>
    <definedName name="Z_E1DDE73C_397B_46E5_852C_619C16EC98E3_.wvu.FilterData" localSheetId="0" hidden="1">'rekapitulace pro r. 2015'!$AD$4:$AG$63</definedName>
    <definedName name="Z_E27C4002_35A2_48B4_AF4F_27832C1FFD0E_.wvu.FilterData" localSheetId="0" hidden="1">'rekapitulace pro r. 2015'!#REF!</definedName>
    <definedName name="Z_E310DA9E_AAEE_4E7C_AD7C_887ADABBFE27_.wvu.FilterData" localSheetId="0" hidden="1">'rekapitulace pro r. 2015'!$D$4:$AY$71</definedName>
    <definedName name="Z_E33EA06E_B28E_4768_86B5_6202472DAC37_.wvu.FilterData" localSheetId="0" hidden="1">'rekapitulace pro r. 2015'!$C$4:$AY$183</definedName>
    <definedName name="Z_E43512F8_5B5E_4C98_B028_C017219FF044_.wvu.FilterData" localSheetId="0" hidden="1">'rekapitulace pro r. 2015'!#REF!</definedName>
    <definedName name="Z_E57D5CBC_71F0_490E_B85F_757EF8927DAA_.wvu.FilterData" localSheetId="0" hidden="1">'rekapitulace pro r. 2015'!$D$4:$AY$71</definedName>
    <definedName name="Z_E5AF9B1F_A347_4D24_8DC5_66A1CA2BD16D_.wvu.FilterData" localSheetId="0" hidden="1">'rekapitulace pro r. 2015'!$D$4:$AY$71</definedName>
    <definedName name="Z_E6FE3D43_AA32_4C50_B275_4F710A5933D8_.wvu.FilterData" localSheetId="0" hidden="1">'rekapitulace pro r. 2015'!$C$4:$AY$180</definedName>
    <definedName name="Z_E85FD4D9_C35A_4673_A745_0479BADC3B23_.wvu.FilterData" localSheetId="0" hidden="1">'rekapitulace pro r. 2015'!$C$4:$AY$180</definedName>
    <definedName name="Z_E89B76AE_ABC7_46EA_BFBE_2DAD8DC2B459_.wvu.FilterData" localSheetId="0" hidden="1">'rekapitulace pro r. 2015'!$D$4:$AY$71</definedName>
    <definedName name="Z_E8F13626_305D_48FA_BFD2_A4D44CB5A124_.wvu.FilterData" localSheetId="0" hidden="1">'rekapitulace pro r. 2015'!$C$4:$AY$180</definedName>
    <definedName name="Z_E9BDB633_D74D_4A44_BDF3_4A30B04647D8_.wvu.FilterData" localSheetId="0" hidden="1">'rekapitulace pro r. 2015'!$C$4:$AY$180</definedName>
    <definedName name="Z_E9C22FF5_75EC_4C04_ABD6_408B88CEC3B9_.wvu.FilterData" localSheetId="0" hidden="1">'rekapitulace pro r. 2015'!$C$4:$AY$183</definedName>
    <definedName name="Z_E9E53CE9_24F3_4B81_8BCD_6146FBD3348D_.wvu.FilterData" localSheetId="0" hidden="1">'rekapitulace pro r. 2015'!#REF!</definedName>
    <definedName name="Z_EA8F30B2_C419_4FBE_8681_6F4B9D4E44FA_.wvu.FilterData" localSheetId="0" hidden="1">'rekapitulace pro r. 2015'!#REF!</definedName>
    <definedName name="Z_EC8A5345_2A02_4E82_AB2E_13BF9AA06BEE_.wvu.FilterData" localSheetId="0" hidden="1">'rekapitulace pro r. 2015'!$A$2:$AY$180</definedName>
    <definedName name="Z_ED4807F7_1301_4643_AA69_46F2817CCF9E_.wvu.FilterData" localSheetId="0" hidden="1">'rekapitulace pro r. 2015'!$AD$4:$AG$63</definedName>
    <definedName name="Z_F1313BD5_43C5_483D_8067_7BE5FCE53E5A_.wvu.FilterData" localSheetId="0" hidden="1">'rekapitulace pro r. 2015'!$A$2:$AY$180</definedName>
    <definedName name="Z_F13E7FFF_B46F_45C2_8C93_8A75CE285D97_.wvu.FilterData" localSheetId="0" hidden="1">'rekapitulace pro r. 2015'!$AX$4:$AY$180</definedName>
    <definedName name="Z_F146303A_422F_4031_B192_237C4CC1A8B7_.wvu.FilterData" localSheetId="0" hidden="1">'rekapitulace pro r. 2015'!$A$2:$AY$183</definedName>
    <definedName name="Z_F1F38FDC_2C00_495F_8FB9_F8BA8BB269B2_.wvu.FilterData" localSheetId="0" hidden="1">'rekapitulace pro r. 2015'!$A$2:$AY$180</definedName>
    <definedName name="Z_F292DB3E_B34F_4000_8BFC_3E7A91907B5E_.wvu.FilterData" localSheetId="0" hidden="1">'rekapitulace pro r. 2015'!$C$4:$AY$180</definedName>
    <definedName name="Z_F3D1AC9C_FE0D_438A_88AC_8D3A8FAAA497_.wvu.Cols" localSheetId="0" hidden="1">'rekapitulace pro r. 2015'!#REF!,'rekapitulace pro r. 2015'!#REF!,'rekapitulace pro r. 2015'!#REF!</definedName>
    <definedName name="Z_F3D1AC9C_FE0D_438A_88AC_8D3A8FAAA497_.wvu.FilterData" localSheetId="0" hidden="1">'rekapitulace pro r. 2015'!$D$4:$AY$71</definedName>
    <definedName name="Z_F3D1AC9C_FE0D_438A_88AC_8D3A8FAAA497_.wvu.PrintTitles" localSheetId="0" hidden="1">'rekapitulace pro r. 2015'!$A:$B,'rekapitulace pro r. 2015'!$2:$4</definedName>
    <definedName name="Z_F3F60F77_A5EA_4E9E_849E_A8F47C65173C_.wvu.FilterData" localSheetId="0" hidden="1">'rekapitulace pro r. 2015'!$D$4:$AY$71</definedName>
    <definedName name="Z_F58E96A6_7FE1_4D44_A1BA_5CC1A0899A23_.wvu.FilterData" localSheetId="0" hidden="1">'rekapitulace pro r. 2015'!$C$4:$AY$183</definedName>
    <definedName name="Z_F5B550DD_DB11_49EA_92DA_CBF0FB05EFAF_.wvu.FilterData" localSheetId="0" hidden="1">'rekapitulace pro r. 2015'!$A$2:$AY$180</definedName>
    <definedName name="Z_F5DE1C9B_F8F7_4DBB_A63B_04D80C3C88C4_.wvu.FilterData" localSheetId="0" hidden="1">'rekapitulace pro r. 2015'!$A$2:$AY$180</definedName>
    <definedName name="Z_F66B930A_F4A5_4357_A932_87D66427A5A7_.wvu.FilterData" localSheetId="0" hidden="1">'rekapitulace pro r. 2015'!$A$2:$AY$180</definedName>
    <definedName name="Z_F6CB4AE8_AADB_41CA_8A6A_6AC2BE57684A_.wvu.FilterData" localSheetId="0" hidden="1">'rekapitulace pro r. 2015'!#REF!</definedName>
    <definedName name="Z_F866F523_F315_41D1_81F1_8D98650DBDF6_.wvu.FilterData" localSheetId="0" hidden="1">'rekapitulace pro r. 2015'!$AD$4:$AG$63</definedName>
    <definedName name="Z_F8C0D839_706D_450F_996A_EAF282418ECE_.wvu.FilterData" localSheetId="0" hidden="1">'rekapitulace pro r. 2015'!#REF!</definedName>
    <definedName name="Z_F8FFFAAD_62C1_4EF9_A7C6_7D364EAE9AE2_.wvu.FilterData" localSheetId="0" hidden="1">'rekapitulace pro r. 2015'!$AX$4:$AY$180</definedName>
    <definedName name="Z_F9412045_96A3_4547_A4BF_2DD72C6EFB7A_.wvu.FilterData" localSheetId="0" hidden="1">'rekapitulace pro r. 2015'!$A$2:$AY$180</definedName>
    <definedName name="Z_FB107357_1E47_4800_8434_81EDBC5D2FDD_.wvu.FilterData" localSheetId="0" hidden="1">'rekapitulace pro r. 2015'!$C$4:$AX$178</definedName>
    <definedName name="Z_FB2AF93A_82BC_4622_BB5B_54CB5003CB81_.wvu.FilterData" localSheetId="0" hidden="1">'rekapitulace pro r. 2015'!$A$2:$AY$180</definedName>
    <definedName name="Z_FBBC326D_D4D9_46A9_A766_6D75E63F40EC_.wvu.FilterData" localSheetId="0" hidden="1">'rekapitulace pro r. 2015'!#REF!</definedName>
    <definedName name="Z_FC72C826_3014_4B02_997F_4B83B610CE13_.wvu.FilterData" localSheetId="0" hidden="1">'rekapitulace pro r. 2015'!#REF!</definedName>
    <definedName name="Z_FCA7C4D0_F184_4FFA_BC07_E6B01D6F8563_.wvu.FilterData" localSheetId="0" hidden="1">'rekapitulace pro r. 2015'!$A$3:$AX$178</definedName>
    <definedName name="Z_FCA9C395_7740_4D59_B2AF_7B3B8834ADF4_.wvu.FilterData" localSheetId="0" hidden="1">'rekapitulace pro r. 2015'!$AD$4:$AG$63</definedName>
    <definedName name="Z_FCC10358_9EE5_43B9_AAAC_502572BC39F1_.wvu.FilterData" localSheetId="0" hidden="1">'rekapitulace pro r. 2015'!#REF!</definedName>
    <definedName name="Z_FD8EA892_D3D8_40C4_A7D8_FF2F4D295907_.wvu.FilterData" localSheetId="0" hidden="1">'rekapitulace pro r. 2015'!$C$4:$AY$183</definedName>
    <definedName name="Z_FD98EB95_8BB0_4C85_A3A7_529968E529E8_.wvu.FilterData" localSheetId="0" hidden="1">'rekapitulace pro r. 2015'!$D$4:$AY$71</definedName>
    <definedName name="Z_FDEC49BF_F78F_4770_B477_B89702F92A26_.wvu.FilterData" localSheetId="0" hidden="1">'rekapitulace pro r. 2015'!#REF!</definedName>
    <definedName name="Z_FE02AECB_5226_441D_BB2C_D46D77571228_.wvu.FilterData" localSheetId="0" hidden="1">'rekapitulace pro r. 2015'!$C$4:$AY$183</definedName>
    <definedName name="Z_FE72A262_5F60_4734_BA37_E1F53DE32186_.wvu.FilterData" localSheetId="0" hidden="1">'rekapitulace pro r. 2015'!$C$4:$AY$183</definedName>
    <definedName name="Z_FE72A262_5F60_4734_BA37_E1F53DE32186_.wvu.PrintTitles" localSheetId="0" hidden="1">'rekapitulace pro r. 2015'!$A:$B,'rekapitulace pro r. 2015'!$1:$4</definedName>
    <definedName name="Z_FEC75DED_4806_4334_8CA9_51F062E995D5_.wvu.FilterData" localSheetId="0" hidden="1">'rekapitulace pro r. 2015'!#REF!</definedName>
    <definedName name="Z_FEE0BD9D_74E2_4A4F_B54A_45E54A47EF84_.wvu.FilterData" localSheetId="0" hidden="1">'rekapitulace pro r. 2015'!$D$4:$AY$71</definedName>
  </definedNames>
  <calcPr fullCalcOnLoad="1"/>
</workbook>
</file>

<file path=xl/comments1.xml><?xml version="1.0" encoding="utf-8"?>
<comments xmlns="http://schemas.openxmlformats.org/spreadsheetml/2006/main">
  <authors>
    <author>213</author>
  </authors>
  <commentList>
    <comment ref="X36" authorId="0">
      <text>
        <r>
          <rPr>
            <b/>
            <sz val="9"/>
            <rFont val="Tahoma"/>
            <family val="2"/>
          </rPr>
          <t>213:</t>
        </r>
        <r>
          <rPr>
            <sz val="9"/>
            <rFont val="Tahoma"/>
            <family val="2"/>
          </rPr>
          <t xml:space="preserve">
dodatl přičten 0,5 úvazek rozpočtáře
</t>
        </r>
      </text>
    </comment>
    <comment ref="X35" authorId="0">
      <text>
        <r>
          <rPr>
            <b/>
            <sz val="9"/>
            <rFont val="Tahoma"/>
            <family val="2"/>
          </rPr>
          <t>213:</t>
        </r>
        <r>
          <rPr>
            <sz val="9"/>
            <rFont val="Tahoma"/>
            <family val="2"/>
          </rPr>
          <t xml:space="preserve">
dodat. Odečten asist. Ped. soc. znev.
</t>
        </r>
      </text>
    </comment>
  </commentList>
</comments>
</file>

<file path=xl/sharedStrings.xml><?xml version="1.0" encoding="utf-8"?>
<sst xmlns="http://schemas.openxmlformats.org/spreadsheetml/2006/main" count="2000" uniqueCount="103">
  <si>
    <t>škola, zařízení</t>
  </si>
  <si>
    <t>L8</t>
  </si>
  <si>
    <t>P16</t>
  </si>
  <si>
    <t>buňka ve finan. rozvaze</t>
  </si>
  <si>
    <t>tis. Kč</t>
  </si>
  <si>
    <t>změna nenár. sl</t>
  </si>
  <si>
    <t>P6</t>
  </si>
  <si>
    <t>L6</t>
  </si>
  <si>
    <t>L10a</t>
  </si>
  <si>
    <t>L10b</t>
  </si>
  <si>
    <t>L11</t>
  </si>
  <si>
    <t>L12</t>
  </si>
  <si>
    <t>L13</t>
  </si>
  <si>
    <t>Kč</t>
  </si>
  <si>
    <t>abs. obj</t>
  </si>
  <si>
    <t>% nenár. sl/tarify</t>
  </si>
  <si>
    <t>mzd. inv.</t>
  </si>
  <si>
    <t>výp/mzd.i</t>
  </si>
  <si>
    <t>přesčasy  tis. Kč</t>
  </si>
  <si>
    <t>ost. přípl  tis. Kč</t>
  </si>
  <si>
    <t>osob. př.  tis. Kč</t>
  </si>
  <si>
    <t>odměny  tis. Kč</t>
  </si>
  <si>
    <t>A9</t>
  </si>
  <si>
    <t>výsledná</t>
  </si>
  <si>
    <t>př. zvl.
  tis. Kč</t>
  </si>
  <si>
    <t>př. vedení
 tis. Kč</t>
  </si>
  <si>
    <t>přesp. hod. 
tis. Kč</t>
  </si>
  <si>
    <t>pl. tarify 
tis. Kč</t>
  </si>
  <si>
    <t>náhrady  
tis. Kč</t>
  </si>
  <si>
    <t>objekt</t>
  </si>
  <si>
    <t>úprava nen. sl.
krok C</t>
  </si>
  <si>
    <t>nenár. sl.
po úpravě
krok C</t>
  </si>
  <si>
    <t>mzd.i</t>
  </si>
  <si>
    <t xml:space="preserve">celkem </t>
  </si>
  <si>
    <t>PED</t>
  </si>
  <si>
    <t>NEPED</t>
  </si>
  <si>
    <t>KATEG. ZAM.</t>
  </si>
  <si>
    <t>dle P1-04</t>
  </si>
  <si>
    <t>kalkulace a vybilancování meziročního dopadu rozpisu rozpočtu pro rok 2014</t>
  </si>
  <si>
    <t>okr</t>
  </si>
  <si>
    <t>ESF+RP</t>
  </si>
  <si>
    <t>kalk. nárok. složky ročně
v tis. Kč</t>
  </si>
  <si>
    <t>tarify měsíčně
v tis. Kč</t>
  </si>
  <si>
    <t>př. poč. zam. 2014 ze stát. r.</t>
  </si>
  <si>
    <t>oč. př.p. zam. 15</t>
  </si>
  <si>
    <t>dopočtený prům. měs. plat 2015</t>
  </si>
  <si>
    <t>úroveň nenár. r.
2015 cel.</t>
  </si>
  <si>
    <r>
      <rPr>
        <b/>
        <sz val="9"/>
        <rFont val="Times New Roman CE"/>
        <family val="0"/>
      </rPr>
      <t xml:space="preserve">oček. platy </t>
    </r>
    <r>
      <rPr>
        <sz val="9"/>
        <rFont val="Times New Roman CE"/>
        <family val="0"/>
      </rPr>
      <t>objem</t>
    </r>
    <r>
      <rPr>
        <sz val="9"/>
        <rFont val="Times New Roman CE"/>
        <family val="1"/>
      </rPr>
      <t xml:space="preserve">
</t>
    </r>
    <r>
      <rPr>
        <b/>
        <sz val="9"/>
        <rFont val="Times New Roman CE"/>
        <family val="0"/>
      </rPr>
      <t>2015</t>
    </r>
    <r>
      <rPr>
        <sz val="9"/>
        <rFont val="Times New Roman CE"/>
        <family val="1"/>
      </rPr>
      <t xml:space="preserve"> tis.Kč</t>
    </r>
  </si>
  <si>
    <t>návrh platy
norm. 2015
v tis. Kč</t>
  </si>
  <si>
    <t>návrh -oček. 15
tis. Kč</t>
  </si>
  <si>
    <t>zm. nenár. sl. 14 Kč
krok A</t>
  </si>
  <si>
    <t>zm. nenár. sl. 2014 %
krok A</t>
  </si>
  <si>
    <t>zaměstn.
objekt. 15
krok B</t>
  </si>
  <si>
    <t>návrh - oček. 15
krok B</t>
  </si>
  <si>
    <t>zm. nenár. sl.2014 Kč
krok B</t>
  </si>
  <si>
    <t>zm. nenár. sl. 2014 %
krok B</t>
  </si>
  <si>
    <t>zm. nenár. sl. 14 %</t>
  </si>
  <si>
    <t>nenár. sl. 15/14</t>
  </si>
  <si>
    <t>platy 15
roční obj.
v tis. Kč</t>
  </si>
  <si>
    <t>nenár. sl.
vyplacené v  r. 2014</t>
  </si>
  <si>
    <t xml:space="preserve"> 14/13</t>
  </si>
  <si>
    <t>zaměstnanci, úroveň odměňování - skutečnost v roce 2014, hrazeno ze stát. rozpočtu</t>
  </si>
  <si>
    <t>zaměstnanci, prům.  platy 2015  v Kč</t>
  </si>
  <si>
    <t>v tis. Kč</t>
  </si>
  <si>
    <t>v Kč</t>
  </si>
  <si>
    <t>prům. nenár.sl.
2014</t>
  </si>
  <si>
    <t>odměny
prům. 2014</t>
  </si>
  <si>
    <t>pr.osob. přípl. 2014</t>
  </si>
  <si>
    <t>prům. měs. plat 2014</t>
  </si>
  <si>
    <t>rozp. platy 
přímé 14 
ÚZ 33353</t>
  </si>
  <si>
    <t>platy celkem 
r. 2014
tis.Kč</t>
  </si>
  <si>
    <t>jednotlivě</t>
  </si>
  <si>
    <t>platy celkem
P1-04
součet P+N</t>
  </si>
  <si>
    <t>rozdíl platy
P1-04-ÚZ33353</t>
  </si>
  <si>
    <t>RP 2015  
na platy 
33052</t>
  </si>
  <si>
    <t xml:space="preserve">    pokrytí tarifů</t>
  </si>
  <si>
    <t>x</t>
  </si>
  <si>
    <t>kalk. 
nárok. sl. 15</t>
  </si>
  <si>
    <t>prům. nenár. sl. r. 2013</t>
  </si>
  <si>
    <t>vývoj oproti r. 2013</t>
  </si>
  <si>
    <t>přímé+tarify</t>
  </si>
  <si>
    <t>přímé 33353</t>
  </si>
  <si>
    <t>RP 2015  
na tarify 
nedokryto</t>
  </si>
  <si>
    <t>projednání</t>
  </si>
  <si>
    <r>
      <t>platy roč. úpr. 2015</t>
    </r>
    <r>
      <rPr>
        <b/>
        <i/>
        <sz val="9"/>
        <rFont val="Times New Roman CE"/>
        <family val="0"/>
      </rPr>
      <t xml:space="preserve">
v tis. Kč</t>
    </r>
  </si>
  <si>
    <t>smluvní platy
tis. Kč</t>
  </si>
  <si>
    <t>skut. 2014</t>
  </si>
  <si>
    <t>podíl nenár. sl 14/13</t>
  </si>
  <si>
    <t>porovnání na požadavky org.- r.2015</t>
  </si>
  <si>
    <t>specializ. příplatky
tis. Kč</t>
  </si>
  <si>
    <t>náhrady  platu
tis. Kč</t>
  </si>
  <si>
    <t>př. vedení a zastup.
 tis. Kč</t>
  </si>
  <si>
    <t>zvláštní přípl. 
  tis. Kč</t>
  </si>
  <si>
    <t>platové tarify 
tis. Kč</t>
  </si>
  <si>
    <t>odměny za přesp. hod. 
tis. Kč</t>
  </si>
  <si>
    <t>platy za přesčasy  tis. Kč</t>
  </si>
  <si>
    <t>ostatní přípl  tis. Kč</t>
  </si>
  <si>
    <t>osobní př.  tis. Kč</t>
  </si>
  <si>
    <t>pedag./neped.</t>
  </si>
  <si>
    <t>oč. pr.př.p. zam. 15</t>
  </si>
  <si>
    <t>CELKEM PEDAGOGOVÉ + NEPED.</t>
  </si>
  <si>
    <t xml:space="preserve">celkem  </t>
  </si>
  <si>
    <t>normat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</si>
</sst>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
    <numFmt numFmtId="167" formatCode="#,##0.000"/>
    <numFmt numFmtId="168" formatCode="#,##0.0"/>
  </numFmts>
  <fonts count="65">
    <font>
      <sz val="10"/>
      <name val="Arial CE"/>
      <family val="0"/>
    </font>
    <font>
      <sz val="11"/>
      <color indexed="8"/>
      <name val="Calibri"/>
      <family val="2"/>
    </font>
    <font>
      <sz val="10"/>
      <name val="Times New Roman CE"/>
      <family val="1"/>
    </font>
    <font>
      <b/>
      <sz val="10"/>
      <name val="Arial CE"/>
      <family val="2"/>
    </font>
    <font>
      <i/>
      <sz val="10"/>
      <name val="Times New Roman CE"/>
      <family val="1"/>
    </font>
    <font>
      <sz val="9"/>
      <name val="Times New Roman CE"/>
      <family val="1"/>
    </font>
    <font>
      <b/>
      <i/>
      <sz val="10"/>
      <name val="Times New Roman CE"/>
      <family val="1"/>
    </font>
    <font>
      <sz val="9"/>
      <name val="Arial CE"/>
      <family val="0"/>
    </font>
    <font>
      <b/>
      <sz val="9"/>
      <name val="Times New Roman CE"/>
      <family val="1"/>
    </font>
    <font>
      <b/>
      <sz val="9"/>
      <name val="Arial CE"/>
      <family val="2"/>
    </font>
    <font>
      <b/>
      <sz val="10"/>
      <name val="Times New Roman CE"/>
      <family val="0"/>
    </font>
    <font>
      <sz val="8"/>
      <name val="Times New Roman CE"/>
      <family val="1"/>
    </font>
    <font>
      <i/>
      <sz val="9"/>
      <color indexed="10"/>
      <name val="Times New Roman CE"/>
      <family val="1"/>
    </font>
    <font>
      <sz val="9"/>
      <name val="Tahoma"/>
      <family val="2"/>
    </font>
    <font>
      <b/>
      <sz val="9"/>
      <name val="Tahoma"/>
      <family val="2"/>
    </font>
    <font>
      <b/>
      <sz val="10"/>
      <color indexed="8"/>
      <name val="Arial CE"/>
      <family val="0"/>
    </font>
    <font>
      <sz val="9"/>
      <color indexed="8"/>
      <name val="Arial CE"/>
      <family val="0"/>
    </font>
    <font>
      <sz val="8"/>
      <name val="Arial CE"/>
      <family val="0"/>
    </font>
    <font>
      <sz val="10"/>
      <color indexed="8"/>
      <name val="Arial CE"/>
      <family val="0"/>
    </font>
    <font>
      <b/>
      <i/>
      <sz val="9"/>
      <name val="Times New Roman CE"/>
      <family val="0"/>
    </font>
    <font>
      <sz val="9"/>
      <color indexed="10"/>
      <name val="Times New Roman CE"/>
      <family val="1"/>
    </font>
    <font>
      <sz val="9"/>
      <color indexed="8"/>
      <name val="Times New Roman CE"/>
      <family val="1"/>
    </font>
    <font>
      <sz val="8"/>
      <color indexed="8"/>
      <name val="Arial CE"/>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theme="1"/>
      <name val="Arial CE"/>
      <family val="0"/>
    </font>
    <font>
      <sz val="10"/>
      <color theme="1"/>
      <name val="Arial CE"/>
      <family val="0"/>
    </font>
    <font>
      <i/>
      <sz val="9"/>
      <color rgb="FFFF0000"/>
      <name val="Times New Roman CE"/>
      <family val="1"/>
    </font>
    <font>
      <sz val="9"/>
      <color theme="1"/>
      <name val="Times New Roman CE"/>
      <family val="1"/>
    </font>
    <font>
      <b/>
      <sz val="10"/>
      <color theme="1"/>
      <name val="Arial CE"/>
      <family val="0"/>
    </font>
    <font>
      <sz val="8"/>
      <color theme="1"/>
      <name val="Arial CE"/>
      <family val="0"/>
    </font>
    <font>
      <sz val="9"/>
      <color rgb="FFFF0000"/>
      <name val="Times New Roman CE"/>
      <family val="1"/>
    </font>
    <font>
      <b/>
      <sz val="8"/>
      <name val="Arial CE"/>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rgb="FFFFC000"/>
        <bgColor indexed="64"/>
      </patternFill>
    </fill>
    <fill>
      <patternFill patternType="solid">
        <fgColor rgb="FF99FFCC"/>
        <bgColor indexed="64"/>
      </patternFill>
    </fill>
    <fill>
      <patternFill patternType="solid">
        <fgColor rgb="FFFFDE75"/>
        <bgColor indexed="64"/>
      </patternFill>
    </fill>
  </fills>
  <borders count="7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style="thin"/>
    </border>
    <border>
      <left style="thin"/>
      <right style="medium"/>
      <top/>
      <bottom/>
    </border>
    <border>
      <left style="thin"/>
      <right style="medium"/>
      <top style="thin"/>
      <bottom style="thin"/>
    </border>
    <border>
      <left/>
      <right style="medium"/>
      <top style="medium"/>
      <bottom style="thin"/>
    </border>
    <border>
      <left style="thin"/>
      <right style="medium"/>
      <top style="thin"/>
      <bottom/>
    </border>
    <border>
      <left style="medium"/>
      <right style="thin"/>
      <top style="thin"/>
      <bottom style="thin"/>
    </border>
    <border>
      <left style="medium"/>
      <right style="thin"/>
      <top/>
      <bottom/>
    </border>
    <border>
      <left style="thin"/>
      <right/>
      <top style="thin"/>
      <bottom style="thin"/>
    </border>
    <border>
      <left style="medium"/>
      <right style="thin"/>
      <top style="medium"/>
      <bottom style="hair"/>
    </border>
    <border>
      <left style="thin"/>
      <right style="medium"/>
      <top style="medium"/>
      <bottom style="hair"/>
    </border>
    <border>
      <left style="medium"/>
      <right style="medium"/>
      <top style="thin"/>
      <bottom style="thin"/>
    </border>
    <border>
      <left style="medium"/>
      <right/>
      <top style="thin"/>
      <bottom style="thin"/>
    </border>
    <border>
      <left style="medium"/>
      <right/>
      <top style="medium"/>
      <bottom style="thin"/>
    </border>
    <border>
      <left style="thin"/>
      <right style="thin"/>
      <top/>
      <bottom style="thin"/>
    </border>
    <border>
      <left style="medium"/>
      <right style="thin"/>
      <top/>
      <bottom style="thin"/>
    </border>
    <border>
      <left style="thin"/>
      <right style="medium"/>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border>
    <border>
      <left style="medium"/>
      <right style="thin"/>
      <top style="thin"/>
      <bottom style="medium"/>
    </border>
    <border>
      <left/>
      <right/>
      <top/>
      <bottom style="thin"/>
    </border>
    <border>
      <left style="thin"/>
      <right style="thin"/>
      <top/>
      <bottom style="medium"/>
    </border>
    <border>
      <left style="medium"/>
      <right style="thin"/>
      <top/>
      <bottom style="medium"/>
    </border>
    <border>
      <left style="thin"/>
      <right style="medium"/>
      <top/>
      <bottom style="medium"/>
    </border>
    <border>
      <left style="thin"/>
      <right style="thin"/>
      <top style="thin"/>
      <bottom/>
    </border>
    <border>
      <left/>
      <right/>
      <top style="thin"/>
      <bottom/>
    </border>
    <border>
      <left style="thin"/>
      <right style="thin"/>
      <top style="thin"/>
      <bottom style="medium"/>
    </border>
    <border>
      <left style="thin"/>
      <right style="medium"/>
      <top style="thin"/>
      <bottom style="medium"/>
    </border>
    <border>
      <left style="thin"/>
      <right style="thin"/>
      <top/>
      <bottom/>
    </border>
    <border>
      <left style="medium"/>
      <right style="thin"/>
      <top style="medium"/>
      <bottom/>
    </border>
    <border>
      <left style="medium"/>
      <right/>
      <top style="thin"/>
      <bottom style="medium"/>
    </border>
    <border>
      <left/>
      <right/>
      <top style="thin"/>
      <bottom style="medium"/>
    </border>
    <border>
      <left style="medium"/>
      <right/>
      <top/>
      <bottom style="thin"/>
    </border>
    <border>
      <left/>
      <right/>
      <top style="medium"/>
      <bottom style="thin"/>
    </border>
    <border>
      <left/>
      <right style="thin"/>
      <top style="thin"/>
      <bottom/>
    </border>
    <border>
      <left/>
      <right style="thin"/>
      <top style="medium"/>
      <bottom style="thin"/>
    </border>
    <border>
      <left/>
      <right style="thin"/>
      <top style="thin"/>
      <bottom style="medium"/>
    </border>
    <border>
      <left/>
      <right style="thin"/>
      <top/>
      <bottom style="thin"/>
    </border>
    <border>
      <left style="thin"/>
      <right style="thin"/>
      <top style="medium"/>
      <bottom style="hair"/>
    </border>
    <border>
      <left style="thin"/>
      <right style="thin"/>
      <top style="medium"/>
      <bottom/>
    </border>
    <border>
      <left style="medium"/>
      <right style="medium"/>
      <top style="medium"/>
      <bottom style="thin"/>
    </border>
    <border>
      <left style="medium"/>
      <right style="medium"/>
      <top style="thin"/>
      <bottom style="medium"/>
    </border>
    <border>
      <left style="medium"/>
      <right style="medium"/>
      <top/>
      <bottom style="thin"/>
    </border>
    <border>
      <left style="medium"/>
      <right style="medium"/>
      <top/>
      <bottom style="medium"/>
    </border>
    <border>
      <left style="medium"/>
      <right style="medium"/>
      <top style="thin"/>
      <bottom/>
    </border>
    <border>
      <left style="medium"/>
      <right style="medium"/>
      <top/>
      <bottom/>
    </border>
    <border>
      <left/>
      <right style="medium"/>
      <top style="thin"/>
      <bottom style="thin"/>
    </border>
    <border>
      <left/>
      <right style="thin"/>
      <top style="medium"/>
      <bottom/>
    </border>
    <border>
      <left/>
      <right style="medium"/>
      <top/>
      <bottom style="thin"/>
    </border>
    <border>
      <left/>
      <right style="thin"/>
      <top/>
      <bottom style="medium"/>
    </border>
    <border>
      <left/>
      <right style="thin"/>
      <top/>
      <bottom/>
    </border>
    <border>
      <left style="thin"/>
      <right/>
      <top style="medium"/>
      <bottom style="thin"/>
    </border>
    <border>
      <left style="thin"/>
      <right/>
      <top style="thin"/>
      <bottom style="medium"/>
    </border>
    <border>
      <left style="medium"/>
      <right/>
      <top style="thin"/>
      <bottom/>
    </border>
    <border>
      <left style="thin"/>
      <right/>
      <top style="thin"/>
      <bottom/>
    </border>
    <border>
      <left style="medium"/>
      <right/>
      <top style="medium"/>
      <bottom/>
    </border>
    <border>
      <left/>
      <right/>
      <top style="medium"/>
      <bottom/>
    </border>
    <border>
      <left/>
      <right style="medium"/>
      <top style="medium"/>
      <bottom/>
    </border>
    <border>
      <left style="thin"/>
      <right/>
      <top/>
      <bottom style="thin"/>
    </border>
    <border>
      <left/>
      <right/>
      <top/>
      <bottom style="medium"/>
    </border>
    <border>
      <left style="thin"/>
      <right/>
      <top style="medium"/>
      <bottom/>
    </border>
    <border>
      <left style="thin"/>
      <right/>
      <top/>
      <bottom style="medium"/>
    </border>
    <border>
      <left style="thin"/>
      <right/>
      <top/>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0" borderId="0" applyNumberFormat="0" applyBorder="0" applyAlignment="0" applyProtection="0"/>
    <xf numFmtId="0" fontId="4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0" fillId="0" borderId="7" applyNumberFormat="0" applyFill="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504">
    <xf numFmtId="0" fontId="0" fillId="0" borderId="0" xfId="0" applyAlignment="1">
      <alignment/>
    </xf>
    <xf numFmtId="0" fontId="2" fillId="0" borderId="0" xfId="0" applyFont="1" applyAlignment="1">
      <alignment/>
    </xf>
    <xf numFmtId="0" fontId="4" fillId="0" borderId="10" xfId="0" applyFont="1" applyBorder="1" applyAlignment="1">
      <alignment horizontal="center"/>
    </xf>
    <xf numFmtId="2" fontId="0" fillId="0" borderId="10" xfId="0" applyNumberFormat="1" applyBorder="1" applyAlignment="1">
      <alignment/>
    </xf>
    <xf numFmtId="1" fontId="0" fillId="0" borderId="10" xfId="0" applyNumberFormat="1" applyBorder="1" applyAlignment="1">
      <alignment/>
    </xf>
    <xf numFmtId="1" fontId="0" fillId="33" borderId="10" xfId="0" applyNumberFormat="1" applyFill="1" applyBorder="1" applyAlignment="1">
      <alignment/>
    </xf>
    <xf numFmtId="166" fontId="0" fillId="33" borderId="10" xfId="0" applyNumberFormat="1" applyFill="1" applyBorder="1" applyAlignment="1">
      <alignment/>
    </xf>
    <xf numFmtId="166" fontId="0" fillId="33" borderId="10" xfId="47" applyNumberFormat="1" applyFont="1" applyFill="1" applyBorder="1" applyAlignment="1">
      <alignment/>
    </xf>
    <xf numFmtId="0" fontId="4" fillId="0" borderId="11" xfId="0" applyFont="1" applyBorder="1" applyAlignment="1">
      <alignment horizontal="center"/>
    </xf>
    <xf numFmtId="164" fontId="0" fillId="33" borderId="12" xfId="0" applyNumberFormat="1" applyFill="1" applyBorder="1" applyAlignment="1">
      <alignment/>
    </xf>
    <xf numFmtId="0" fontId="4" fillId="0" borderId="13" xfId="0" applyFont="1" applyBorder="1" applyAlignment="1">
      <alignment/>
    </xf>
    <xf numFmtId="0" fontId="6" fillId="0" borderId="10" xfId="0" applyFont="1" applyBorder="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166" fontId="0" fillId="33" borderId="14" xfId="47" applyNumberFormat="1" applyFont="1" applyFill="1" applyBorder="1" applyAlignment="1">
      <alignment/>
    </xf>
    <xf numFmtId="0" fontId="0" fillId="0" borderId="15" xfId="0" applyBorder="1" applyAlignment="1">
      <alignment/>
    </xf>
    <xf numFmtId="16" fontId="4" fillId="0" borderId="16" xfId="0" applyNumberFormat="1" applyFont="1" applyBorder="1" applyAlignment="1">
      <alignment horizontal="center"/>
    </xf>
    <xf numFmtId="164" fontId="0" fillId="33" borderId="17" xfId="0" applyNumberFormat="1" applyFill="1" applyBorder="1" applyAlignment="1">
      <alignment/>
    </xf>
    <xf numFmtId="9" fontId="0" fillId="33" borderId="14" xfId="47" applyNumberFormat="1" applyFont="1" applyFill="1" applyBorder="1" applyAlignment="1">
      <alignment/>
    </xf>
    <xf numFmtId="168" fontId="0" fillId="0" borderId="0" xfId="0" applyNumberFormat="1" applyAlignment="1">
      <alignment/>
    </xf>
    <xf numFmtId="168" fontId="4" fillId="34" borderId="18" xfId="0" applyNumberFormat="1" applyFont="1" applyFill="1" applyBorder="1" applyAlignment="1">
      <alignment horizontal="center"/>
    </xf>
    <xf numFmtId="168" fontId="0" fillId="0" borderId="17" xfId="0" applyNumberFormat="1" applyBorder="1" applyAlignment="1">
      <alignment/>
    </xf>
    <xf numFmtId="0" fontId="5" fillId="0" borderId="14" xfId="0" applyFont="1" applyBorder="1" applyAlignment="1">
      <alignment horizontal="center" wrapText="1"/>
    </xf>
    <xf numFmtId="0" fontId="7" fillId="0" borderId="0" xfId="0" applyFont="1" applyAlignment="1">
      <alignment/>
    </xf>
    <xf numFmtId="0" fontId="0" fillId="0" borderId="0" xfId="0" applyFill="1" applyAlignment="1">
      <alignment/>
    </xf>
    <xf numFmtId="0" fontId="5" fillId="0" borderId="0" xfId="0" applyFont="1" applyAlignment="1">
      <alignment horizontal="center" vertical="center" wrapText="1"/>
    </xf>
    <xf numFmtId="0" fontId="5" fillId="0" borderId="19" xfId="0" applyFont="1" applyBorder="1" applyAlignment="1">
      <alignment horizontal="center" wrapText="1"/>
    </xf>
    <xf numFmtId="0" fontId="5" fillId="0" borderId="11" xfId="0" applyFont="1" applyBorder="1" applyAlignment="1">
      <alignment horizontal="center" wrapText="1"/>
    </xf>
    <xf numFmtId="0" fontId="5" fillId="0" borderId="10" xfId="0" applyFont="1" applyBorder="1" applyAlignment="1">
      <alignment horizontal="center" wrapText="1"/>
    </xf>
    <xf numFmtId="0" fontId="5" fillId="35" borderId="10" xfId="0" applyFont="1" applyFill="1" applyBorder="1" applyAlignment="1">
      <alignment horizontal="center" wrapText="1"/>
    </xf>
    <xf numFmtId="0" fontId="5" fillId="36" borderId="10" xfId="0" applyFont="1" applyFill="1" applyBorder="1" applyAlignment="1">
      <alignment horizontal="center" wrapText="1"/>
    </xf>
    <xf numFmtId="0" fontId="5" fillId="0" borderId="17" xfId="0" applyFont="1" applyBorder="1" applyAlignment="1">
      <alignment horizontal="center" wrapText="1"/>
    </xf>
    <xf numFmtId="168" fontId="5" fillId="34" borderId="20" xfId="0" applyNumberFormat="1" applyFont="1" applyFill="1" applyBorder="1" applyAlignment="1">
      <alignment horizontal="center" wrapText="1"/>
    </xf>
    <xf numFmtId="0" fontId="5" fillId="0" borderId="21" xfId="0" applyFont="1" applyBorder="1" applyAlignment="1">
      <alignment horizontal="center" wrapText="1"/>
    </xf>
    <xf numFmtId="0" fontId="5" fillId="0" borderId="0" xfId="0" applyFont="1" applyAlignment="1">
      <alignment horizontal="center" wrapText="1"/>
    </xf>
    <xf numFmtId="0" fontId="5" fillId="0" borderId="12" xfId="0" applyFont="1" applyFill="1" applyBorder="1" applyAlignment="1">
      <alignment horizontal="left" vertical="center" wrapText="1"/>
    </xf>
    <xf numFmtId="168" fontId="4" fillId="37" borderId="22" xfId="0" applyNumberFormat="1" applyFont="1" applyFill="1" applyBorder="1" applyAlignment="1">
      <alignment horizontal="center"/>
    </xf>
    <xf numFmtId="168" fontId="0" fillId="0" borderId="23" xfId="0" applyNumberFormat="1" applyBorder="1" applyAlignment="1">
      <alignment/>
    </xf>
    <xf numFmtId="0" fontId="2" fillId="38" borderId="24" xfId="0" applyFont="1" applyFill="1" applyBorder="1" applyAlignment="1">
      <alignment horizontal="center" wrapText="1"/>
    </xf>
    <xf numFmtId="0" fontId="4" fillId="0" borderId="23" xfId="0" applyFont="1" applyBorder="1" applyAlignment="1">
      <alignment horizontal="center"/>
    </xf>
    <xf numFmtId="168" fontId="0" fillId="0" borderId="0" xfId="0" applyNumberFormat="1" applyFill="1" applyAlignment="1">
      <alignment/>
    </xf>
    <xf numFmtId="0" fontId="0" fillId="0" borderId="10" xfId="0" applyBorder="1" applyAlignment="1">
      <alignment horizontal="center" vertical="center"/>
    </xf>
    <xf numFmtId="0" fontId="7" fillId="0" borderId="0" xfId="0" applyFont="1" applyAlignment="1">
      <alignment horizontal="center" vertical="center"/>
    </xf>
    <xf numFmtId="2" fontId="7" fillId="0" borderId="0" xfId="0" applyNumberFormat="1" applyFont="1" applyAlignment="1">
      <alignment/>
    </xf>
    <xf numFmtId="0" fontId="0" fillId="38" borderId="0" xfId="0" applyFill="1" applyAlignment="1">
      <alignment/>
    </xf>
    <xf numFmtId="0" fontId="0" fillId="0" borderId="0" xfId="0" applyFont="1" applyFill="1" applyBorder="1" applyAlignment="1">
      <alignment/>
    </xf>
    <xf numFmtId="168" fontId="7" fillId="0" borderId="0" xfId="0" applyNumberFormat="1" applyFont="1" applyAlignment="1">
      <alignment/>
    </xf>
    <xf numFmtId="168" fontId="0" fillId="34" borderId="0" xfId="0" applyNumberFormat="1" applyFill="1" applyAlignment="1">
      <alignment/>
    </xf>
    <xf numFmtId="0" fontId="7" fillId="0" borderId="25" xfId="0" applyFont="1" applyBorder="1" applyAlignment="1">
      <alignment horizontal="center" vertical="center"/>
    </xf>
    <xf numFmtId="1" fontId="7" fillId="0" borderId="25" xfId="0" applyNumberFormat="1" applyFont="1" applyBorder="1" applyAlignment="1">
      <alignment/>
    </xf>
    <xf numFmtId="164" fontId="7" fillId="33" borderId="26" xfId="0" applyNumberFormat="1" applyFont="1" applyFill="1" applyBorder="1" applyAlignment="1">
      <alignment/>
    </xf>
    <xf numFmtId="9" fontId="7" fillId="33" borderId="27" xfId="47" applyNumberFormat="1" applyFont="1" applyFill="1" applyBorder="1" applyAlignment="1">
      <alignment/>
    </xf>
    <xf numFmtId="168" fontId="7" fillId="0" borderId="26" xfId="0" applyNumberFormat="1" applyFont="1" applyBorder="1" applyAlignment="1">
      <alignment/>
    </xf>
    <xf numFmtId="0" fontId="7" fillId="0" borderId="28" xfId="0" applyFont="1" applyBorder="1" applyAlignment="1">
      <alignment horizontal="center" vertical="center"/>
    </xf>
    <xf numFmtId="1" fontId="7" fillId="0" borderId="28" xfId="0" applyNumberFormat="1" applyFont="1" applyBorder="1" applyAlignment="1">
      <alignment/>
    </xf>
    <xf numFmtId="164" fontId="7" fillId="33" borderId="29" xfId="0" applyNumberFormat="1" applyFont="1" applyFill="1" applyBorder="1" applyAlignment="1">
      <alignment/>
    </xf>
    <xf numFmtId="9" fontId="7" fillId="33" borderId="30" xfId="47" applyNumberFormat="1" applyFont="1" applyFill="1" applyBorder="1" applyAlignment="1">
      <alignment/>
    </xf>
    <xf numFmtId="168" fontId="7" fillId="0" borderId="29" xfId="0" applyNumberFormat="1" applyFont="1" applyBorder="1" applyAlignment="1">
      <alignment/>
    </xf>
    <xf numFmtId="168" fontId="7" fillId="0" borderId="31" xfId="0" applyNumberFormat="1" applyFont="1" applyBorder="1" applyAlignment="1">
      <alignment/>
    </xf>
    <xf numFmtId="168" fontId="7" fillId="0" borderId="32" xfId="0" applyNumberFormat="1" applyFont="1" applyBorder="1" applyAlignment="1">
      <alignment/>
    </xf>
    <xf numFmtId="1" fontId="4" fillId="0" borderId="10" xfId="0" applyNumberFormat="1" applyFont="1" applyBorder="1" applyAlignment="1">
      <alignment horizontal="center"/>
    </xf>
    <xf numFmtId="1" fontId="7" fillId="0" borderId="0" xfId="0" applyNumberFormat="1" applyFont="1" applyAlignment="1">
      <alignment/>
    </xf>
    <xf numFmtId="1" fontId="0" fillId="0" borderId="0" xfId="0" applyNumberFormat="1" applyAlignment="1">
      <alignment/>
    </xf>
    <xf numFmtId="0" fontId="5" fillId="0" borderId="33" xfId="0" applyFont="1" applyFill="1" applyBorder="1" applyAlignment="1">
      <alignment horizontal="left" vertical="center" wrapText="1"/>
    </xf>
    <xf numFmtId="0" fontId="7" fillId="0" borderId="34" xfId="0" applyFont="1" applyBorder="1" applyAlignment="1">
      <alignment horizontal="center" vertical="center"/>
    </xf>
    <xf numFmtId="1" fontId="7" fillId="0" borderId="34" xfId="0" applyNumberFormat="1" applyFont="1" applyBorder="1" applyAlignment="1">
      <alignment/>
    </xf>
    <xf numFmtId="164" fontId="7" fillId="33" borderId="35" xfId="0" applyNumberFormat="1" applyFont="1" applyFill="1" applyBorder="1" applyAlignment="1">
      <alignment/>
    </xf>
    <xf numFmtId="9" fontId="7" fillId="33" borderId="36" xfId="47" applyNumberFormat="1" applyFont="1" applyFill="1" applyBorder="1" applyAlignment="1">
      <alignment/>
    </xf>
    <xf numFmtId="168" fontId="7" fillId="0" borderId="35" xfId="0" applyNumberFormat="1" applyFont="1" applyBorder="1" applyAlignment="1">
      <alignment/>
    </xf>
    <xf numFmtId="0" fontId="7" fillId="0" borderId="37" xfId="0" applyFont="1" applyBorder="1" applyAlignment="1">
      <alignment horizontal="center" vertical="center"/>
    </xf>
    <xf numFmtId="0" fontId="5" fillId="0" borderId="38" xfId="0" applyFont="1" applyFill="1" applyBorder="1" applyAlignment="1">
      <alignment horizontal="left" vertical="center" wrapText="1"/>
    </xf>
    <xf numFmtId="1" fontId="7" fillId="0" borderId="37" xfId="0" applyNumberFormat="1" applyFont="1" applyBorder="1" applyAlignment="1">
      <alignment/>
    </xf>
    <xf numFmtId="164" fontId="7" fillId="33" borderId="31" xfId="0" applyNumberFormat="1" applyFont="1" applyFill="1" applyBorder="1" applyAlignment="1">
      <alignment/>
    </xf>
    <xf numFmtId="9" fontId="7" fillId="33" borderId="16" xfId="47" applyNumberFormat="1" applyFont="1" applyFill="1" applyBorder="1" applyAlignment="1">
      <alignment/>
    </xf>
    <xf numFmtId="0" fontId="7" fillId="0" borderId="39" xfId="0" applyFont="1" applyBorder="1" applyAlignment="1">
      <alignment horizontal="center" vertical="center"/>
    </xf>
    <xf numFmtId="1" fontId="7" fillId="0" borderId="39" xfId="0" applyNumberFormat="1" applyFont="1" applyBorder="1" applyAlignment="1">
      <alignment/>
    </xf>
    <xf numFmtId="164" fontId="7" fillId="33" borderId="32" xfId="0" applyNumberFormat="1" applyFont="1" applyFill="1" applyBorder="1" applyAlignment="1">
      <alignment/>
    </xf>
    <xf numFmtId="9" fontId="7" fillId="33" borderId="40" xfId="47" applyNumberFormat="1" applyFont="1" applyFill="1" applyBorder="1" applyAlignment="1">
      <alignment/>
    </xf>
    <xf numFmtId="1" fontId="7" fillId="0" borderId="41" xfId="0" applyNumberFormat="1" applyFont="1" applyBorder="1" applyAlignment="1">
      <alignment/>
    </xf>
    <xf numFmtId="164" fontId="7" fillId="33" borderId="18" xfId="0" applyNumberFormat="1" applyFont="1" applyFill="1" applyBorder="1" applyAlignment="1">
      <alignment/>
    </xf>
    <xf numFmtId="9" fontId="7" fillId="33" borderId="13" xfId="47" applyNumberFormat="1" applyFont="1" applyFill="1" applyBorder="1" applyAlignment="1">
      <alignment/>
    </xf>
    <xf numFmtId="168" fontId="7" fillId="0" borderId="18" xfId="0" applyNumberFormat="1" applyFont="1" applyBorder="1" applyAlignment="1">
      <alignment/>
    </xf>
    <xf numFmtId="168" fontId="7" fillId="0" borderId="42" xfId="0" applyNumberFormat="1" applyFont="1" applyBorder="1" applyAlignment="1">
      <alignment/>
    </xf>
    <xf numFmtId="1" fontId="0" fillId="0" borderId="39" xfId="0" applyNumberFormat="1" applyBorder="1" applyAlignment="1">
      <alignment/>
    </xf>
    <xf numFmtId="164" fontId="0" fillId="33" borderId="32" xfId="0" applyNumberFormat="1" applyFill="1" applyBorder="1" applyAlignment="1">
      <alignment/>
    </xf>
    <xf numFmtId="9" fontId="0" fillId="33" borderId="40" xfId="47" applyNumberFormat="1" applyFont="1" applyFill="1" applyBorder="1" applyAlignment="1">
      <alignment/>
    </xf>
    <xf numFmtId="168" fontId="0" fillId="0" borderId="43" xfId="0" applyNumberFormat="1" applyBorder="1" applyAlignment="1">
      <alignment/>
    </xf>
    <xf numFmtId="166" fontId="0" fillId="33" borderId="40" xfId="47" applyNumberFormat="1" applyFont="1" applyFill="1" applyBorder="1" applyAlignment="1">
      <alignment/>
    </xf>
    <xf numFmtId="0" fontId="5" fillId="0" borderId="44" xfId="0" applyFont="1" applyFill="1" applyBorder="1" applyAlignment="1">
      <alignment horizontal="left" vertical="center" wrapText="1"/>
    </xf>
    <xf numFmtId="0" fontId="0" fillId="0" borderId="39" xfId="0" applyBorder="1" applyAlignment="1">
      <alignment horizontal="center" vertical="center"/>
    </xf>
    <xf numFmtId="168" fontId="0" fillId="0" borderId="32" xfId="0" applyNumberFormat="1" applyBorder="1" applyAlignment="1">
      <alignment/>
    </xf>
    <xf numFmtId="0" fontId="0" fillId="0" borderId="25" xfId="0" applyBorder="1" applyAlignment="1">
      <alignment horizontal="center" vertical="center"/>
    </xf>
    <xf numFmtId="2" fontId="0" fillId="0" borderId="25" xfId="0" applyNumberFormat="1" applyBorder="1" applyAlignment="1">
      <alignment/>
    </xf>
    <xf numFmtId="1" fontId="0" fillId="0" borderId="25" xfId="0" applyNumberFormat="1" applyBorder="1" applyAlignment="1">
      <alignment/>
    </xf>
    <xf numFmtId="164" fontId="0" fillId="33" borderId="26" xfId="0" applyNumberFormat="1" applyFill="1" applyBorder="1" applyAlignment="1">
      <alignment/>
    </xf>
    <xf numFmtId="9" fontId="0" fillId="33" borderId="27" xfId="47" applyNumberFormat="1" applyFont="1" applyFill="1" applyBorder="1" applyAlignment="1">
      <alignment/>
    </xf>
    <xf numFmtId="166" fontId="0" fillId="33" borderId="27" xfId="47" applyNumberFormat="1" applyFont="1" applyFill="1" applyBorder="1" applyAlignment="1">
      <alignment/>
    </xf>
    <xf numFmtId="168" fontId="0" fillId="0" borderId="45" xfId="0" applyNumberFormat="1" applyBorder="1" applyAlignment="1">
      <alignment/>
    </xf>
    <xf numFmtId="0" fontId="5" fillId="0" borderId="46" xfId="0" applyFont="1" applyFill="1" applyBorder="1" applyAlignment="1">
      <alignment horizontal="left" vertical="center" wrapText="1"/>
    </xf>
    <xf numFmtId="2" fontId="0" fillId="0" borderId="28" xfId="0" applyNumberFormat="1" applyBorder="1" applyAlignment="1">
      <alignment/>
    </xf>
    <xf numFmtId="166" fontId="0" fillId="33" borderId="30" xfId="47" applyNumberFormat="1" applyFont="1" applyFill="1" applyBorder="1" applyAlignment="1">
      <alignment/>
    </xf>
    <xf numFmtId="168" fontId="0" fillId="38" borderId="0" xfId="0" applyNumberFormat="1" applyFill="1" applyAlignment="1">
      <alignment/>
    </xf>
    <xf numFmtId="0" fontId="4" fillId="34" borderId="22" xfId="0" applyFont="1" applyFill="1" applyBorder="1" applyAlignment="1">
      <alignment horizontal="center"/>
    </xf>
    <xf numFmtId="168" fontId="4" fillId="0" borderId="12" xfId="0" applyNumberFormat="1" applyFont="1" applyBorder="1" applyAlignment="1">
      <alignment horizontal="center"/>
    </xf>
    <xf numFmtId="168" fontId="0" fillId="33" borderId="12" xfId="0" applyNumberFormat="1" applyFill="1" applyBorder="1" applyAlignment="1">
      <alignment/>
    </xf>
    <xf numFmtId="168" fontId="0" fillId="0" borderId="10" xfId="0" applyNumberFormat="1" applyBorder="1" applyAlignment="1">
      <alignment/>
    </xf>
    <xf numFmtId="168" fontId="0" fillId="0" borderId="39" xfId="0" applyNumberFormat="1" applyBorder="1" applyAlignment="1">
      <alignment/>
    </xf>
    <xf numFmtId="168" fontId="0" fillId="0" borderId="25" xfId="0" applyNumberFormat="1" applyBorder="1" applyAlignment="1">
      <alignment/>
    </xf>
    <xf numFmtId="168" fontId="0" fillId="0" borderId="28" xfId="0" applyNumberFormat="1" applyBorder="1" applyAlignment="1">
      <alignment/>
    </xf>
    <xf numFmtId="1" fontId="7" fillId="39" borderId="47" xfId="0" applyNumberFormat="1" applyFont="1" applyFill="1" applyBorder="1" applyAlignment="1">
      <alignment/>
    </xf>
    <xf numFmtId="1" fontId="7" fillId="39" borderId="48" xfId="0" applyNumberFormat="1" applyFont="1" applyFill="1" applyBorder="1" applyAlignment="1">
      <alignment/>
    </xf>
    <xf numFmtId="1" fontId="7" fillId="39" borderId="49" xfId="0" applyNumberFormat="1" applyFont="1" applyFill="1" applyBorder="1" applyAlignment="1">
      <alignment/>
    </xf>
    <xf numFmtId="1" fontId="7" fillId="39" borderId="50" xfId="0" applyNumberFormat="1" applyFont="1" applyFill="1" applyBorder="1" applyAlignment="1">
      <alignment/>
    </xf>
    <xf numFmtId="168" fontId="5" fillId="34" borderId="51" xfId="0" applyNumberFormat="1" applyFont="1" applyFill="1" applyBorder="1" applyAlignment="1">
      <alignment horizontal="center" wrapText="1"/>
    </xf>
    <xf numFmtId="168" fontId="4" fillId="34" borderId="41" xfId="0" applyNumberFormat="1" applyFont="1" applyFill="1" applyBorder="1" applyAlignment="1">
      <alignment horizontal="center"/>
    </xf>
    <xf numFmtId="168" fontId="7" fillId="0" borderId="34" xfId="0" applyNumberFormat="1" applyFont="1" applyBorder="1" applyAlignment="1">
      <alignment/>
    </xf>
    <xf numFmtId="168" fontId="7" fillId="0" borderId="25" xfId="0" applyNumberFormat="1" applyFont="1" applyBorder="1" applyAlignment="1">
      <alignment/>
    </xf>
    <xf numFmtId="168" fontId="7" fillId="0" borderId="37" xfId="0" applyNumberFormat="1" applyFont="1" applyBorder="1" applyAlignment="1">
      <alignment/>
    </xf>
    <xf numFmtId="168" fontId="7" fillId="0" borderId="28" xfId="0" applyNumberFormat="1" applyFont="1" applyBorder="1" applyAlignment="1">
      <alignment/>
    </xf>
    <xf numFmtId="168" fontId="7" fillId="0" borderId="39" xfId="0" applyNumberFormat="1" applyFont="1" applyBorder="1" applyAlignment="1">
      <alignment/>
    </xf>
    <xf numFmtId="168" fontId="7" fillId="0" borderId="41" xfId="0" applyNumberFormat="1" applyFont="1" applyBorder="1" applyAlignment="1">
      <alignment/>
    </xf>
    <xf numFmtId="168" fontId="7" fillId="0" borderId="52" xfId="0" applyNumberFormat="1" applyFont="1" applyBorder="1" applyAlignment="1">
      <alignment/>
    </xf>
    <xf numFmtId="1" fontId="0" fillId="40" borderId="10" xfId="0" applyNumberFormat="1" applyFill="1" applyBorder="1" applyAlignment="1">
      <alignment/>
    </xf>
    <xf numFmtId="1" fontId="0" fillId="40" borderId="39" xfId="0" applyNumberFormat="1" applyFill="1" applyBorder="1" applyAlignment="1">
      <alignment/>
    </xf>
    <xf numFmtId="0" fontId="0" fillId="0" borderId="25" xfId="0" applyFill="1" applyBorder="1" applyAlignment="1">
      <alignment horizontal="center" vertical="center"/>
    </xf>
    <xf numFmtId="0" fontId="0" fillId="0" borderId="39" xfId="0" applyFill="1" applyBorder="1" applyAlignment="1">
      <alignment horizontal="center" vertical="center"/>
    </xf>
    <xf numFmtId="1" fontId="5" fillId="41" borderId="10" xfId="0" applyNumberFormat="1" applyFont="1" applyFill="1" applyBorder="1" applyAlignment="1">
      <alignment horizontal="center" wrapText="1"/>
    </xf>
    <xf numFmtId="168" fontId="5" fillId="0" borderId="12" xfId="0" applyNumberFormat="1" applyFont="1" applyBorder="1" applyAlignment="1">
      <alignment horizontal="center" wrapText="1"/>
    </xf>
    <xf numFmtId="0" fontId="5" fillId="34" borderId="53" xfId="0" applyFont="1" applyFill="1" applyBorder="1" applyAlignment="1">
      <alignment horizontal="center" vertical="center" wrapText="1"/>
    </xf>
    <xf numFmtId="165" fontId="0" fillId="0" borderId="22" xfId="0" applyNumberFormat="1" applyBorder="1" applyAlignment="1">
      <alignment/>
    </xf>
    <xf numFmtId="165" fontId="0" fillId="0" borderId="54" xfId="0" applyNumberFormat="1" applyBorder="1" applyAlignment="1">
      <alignment/>
    </xf>
    <xf numFmtId="165" fontId="0" fillId="0" borderId="55" xfId="0" applyNumberFormat="1" applyBorder="1" applyAlignment="1">
      <alignment/>
    </xf>
    <xf numFmtId="2" fontId="0" fillId="0" borderId="54" xfId="0" applyNumberFormat="1" applyBorder="1" applyAlignment="1">
      <alignment/>
    </xf>
    <xf numFmtId="2" fontId="0" fillId="0" borderId="22" xfId="0" applyNumberFormat="1" applyBorder="1" applyAlignment="1">
      <alignment/>
    </xf>
    <xf numFmtId="2" fontId="7" fillId="0" borderId="56" xfId="0" applyNumberFormat="1" applyFont="1" applyBorder="1" applyAlignment="1">
      <alignment/>
    </xf>
    <xf numFmtId="2" fontId="7" fillId="0" borderId="55" xfId="0" applyNumberFormat="1" applyFont="1" applyBorder="1" applyAlignment="1">
      <alignment/>
    </xf>
    <xf numFmtId="2" fontId="7" fillId="0" borderId="57" xfId="0" applyNumberFormat="1" applyFont="1" applyBorder="1" applyAlignment="1">
      <alignment/>
    </xf>
    <xf numFmtId="2" fontId="7" fillId="0" borderId="53" xfId="0" applyNumberFormat="1" applyFont="1" applyBorder="1" applyAlignment="1">
      <alignment/>
    </xf>
    <xf numFmtId="2" fontId="7" fillId="0" borderId="54" xfId="0" applyNumberFormat="1" applyFont="1" applyBorder="1" applyAlignment="1">
      <alignment/>
    </xf>
    <xf numFmtId="2" fontId="7" fillId="0" borderId="58" xfId="0" applyNumberFormat="1" applyFont="1" applyBorder="1" applyAlignment="1">
      <alignment/>
    </xf>
    <xf numFmtId="165" fontId="0" fillId="38" borderId="0" xfId="0" applyNumberFormat="1" applyFill="1" applyAlignment="1">
      <alignment/>
    </xf>
    <xf numFmtId="165" fontId="7" fillId="0" borderId="0" xfId="0" applyNumberFormat="1" applyFont="1" applyAlignment="1">
      <alignment/>
    </xf>
    <xf numFmtId="165" fontId="0" fillId="0" borderId="0" xfId="0" applyNumberFormat="1" applyAlignment="1">
      <alignment/>
    </xf>
    <xf numFmtId="167" fontId="0" fillId="40" borderId="0" xfId="0" applyNumberFormat="1" applyFill="1" applyAlignment="1">
      <alignment/>
    </xf>
    <xf numFmtId="167" fontId="7" fillId="40" borderId="0" xfId="0" applyNumberFormat="1" applyFont="1" applyFill="1" applyAlignment="1">
      <alignment/>
    </xf>
    <xf numFmtId="167" fontId="11" fillId="40" borderId="15" xfId="0" applyNumberFormat="1" applyFont="1" applyFill="1" applyBorder="1" applyAlignment="1">
      <alignment horizontal="center" wrapText="1"/>
    </xf>
    <xf numFmtId="167" fontId="4" fillId="40" borderId="59" xfId="0" applyNumberFormat="1" applyFont="1" applyFill="1" applyBorder="1" applyAlignment="1">
      <alignment horizontal="center"/>
    </xf>
    <xf numFmtId="167" fontId="7" fillId="0" borderId="0" xfId="0" applyNumberFormat="1" applyFont="1" applyAlignment="1">
      <alignment/>
    </xf>
    <xf numFmtId="167" fontId="0" fillId="0" borderId="0" xfId="0" applyNumberFormat="1" applyFill="1" applyAlignment="1">
      <alignment/>
    </xf>
    <xf numFmtId="167" fontId="11" fillId="0" borderId="30" xfId="0" applyNumberFormat="1" applyFont="1" applyBorder="1" applyAlignment="1">
      <alignment horizontal="center" wrapText="1"/>
    </xf>
    <xf numFmtId="167" fontId="4" fillId="0" borderId="14" xfId="0" applyNumberFormat="1" applyFont="1" applyBorder="1" applyAlignment="1">
      <alignment horizontal="center"/>
    </xf>
    <xf numFmtId="167" fontId="0" fillId="0" borderId="0" xfId="0" applyNumberFormat="1" applyAlignment="1">
      <alignmen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top" wrapText="1"/>
    </xf>
    <xf numFmtId="167" fontId="0" fillId="38" borderId="0" xfId="0" applyNumberFormat="1" applyFill="1" applyAlignment="1">
      <alignment/>
    </xf>
    <xf numFmtId="167" fontId="5" fillId="37" borderId="29" xfId="0" applyNumberFormat="1" applyFont="1" applyFill="1" applyBorder="1" applyAlignment="1">
      <alignment horizontal="center" vertical="center" wrapText="1"/>
    </xf>
    <xf numFmtId="167" fontId="5" fillId="37" borderId="48" xfId="0" applyNumberFormat="1" applyFont="1" applyFill="1" applyBorder="1" applyAlignment="1">
      <alignment horizontal="center" vertical="center" wrapText="1"/>
    </xf>
    <xf numFmtId="167" fontId="4" fillId="37" borderId="17" xfId="0" applyNumberFormat="1" applyFont="1" applyFill="1" applyBorder="1" applyAlignment="1">
      <alignment horizontal="center"/>
    </xf>
    <xf numFmtId="167" fontId="4" fillId="37" borderId="11" xfId="0" applyNumberFormat="1" applyFont="1" applyFill="1" applyBorder="1" applyAlignment="1">
      <alignment horizontal="center"/>
    </xf>
    <xf numFmtId="167" fontId="0" fillId="0" borderId="11" xfId="0" applyNumberFormat="1" applyFill="1" applyBorder="1" applyAlignment="1">
      <alignment/>
    </xf>
    <xf numFmtId="167" fontId="0" fillId="0" borderId="50" xfId="0" applyNumberFormat="1" applyFill="1" applyBorder="1" applyAlignment="1">
      <alignment/>
    </xf>
    <xf numFmtId="167" fontId="0" fillId="0" borderId="48" xfId="0" applyNumberFormat="1" applyFill="1" applyBorder="1" applyAlignment="1">
      <alignment/>
    </xf>
    <xf numFmtId="167" fontId="7" fillId="0" borderId="50" xfId="0" applyNumberFormat="1" applyFont="1" applyFill="1" applyBorder="1" applyAlignment="1">
      <alignment/>
    </xf>
    <xf numFmtId="167" fontId="7" fillId="0" borderId="48" xfId="0" applyNumberFormat="1" applyFont="1" applyFill="1" applyBorder="1" applyAlignment="1">
      <alignment/>
    </xf>
    <xf numFmtId="167" fontId="7" fillId="0" borderId="60" xfId="0" applyNumberFormat="1" applyFont="1" applyFill="1" applyBorder="1" applyAlignment="1">
      <alignment/>
    </xf>
    <xf numFmtId="167" fontId="7" fillId="0" borderId="0" xfId="0" applyNumberFormat="1" applyFont="1" applyFill="1" applyAlignment="1">
      <alignment/>
    </xf>
    <xf numFmtId="165" fontId="0" fillId="0" borderId="55" xfId="0" applyNumberFormat="1" applyFont="1" applyFill="1" applyBorder="1" applyAlignment="1">
      <alignment/>
    </xf>
    <xf numFmtId="1" fontId="0" fillId="0" borderId="25" xfId="0" applyNumberFormat="1" applyFont="1" applyFill="1" applyBorder="1" applyAlignment="1">
      <alignment/>
    </xf>
    <xf numFmtId="168" fontId="0" fillId="0" borderId="25" xfId="0" applyNumberFormat="1" applyFont="1" applyFill="1" applyBorder="1" applyAlignment="1">
      <alignment/>
    </xf>
    <xf numFmtId="168" fontId="0" fillId="0" borderId="25" xfId="0" applyNumberFormat="1" applyFill="1" applyBorder="1" applyAlignment="1">
      <alignment/>
    </xf>
    <xf numFmtId="2" fontId="7" fillId="40" borderId="53" xfId="0" applyNumberFormat="1" applyFont="1" applyFill="1" applyBorder="1" applyAlignment="1">
      <alignment/>
    </xf>
    <xf numFmtId="168" fontId="7" fillId="40" borderId="28" xfId="0" applyNumberFormat="1" applyFont="1" applyFill="1" applyBorder="1" applyAlignment="1">
      <alignment/>
    </xf>
    <xf numFmtId="4" fontId="7" fillId="0" borderId="0" xfId="0" applyNumberFormat="1" applyFont="1" applyAlignment="1">
      <alignment/>
    </xf>
    <xf numFmtId="168" fontId="9" fillId="0" borderId="0" xfId="0" applyNumberFormat="1" applyFont="1" applyAlignment="1">
      <alignment/>
    </xf>
    <xf numFmtId="0" fontId="7" fillId="0" borderId="29" xfId="0" applyFont="1" applyBorder="1" applyAlignment="1">
      <alignment horizontal="center" vertical="center"/>
    </xf>
    <xf numFmtId="0" fontId="7" fillId="0" borderId="32" xfId="0" applyFont="1" applyBorder="1" applyAlignment="1">
      <alignment horizontal="center" vertical="center"/>
    </xf>
    <xf numFmtId="167" fontId="4" fillId="40" borderId="61" xfId="0" applyNumberFormat="1" applyFont="1" applyFill="1" applyBorder="1" applyAlignment="1">
      <alignment horizontal="center"/>
    </xf>
    <xf numFmtId="167" fontId="5" fillId="34" borderId="29" xfId="0" applyNumberFormat="1" applyFont="1" applyFill="1" applyBorder="1" applyAlignment="1">
      <alignment horizontal="center" wrapText="1"/>
    </xf>
    <xf numFmtId="167" fontId="4" fillId="34" borderId="17" xfId="0" applyNumberFormat="1" applyFont="1" applyFill="1" applyBorder="1" applyAlignment="1">
      <alignment horizontal="center"/>
    </xf>
    <xf numFmtId="167" fontId="0" fillId="39" borderId="53" xfId="0" applyNumberFormat="1" applyFont="1" applyFill="1" applyBorder="1" applyAlignment="1">
      <alignment/>
    </xf>
    <xf numFmtId="167" fontId="0" fillId="39" borderId="53" xfId="0" applyNumberFormat="1" applyFill="1" applyBorder="1" applyAlignment="1">
      <alignment/>
    </xf>
    <xf numFmtId="167" fontId="7" fillId="39" borderId="15" xfId="0" applyNumberFormat="1" applyFont="1" applyFill="1" applyBorder="1" applyAlignment="1">
      <alignment/>
    </xf>
    <xf numFmtId="1" fontId="0" fillId="39" borderId="11" xfId="0" applyNumberFormat="1" applyFill="1" applyBorder="1" applyAlignment="1">
      <alignment/>
    </xf>
    <xf numFmtId="1" fontId="0" fillId="39" borderId="10" xfId="0" applyNumberFormat="1" applyFill="1" applyBorder="1" applyAlignment="1">
      <alignment/>
    </xf>
    <xf numFmtId="1" fontId="7" fillId="39" borderId="62" xfId="0" applyNumberFormat="1" applyFont="1" applyFill="1" applyBorder="1" applyAlignment="1">
      <alignment/>
    </xf>
    <xf numFmtId="1" fontId="7" fillId="39" borderId="34" xfId="0" applyNumberFormat="1" applyFont="1" applyFill="1" applyBorder="1" applyAlignment="1">
      <alignment/>
    </xf>
    <xf numFmtId="1" fontId="7" fillId="39" borderId="25" xfId="0" applyNumberFormat="1" applyFont="1" applyFill="1" applyBorder="1" applyAlignment="1">
      <alignment/>
    </xf>
    <xf numFmtId="1" fontId="7" fillId="39" borderId="37" xfId="0" applyNumberFormat="1" applyFont="1" applyFill="1" applyBorder="1" applyAlignment="1">
      <alignment/>
    </xf>
    <xf numFmtId="1" fontId="7" fillId="39" borderId="28" xfId="0" applyNumberFormat="1" applyFont="1" applyFill="1" applyBorder="1" applyAlignment="1">
      <alignment/>
    </xf>
    <xf numFmtId="1" fontId="7" fillId="39" borderId="39" xfId="0" applyNumberFormat="1" applyFont="1" applyFill="1" applyBorder="1" applyAlignment="1">
      <alignment/>
    </xf>
    <xf numFmtId="1" fontId="7" fillId="39" borderId="63" xfId="0" applyNumberFormat="1" applyFont="1" applyFill="1" applyBorder="1" applyAlignment="1">
      <alignment/>
    </xf>
    <xf numFmtId="1" fontId="7" fillId="39" borderId="41" xfId="0" applyNumberFormat="1" applyFont="1" applyFill="1" applyBorder="1" applyAlignment="1">
      <alignment/>
    </xf>
    <xf numFmtId="167" fontId="7" fillId="39" borderId="61" xfId="0" applyNumberFormat="1" applyFont="1" applyFill="1" applyBorder="1" applyAlignment="1">
      <alignment/>
    </xf>
    <xf numFmtId="1" fontId="57" fillId="39" borderId="37" xfId="0" applyNumberFormat="1" applyFont="1" applyFill="1" applyBorder="1" applyAlignment="1">
      <alignment/>
    </xf>
    <xf numFmtId="1" fontId="57" fillId="39" borderId="25" xfId="0" applyNumberFormat="1" applyFont="1" applyFill="1" applyBorder="1" applyAlignment="1">
      <alignment/>
    </xf>
    <xf numFmtId="1" fontId="57" fillId="39" borderId="28" xfId="0" applyNumberFormat="1" applyFont="1" applyFill="1" applyBorder="1" applyAlignment="1">
      <alignment/>
    </xf>
    <xf numFmtId="1" fontId="57" fillId="39" borderId="39" xfId="0" applyNumberFormat="1" applyFont="1" applyFill="1" applyBorder="1" applyAlignment="1">
      <alignment/>
    </xf>
    <xf numFmtId="165" fontId="9" fillId="34" borderId="15" xfId="0" applyNumberFormat="1" applyFont="1" applyFill="1" applyBorder="1" applyAlignment="1">
      <alignment horizontal="center"/>
    </xf>
    <xf numFmtId="165" fontId="5" fillId="34" borderId="59" xfId="0" applyNumberFormat="1" applyFont="1" applyFill="1" applyBorder="1" applyAlignment="1">
      <alignment horizontal="center" wrapText="1"/>
    </xf>
    <xf numFmtId="165" fontId="4" fillId="34" borderId="59" xfId="0" applyNumberFormat="1" applyFont="1" applyFill="1" applyBorder="1" applyAlignment="1">
      <alignment horizontal="center"/>
    </xf>
    <xf numFmtId="165" fontId="0" fillId="0" borderId="59" xfId="0" applyNumberFormat="1" applyFill="1" applyBorder="1" applyAlignment="1">
      <alignment horizontal="center"/>
    </xf>
    <xf numFmtId="165" fontId="9" fillId="34" borderId="24" xfId="0" applyNumberFormat="1" applyFont="1" applyFill="1" applyBorder="1" applyAlignment="1">
      <alignment horizontal="left"/>
    </xf>
    <xf numFmtId="1" fontId="17" fillId="0" borderId="44" xfId="0" applyNumberFormat="1" applyFont="1" applyFill="1" applyBorder="1" applyAlignment="1">
      <alignment horizontal="center"/>
    </xf>
    <xf numFmtId="1" fontId="17" fillId="0" borderId="40" xfId="0" applyNumberFormat="1" applyFont="1" applyFill="1" applyBorder="1" applyAlignment="1">
      <alignment horizontal="center"/>
    </xf>
    <xf numFmtId="0" fontId="5" fillId="0" borderId="64" xfId="0" applyFont="1" applyBorder="1" applyAlignment="1">
      <alignment horizontal="center" vertical="center" wrapText="1"/>
    </xf>
    <xf numFmtId="0" fontId="4" fillId="0" borderId="19" xfId="0" applyFont="1" applyBorder="1" applyAlignment="1">
      <alignment horizontal="center"/>
    </xf>
    <xf numFmtId="1" fontId="0" fillId="33" borderId="19" xfId="0" applyNumberFormat="1" applyFill="1" applyBorder="1" applyAlignment="1">
      <alignment/>
    </xf>
    <xf numFmtId="1" fontId="17" fillId="0" borderId="65" xfId="0" applyNumberFormat="1" applyFont="1" applyFill="1" applyBorder="1" applyAlignment="1">
      <alignment horizontal="center"/>
    </xf>
    <xf numFmtId="0" fontId="0" fillId="33" borderId="11" xfId="0" applyNumberFormat="1" applyFill="1" applyBorder="1" applyAlignment="1">
      <alignment/>
    </xf>
    <xf numFmtId="1" fontId="0" fillId="39" borderId="39" xfId="0" applyNumberFormat="1" applyFont="1" applyFill="1" applyBorder="1" applyAlignment="1">
      <alignment/>
    </xf>
    <xf numFmtId="1" fontId="0" fillId="39" borderId="25" xfId="0" applyNumberFormat="1" applyFont="1" applyFill="1" applyBorder="1" applyAlignment="1">
      <alignment/>
    </xf>
    <xf numFmtId="1" fontId="0" fillId="39" borderId="28" xfId="0" applyNumberFormat="1" applyFont="1" applyFill="1" applyBorder="1" applyAlignment="1">
      <alignment/>
    </xf>
    <xf numFmtId="1" fontId="0" fillId="39" borderId="10" xfId="0" applyNumberFormat="1" applyFont="1" applyFill="1" applyBorder="1" applyAlignment="1">
      <alignment/>
    </xf>
    <xf numFmtId="1" fontId="58" fillId="39" borderId="39" xfId="0" applyNumberFormat="1" applyFont="1" applyFill="1" applyBorder="1" applyAlignment="1">
      <alignment/>
    </xf>
    <xf numFmtId="1" fontId="58" fillId="39" borderId="25" xfId="0" applyNumberFormat="1" applyFont="1" applyFill="1" applyBorder="1" applyAlignment="1">
      <alignment/>
    </xf>
    <xf numFmtId="1" fontId="58" fillId="39" borderId="28" xfId="0" applyNumberFormat="1" applyFont="1" applyFill="1" applyBorder="1" applyAlignment="1">
      <alignment/>
    </xf>
    <xf numFmtId="1" fontId="58" fillId="39" borderId="10" xfId="0" applyNumberFormat="1" applyFont="1" applyFill="1" applyBorder="1" applyAlignment="1">
      <alignment/>
    </xf>
    <xf numFmtId="1" fontId="57" fillId="39" borderId="34" xfId="0" applyNumberFormat="1" applyFont="1" applyFill="1" applyBorder="1" applyAlignment="1">
      <alignment/>
    </xf>
    <xf numFmtId="1" fontId="57" fillId="39" borderId="41" xfId="0" applyNumberFormat="1" applyFont="1" applyFill="1" applyBorder="1" applyAlignment="1">
      <alignment/>
    </xf>
    <xf numFmtId="0" fontId="57" fillId="0" borderId="0" xfId="0" applyFont="1" applyAlignment="1">
      <alignment/>
    </xf>
    <xf numFmtId="0" fontId="58" fillId="0" borderId="0" xfId="0" applyFont="1" applyAlignment="1">
      <alignment/>
    </xf>
    <xf numFmtId="1" fontId="0" fillId="39" borderId="49" xfId="0" applyNumberFormat="1" applyFont="1" applyFill="1" applyBorder="1" applyAlignment="1">
      <alignment/>
    </xf>
    <xf numFmtId="1" fontId="0" fillId="39" borderId="50" xfId="0" applyNumberFormat="1" applyFont="1" applyFill="1" applyBorder="1" applyAlignment="1">
      <alignment/>
    </xf>
    <xf numFmtId="1" fontId="0" fillId="39" borderId="48" xfId="0" applyNumberFormat="1" applyFont="1" applyFill="1" applyBorder="1" applyAlignment="1">
      <alignment/>
    </xf>
    <xf numFmtId="1" fontId="0" fillId="39" borderId="11" xfId="0" applyNumberFormat="1" applyFont="1" applyFill="1" applyBorder="1" applyAlignment="1">
      <alignment/>
    </xf>
    <xf numFmtId="165" fontId="5" fillId="34" borderId="11" xfId="0" applyNumberFormat="1" applyFont="1" applyFill="1" applyBorder="1" applyAlignment="1">
      <alignment horizontal="center" wrapText="1"/>
    </xf>
    <xf numFmtId="165" fontId="4" fillId="34" borderId="11" xfId="0" applyNumberFormat="1" applyFont="1" applyFill="1" applyBorder="1" applyAlignment="1">
      <alignment horizontal="center"/>
    </xf>
    <xf numFmtId="165" fontId="0" fillId="0" borderId="11" xfId="0" applyNumberFormat="1" applyFill="1" applyBorder="1" applyAlignment="1">
      <alignment horizontal="center"/>
    </xf>
    <xf numFmtId="0" fontId="5" fillId="0" borderId="24" xfId="0" applyFont="1" applyBorder="1" applyAlignment="1">
      <alignment horizontal="center" vertical="center" wrapText="1"/>
    </xf>
    <xf numFmtId="0" fontId="5" fillId="0" borderId="30" xfId="0" applyFont="1" applyBorder="1" applyAlignment="1">
      <alignment horizontal="center" wrapText="1"/>
    </xf>
    <xf numFmtId="0" fontId="59" fillId="0" borderId="23" xfId="0" applyFont="1" applyBorder="1" applyAlignment="1">
      <alignment horizontal="center"/>
    </xf>
    <xf numFmtId="0" fontId="4" fillId="0" borderId="14" xfId="0" applyFont="1" applyBorder="1" applyAlignment="1">
      <alignment horizontal="center"/>
    </xf>
    <xf numFmtId="1" fontId="0" fillId="33" borderId="23" xfId="0" applyNumberFormat="1" applyFill="1" applyBorder="1" applyAlignment="1">
      <alignment/>
    </xf>
    <xf numFmtId="1" fontId="0" fillId="33" borderId="14" xfId="0" applyNumberFormat="1" applyFill="1" applyBorder="1" applyAlignment="1">
      <alignment/>
    </xf>
    <xf numFmtId="1" fontId="17" fillId="0" borderId="43" xfId="0" applyNumberFormat="1" applyFont="1" applyFill="1" applyBorder="1" applyAlignment="1">
      <alignment horizontal="center"/>
    </xf>
    <xf numFmtId="167" fontId="5" fillId="40" borderId="30" xfId="0" applyNumberFormat="1" applyFont="1" applyFill="1" applyBorder="1" applyAlignment="1">
      <alignment horizontal="center" wrapText="1"/>
    </xf>
    <xf numFmtId="168" fontId="17" fillId="0" borderId="44" xfId="0" applyNumberFormat="1" applyFont="1" applyFill="1" applyBorder="1" applyAlignment="1">
      <alignment horizontal="center"/>
    </xf>
    <xf numFmtId="164" fontId="17" fillId="0" borderId="49" xfId="0" applyNumberFormat="1" applyFont="1" applyFill="1" applyBorder="1" applyAlignment="1">
      <alignment horizontal="center"/>
    </xf>
    <xf numFmtId="1" fontId="17" fillId="0" borderId="39" xfId="0" applyNumberFormat="1" applyFont="1" applyFill="1" applyBorder="1" applyAlignment="1">
      <alignment horizontal="center"/>
    </xf>
    <xf numFmtId="166" fontId="17" fillId="0" borderId="39" xfId="0" applyNumberFormat="1" applyFont="1" applyFill="1" applyBorder="1" applyAlignment="1">
      <alignment horizontal="center"/>
    </xf>
    <xf numFmtId="2" fontId="0" fillId="0" borderId="39" xfId="0" applyNumberFormat="1" applyFill="1" applyBorder="1" applyAlignment="1">
      <alignment/>
    </xf>
    <xf numFmtId="1" fontId="0" fillId="0" borderId="39" xfId="0" applyNumberFormat="1" applyFont="1" applyFill="1" applyBorder="1" applyAlignment="1">
      <alignment/>
    </xf>
    <xf numFmtId="1" fontId="0" fillId="0" borderId="10" xfId="0" applyNumberFormat="1" applyFont="1" applyFill="1" applyBorder="1" applyAlignment="1">
      <alignment/>
    </xf>
    <xf numFmtId="166" fontId="0" fillId="33" borderId="19" xfId="47" applyNumberFormat="1" applyFont="1" applyFill="1" applyBorder="1" applyAlignment="1">
      <alignment/>
    </xf>
    <xf numFmtId="164" fontId="17" fillId="0" borderId="44" xfId="0" applyNumberFormat="1" applyFont="1" applyFill="1" applyBorder="1" applyAlignment="1">
      <alignment horizontal="center"/>
    </xf>
    <xf numFmtId="0" fontId="8" fillId="0" borderId="53" xfId="0" applyFont="1" applyBorder="1" applyAlignment="1">
      <alignment horizontal="center" wrapText="1"/>
    </xf>
    <xf numFmtId="0" fontId="6" fillId="0" borderId="22" xfId="0" applyFont="1" applyBorder="1" applyAlignment="1">
      <alignment horizontal="center"/>
    </xf>
    <xf numFmtId="166" fontId="0" fillId="33" borderId="19" xfId="0" applyNumberFormat="1" applyFill="1" applyBorder="1" applyAlignment="1">
      <alignment/>
    </xf>
    <xf numFmtId="166" fontId="17" fillId="0" borderId="65" xfId="0" applyNumberFormat="1" applyFont="1" applyFill="1" applyBorder="1" applyAlignment="1">
      <alignment horizontal="center"/>
    </xf>
    <xf numFmtId="0" fontId="5" fillId="36" borderId="11" xfId="0" applyFont="1" applyFill="1" applyBorder="1" applyAlignment="1">
      <alignment horizontal="center" wrapText="1"/>
    </xf>
    <xf numFmtId="1" fontId="0" fillId="33" borderId="11" xfId="0" applyNumberFormat="1" applyFill="1" applyBorder="1" applyAlignment="1">
      <alignment/>
    </xf>
    <xf numFmtId="164" fontId="0" fillId="0" borderId="22" xfId="0" applyNumberFormat="1" applyFill="1" applyBorder="1" applyAlignment="1">
      <alignment/>
    </xf>
    <xf numFmtId="0" fontId="8" fillId="16" borderId="11" xfId="0" applyFont="1" applyFill="1" applyBorder="1" applyAlignment="1">
      <alignment horizontal="center" wrapText="1"/>
    </xf>
    <xf numFmtId="168" fontId="8" fillId="37" borderId="53" xfId="0" applyNumberFormat="1" applyFont="1" applyFill="1" applyBorder="1" applyAlignment="1">
      <alignment horizontal="center" wrapText="1"/>
    </xf>
    <xf numFmtId="0" fontId="5" fillId="0" borderId="11" xfId="0" applyFont="1" applyBorder="1" applyAlignment="1">
      <alignment horizontal="center" wrapText="1"/>
    </xf>
    <xf numFmtId="167" fontId="5" fillId="37" borderId="46" xfId="0" applyNumberFormat="1" applyFont="1" applyFill="1" applyBorder="1" applyAlignment="1">
      <alignment horizontal="center" vertical="center" wrapText="1"/>
    </xf>
    <xf numFmtId="167" fontId="5" fillId="34" borderId="48" xfId="0" applyNumberFormat="1" applyFont="1" applyFill="1" applyBorder="1" applyAlignment="1">
      <alignment horizontal="center" wrapText="1"/>
    </xf>
    <xf numFmtId="167" fontId="4" fillId="34" borderId="11" xfId="0" applyNumberFormat="1" applyFont="1" applyFill="1" applyBorder="1" applyAlignment="1">
      <alignment horizontal="center"/>
    </xf>
    <xf numFmtId="167" fontId="0" fillId="0" borderId="11" xfId="0" applyNumberFormat="1" applyFont="1" applyFill="1" applyBorder="1" applyAlignment="1">
      <alignment/>
    </xf>
    <xf numFmtId="167" fontId="11" fillId="40" borderId="53" xfId="0" applyNumberFormat="1" applyFont="1" applyFill="1" applyBorder="1" applyAlignment="1">
      <alignment horizontal="center" wrapText="1"/>
    </xf>
    <xf numFmtId="167" fontId="4" fillId="40" borderId="22" xfId="0" applyNumberFormat="1" applyFont="1" applyFill="1" applyBorder="1" applyAlignment="1">
      <alignment horizontal="center"/>
    </xf>
    <xf numFmtId="167" fontId="0" fillId="39" borderId="22" xfId="0" applyNumberFormat="1" applyFill="1" applyBorder="1" applyAlignment="1">
      <alignment/>
    </xf>
    <xf numFmtId="1" fontId="17" fillId="0" borderId="54" xfId="0" applyNumberFormat="1" applyFont="1" applyFill="1" applyBorder="1" applyAlignment="1">
      <alignment horizontal="center"/>
    </xf>
    <xf numFmtId="167" fontId="0" fillId="39" borderId="22" xfId="0" applyNumberFormat="1" applyFont="1" applyFill="1" applyBorder="1" applyAlignment="1">
      <alignment/>
    </xf>
    <xf numFmtId="167" fontId="0" fillId="39" borderId="55" xfId="0" applyNumberFormat="1" applyFont="1" applyFill="1" applyBorder="1" applyAlignment="1">
      <alignment/>
    </xf>
    <xf numFmtId="164" fontId="3" fillId="42" borderId="22" xfId="0" applyNumberFormat="1" applyFont="1" applyFill="1" applyBorder="1" applyAlignment="1">
      <alignment horizontal="center"/>
    </xf>
    <xf numFmtId="164" fontId="3" fillId="42" borderId="54" xfId="0" applyNumberFormat="1" applyFont="1" applyFill="1" applyBorder="1" applyAlignment="1">
      <alignment horizontal="center"/>
    </xf>
    <xf numFmtId="0" fontId="8" fillId="42" borderId="53" xfId="0" applyFont="1" applyFill="1" applyBorder="1" applyAlignment="1">
      <alignment horizontal="center" wrapText="1"/>
    </xf>
    <xf numFmtId="0" fontId="6" fillId="42" borderId="22" xfId="0" applyFont="1" applyFill="1" applyBorder="1" applyAlignment="1">
      <alignment horizontal="center"/>
    </xf>
    <xf numFmtId="1" fontId="17" fillId="0" borderId="57" xfId="0" applyNumberFormat="1" applyFont="1" applyFill="1" applyBorder="1" applyAlignment="1">
      <alignment horizontal="center"/>
    </xf>
    <xf numFmtId="1" fontId="17" fillId="0" borderId="38" xfId="0" applyNumberFormat="1" applyFont="1" applyFill="1" applyBorder="1" applyAlignment="1">
      <alignment horizontal="center"/>
    </xf>
    <xf numFmtId="1" fontId="17" fillId="0" borderId="16" xfId="0" applyNumberFormat="1" applyFont="1" applyFill="1" applyBorder="1" applyAlignment="1">
      <alignment horizontal="center"/>
    </xf>
    <xf numFmtId="1" fontId="0" fillId="39" borderId="47" xfId="0" applyNumberFormat="1" applyFont="1" applyFill="1" applyBorder="1" applyAlignment="1">
      <alignment/>
    </xf>
    <xf numFmtId="1" fontId="0" fillId="39" borderId="37" xfId="0" applyNumberFormat="1" applyFont="1" applyFill="1" applyBorder="1" applyAlignment="1">
      <alignment/>
    </xf>
    <xf numFmtId="1" fontId="58" fillId="39" borderId="37" xfId="0" applyNumberFormat="1" applyFont="1" applyFill="1" applyBorder="1" applyAlignment="1">
      <alignment/>
    </xf>
    <xf numFmtId="1" fontId="17" fillId="0" borderId="66" xfId="0" applyNumberFormat="1" applyFont="1" applyFill="1" applyBorder="1" applyAlignment="1">
      <alignment horizontal="center"/>
    </xf>
    <xf numFmtId="1" fontId="17" fillId="0" borderId="67" xfId="0" applyNumberFormat="1" applyFont="1" applyFill="1" applyBorder="1" applyAlignment="1">
      <alignment horizontal="center"/>
    </xf>
    <xf numFmtId="168" fontId="17" fillId="0" borderId="38" xfId="0" applyNumberFormat="1" applyFont="1" applyFill="1" applyBorder="1" applyAlignment="1">
      <alignment horizontal="center"/>
    </xf>
    <xf numFmtId="164" fontId="17" fillId="0" borderId="47" xfId="0" applyNumberFormat="1" applyFont="1" applyFill="1" applyBorder="1" applyAlignment="1">
      <alignment horizontal="center"/>
    </xf>
    <xf numFmtId="1" fontId="17" fillId="0" borderId="37" xfId="0" applyNumberFormat="1" applyFont="1" applyFill="1" applyBorder="1" applyAlignment="1">
      <alignment horizontal="center"/>
    </xf>
    <xf numFmtId="166" fontId="17" fillId="0" borderId="37" xfId="0" applyNumberFormat="1" applyFont="1" applyFill="1" applyBorder="1" applyAlignment="1">
      <alignment horizontal="center"/>
    </xf>
    <xf numFmtId="2" fontId="0" fillId="0" borderId="37" xfId="0" applyNumberFormat="1" applyFill="1" applyBorder="1" applyAlignment="1">
      <alignment/>
    </xf>
    <xf numFmtId="166" fontId="17" fillId="0" borderId="67" xfId="0" applyNumberFormat="1" applyFont="1" applyFill="1" applyBorder="1" applyAlignment="1">
      <alignment horizontal="center"/>
    </xf>
    <xf numFmtId="166" fontId="17" fillId="0" borderId="40" xfId="0" applyNumberFormat="1" applyFont="1" applyFill="1" applyBorder="1" applyAlignment="1">
      <alignment horizontal="center"/>
    </xf>
    <xf numFmtId="166" fontId="0" fillId="33" borderId="14" xfId="0" applyNumberFormat="1" applyFill="1" applyBorder="1" applyAlignment="1">
      <alignment/>
    </xf>
    <xf numFmtId="168" fontId="0" fillId="0" borderId="39" xfId="0" applyNumberFormat="1" applyFill="1" applyBorder="1" applyAlignment="1">
      <alignment/>
    </xf>
    <xf numFmtId="168" fontId="0" fillId="0" borderId="26" xfId="0" applyNumberFormat="1" applyBorder="1" applyAlignment="1">
      <alignment/>
    </xf>
    <xf numFmtId="168" fontId="0" fillId="0" borderId="32" xfId="0" applyNumberFormat="1" applyFill="1" applyBorder="1" applyAlignment="1">
      <alignment/>
    </xf>
    <xf numFmtId="168" fontId="0" fillId="0" borderId="26" xfId="0" applyNumberFormat="1" applyFont="1" applyFill="1" applyBorder="1" applyAlignment="1">
      <alignment/>
    </xf>
    <xf numFmtId="168" fontId="0" fillId="0" borderId="26" xfId="0" applyNumberFormat="1" applyFill="1" applyBorder="1" applyAlignment="1">
      <alignment/>
    </xf>
    <xf numFmtId="168" fontId="10" fillId="37" borderId="53" xfId="0" applyNumberFormat="1" applyFont="1" applyFill="1" applyBorder="1" applyAlignment="1">
      <alignment horizontal="center" wrapText="1"/>
    </xf>
    <xf numFmtId="168" fontId="0" fillId="0" borderId="54" xfId="0" applyNumberFormat="1" applyFont="1" applyFill="1" applyBorder="1" applyAlignment="1">
      <alignment horizontal="center"/>
    </xf>
    <xf numFmtId="168" fontId="0" fillId="0" borderId="57" xfId="0" applyNumberFormat="1" applyFont="1" applyFill="1" applyBorder="1" applyAlignment="1">
      <alignment horizontal="center"/>
    </xf>
    <xf numFmtId="168" fontId="0" fillId="0" borderId="0" xfId="0" applyNumberFormat="1" applyFont="1" applyAlignment="1">
      <alignment horizontal="center"/>
    </xf>
    <xf numFmtId="167" fontId="0" fillId="33" borderId="11" xfId="0" applyNumberFormat="1" applyFill="1" applyBorder="1" applyAlignment="1">
      <alignment/>
    </xf>
    <xf numFmtId="164" fontId="17" fillId="0" borderId="54" xfId="0" applyNumberFormat="1" applyFont="1" applyFill="1" applyBorder="1" applyAlignment="1">
      <alignment horizontal="center"/>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5" fillId="0" borderId="71" xfId="0" applyFont="1" applyFill="1" applyBorder="1" applyAlignment="1">
      <alignment horizontal="center" vertical="center" wrapText="1"/>
    </xf>
    <xf numFmtId="0" fontId="4" fillId="0" borderId="19" xfId="0" applyFont="1" applyFill="1" applyBorder="1" applyAlignment="1">
      <alignment horizontal="right"/>
    </xf>
    <xf numFmtId="0" fontId="7" fillId="0" borderId="0" xfId="0" applyFont="1" applyFill="1" applyAlignment="1">
      <alignment/>
    </xf>
    <xf numFmtId="0" fontId="9" fillId="0" borderId="0" xfId="0" applyFont="1" applyFill="1" applyAlignment="1">
      <alignment/>
    </xf>
    <xf numFmtId="0" fontId="58" fillId="0" borderId="10" xfId="0" applyFont="1" applyBorder="1" applyAlignment="1">
      <alignment horizontal="center" vertical="center"/>
    </xf>
    <xf numFmtId="0" fontId="60" fillId="0" borderId="12" xfId="0" applyFont="1" applyFill="1" applyBorder="1" applyAlignment="1">
      <alignment horizontal="left" vertical="center" wrapText="1"/>
    </xf>
    <xf numFmtId="167" fontId="58" fillId="33" borderId="14" xfId="0" applyNumberFormat="1" applyFont="1" applyFill="1" applyBorder="1" applyAlignment="1">
      <alignment/>
    </xf>
    <xf numFmtId="167" fontId="58" fillId="39" borderId="22" xfId="0" applyNumberFormat="1" applyFont="1" applyFill="1" applyBorder="1" applyAlignment="1">
      <alignment/>
    </xf>
    <xf numFmtId="167" fontId="58" fillId="0" borderId="11" xfId="0" applyNumberFormat="1" applyFont="1" applyFill="1" applyBorder="1" applyAlignment="1">
      <alignment/>
    </xf>
    <xf numFmtId="167" fontId="57" fillId="39" borderId="15" xfId="0" applyNumberFormat="1" applyFont="1" applyFill="1" applyBorder="1" applyAlignment="1">
      <alignment/>
    </xf>
    <xf numFmtId="2" fontId="58" fillId="0" borderId="22" xfId="0" applyNumberFormat="1" applyFont="1" applyBorder="1" applyAlignment="1">
      <alignment/>
    </xf>
    <xf numFmtId="1" fontId="58" fillId="33" borderId="23" xfId="0" applyNumberFormat="1" applyFont="1" applyFill="1" applyBorder="1" applyAlignment="1">
      <alignment/>
    </xf>
    <xf numFmtId="1" fontId="58" fillId="33" borderId="19" xfId="0" applyNumberFormat="1" applyFont="1" applyFill="1" applyBorder="1" applyAlignment="1">
      <alignment/>
    </xf>
    <xf numFmtId="1" fontId="58" fillId="33" borderId="14" xfId="0" applyNumberFormat="1" applyFont="1" applyFill="1" applyBorder="1" applyAlignment="1">
      <alignment/>
    </xf>
    <xf numFmtId="165" fontId="58" fillId="0" borderId="11" xfId="0" applyNumberFormat="1" applyFont="1" applyFill="1" applyBorder="1" applyAlignment="1">
      <alignment horizontal="center"/>
    </xf>
    <xf numFmtId="165" fontId="58" fillId="0" borderId="59" xfId="0" applyNumberFormat="1" applyFont="1" applyFill="1" applyBorder="1" applyAlignment="1">
      <alignment horizontal="center"/>
    </xf>
    <xf numFmtId="168" fontId="58" fillId="33" borderId="12" xfId="0" applyNumberFormat="1" applyFont="1" applyFill="1" applyBorder="1" applyAlignment="1">
      <alignment/>
    </xf>
    <xf numFmtId="0" fontId="58" fillId="33" borderId="11" xfId="0" applyNumberFormat="1" applyFont="1" applyFill="1" applyBorder="1" applyAlignment="1">
      <alignment/>
    </xf>
    <xf numFmtId="1" fontId="58" fillId="33" borderId="10" xfId="0" applyNumberFormat="1" applyFont="1" applyFill="1" applyBorder="1" applyAlignment="1">
      <alignment/>
    </xf>
    <xf numFmtId="166" fontId="58" fillId="33" borderId="10" xfId="0" applyNumberFormat="1" applyFont="1" applyFill="1" applyBorder="1" applyAlignment="1">
      <alignment/>
    </xf>
    <xf numFmtId="2" fontId="58" fillId="0" borderId="10" xfId="0" applyNumberFormat="1" applyFont="1" applyBorder="1" applyAlignment="1">
      <alignment/>
    </xf>
    <xf numFmtId="164" fontId="58" fillId="33" borderId="12" xfId="0" applyNumberFormat="1" applyFont="1" applyFill="1" applyBorder="1" applyAlignment="1">
      <alignment/>
    </xf>
    <xf numFmtId="166" fontId="58" fillId="33" borderId="19" xfId="0" applyNumberFormat="1" applyFont="1" applyFill="1" applyBorder="1" applyAlignment="1">
      <alignment/>
    </xf>
    <xf numFmtId="164" fontId="58" fillId="0" borderId="22" xfId="0" applyNumberFormat="1" applyFont="1" applyFill="1" applyBorder="1" applyAlignment="1">
      <alignment/>
    </xf>
    <xf numFmtId="1" fontId="58" fillId="33" borderId="11" xfId="0" applyNumberFormat="1" applyFont="1" applyFill="1" applyBorder="1" applyAlignment="1">
      <alignment/>
    </xf>
    <xf numFmtId="166" fontId="58" fillId="33" borderId="10" xfId="47" applyNumberFormat="1" applyFont="1" applyFill="1" applyBorder="1" applyAlignment="1">
      <alignment/>
    </xf>
    <xf numFmtId="166" fontId="58" fillId="33" borderId="19" xfId="47" applyNumberFormat="1" applyFont="1" applyFill="1" applyBorder="1" applyAlignment="1">
      <alignment/>
    </xf>
    <xf numFmtId="164" fontId="61" fillId="42" borderId="22" xfId="0" applyNumberFormat="1" applyFont="1" applyFill="1" applyBorder="1" applyAlignment="1">
      <alignment horizontal="center"/>
    </xf>
    <xf numFmtId="164" fontId="58" fillId="33" borderId="17" xfId="0" applyNumberFormat="1" applyFont="1" applyFill="1" applyBorder="1" applyAlignment="1">
      <alignment/>
    </xf>
    <xf numFmtId="1" fontId="58" fillId="0" borderId="10" xfId="0" applyNumberFormat="1" applyFont="1" applyBorder="1" applyAlignment="1">
      <alignment/>
    </xf>
    <xf numFmtId="9" fontId="58" fillId="33" borderId="14" xfId="47" applyNumberFormat="1" applyFont="1" applyFill="1" applyBorder="1" applyAlignment="1">
      <alignment/>
    </xf>
    <xf numFmtId="168" fontId="58" fillId="0" borderId="23" xfId="0" applyNumberFormat="1" applyFont="1" applyBorder="1" applyAlignment="1">
      <alignment/>
    </xf>
    <xf numFmtId="168" fontId="58" fillId="0" borderId="10" xfId="0" applyNumberFormat="1" applyFont="1" applyBorder="1" applyAlignment="1">
      <alignment/>
    </xf>
    <xf numFmtId="166" fontId="58" fillId="33" borderId="14" xfId="47" applyNumberFormat="1" applyFont="1" applyFill="1" applyBorder="1" applyAlignment="1">
      <alignment/>
    </xf>
    <xf numFmtId="167" fontId="58" fillId="0" borderId="17" xfId="0" applyNumberFormat="1" applyFont="1" applyFill="1" applyBorder="1" applyAlignment="1">
      <alignment/>
    </xf>
    <xf numFmtId="167" fontId="58" fillId="0" borderId="12" xfId="0" applyNumberFormat="1" applyFont="1" applyFill="1" applyBorder="1" applyAlignment="1">
      <alignment/>
    </xf>
    <xf numFmtId="167" fontId="9" fillId="0" borderId="0" xfId="0" applyNumberFormat="1" applyFont="1" applyAlignment="1">
      <alignment/>
    </xf>
    <xf numFmtId="4" fontId="9" fillId="0" borderId="0" xfId="0" applyNumberFormat="1" applyFont="1" applyAlignment="1">
      <alignment/>
    </xf>
    <xf numFmtId="167" fontId="0" fillId="0" borderId="50" xfId="0" applyNumberFormat="1" applyFont="1" applyFill="1" applyBorder="1" applyAlignment="1">
      <alignment/>
    </xf>
    <xf numFmtId="2" fontId="0" fillId="0" borderId="55" xfId="0" applyNumberFormat="1" applyBorder="1" applyAlignment="1">
      <alignment/>
    </xf>
    <xf numFmtId="1" fontId="0" fillId="33" borderId="45" xfId="0" applyNumberFormat="1" applyFill="1" applyBorder="1" applyAlignment="1">
      <alignment/>
    </xf>
    <xf numFmtId="1" fontId="0" fillId="33" borderId="71" xfId="0" applyNumberFormat="1" applyFill="1" applyBorder="1" applyAlignment="1">
      <alignment/>
    </xf>
    <xf numFmtId="1" fontId="0" fillId="33" borderId="27" xfId="0" applyNumberFormat="1" applyFill="1" applyBorder="1" applyAlignment="1">
      <alignment/>
    </xf>
    <xf numFmtId="165" fontId="0" fillId="0" borderId="50" xfId="0" applyNumberFormat="1" applyFill="1" applyBorder="1" applyAlignment="1">
      <alignment horizontal="center"/>
    </xf>
    <xf numFmtId="165" fontId="0" fillId="0" borderId="61" xfId="0" applyNumberFormat="1" applyFill="1" applyBorder="1" applyAlignment="1">
      <alignment horizontal="center"/>
    </xf>
    <xf numFmtId="168" fontId="0" fillId="33" borderId="33" xfId="0" applyNumberFormat="1" applyFill="1" applyBorder="1" applyAlignment="1">
      <alignment/>
    </xf>
    <xf numFmtId="0" fontId="0" fillId="33" borderId="50" xfId="0" applyNumberFormat="1" applyFill="1" applyBorder="1" applyAlignment="1">
      <alignment/>
    </xf>
    <xf numFmtId="1" fontId="0" fillId="33" borderId="25" xfId="0" applyNumberFormat="1" applyFill="1" applyBorder="1" applyAlignment="1">
      <alignment/>
    </xf>
    <xf numFmtId="166" fontId="0" fillId="33" borderId="25" xfId="0" applyNumberFormat="1" applyFill="1" applyBorder="1" applyAlignment="1">
      <alignment/>
    </xf>
    <xf numFmtId="164" fontId="0" fillId="33" borderId="33" xfId="0" applyNumberFormat="1" applyFill="1" applyBorder="1" applyAlignment="1">
      <alignment/>
    </xf>
    <xf numFmtId="166" fontId="0" fillId="33" borderId="27" xfId="0" applyNumberFormat="1" applyFill="1" applyBorder="1" applyAlignment="1">
      <alignment/>
    </xf>
    <xf numFmtId="164" fontId="0" fillId="0" borderId="55" xfId="0" applyNumberFormat="1" applyFill="1" applyBorder="1" applyAlignment="1">
      <alignment/>
    </xf>
    <xf numFmtId="1" fontId="0" fillId="33" borderId="50" xfId="0" applyNumberFormat="1" applyFill="1" applyBorder="1" applyAlignment="1">
      <alignment/>
    </xf>
    <xf numFmtId="166" fontId="0" fillId="33" borderId="25" xfId="47" applyNumberFormat="1" applyFont="1" applyFill="1" applyBorder="1" applyAlignment="1">
      <alignment/>
    </xf>
    <xf numFmtId="166" fontId="0" fillId="33" borderId="71" xfId="47" applyNumberFormat="1" applyFont="1" applyFill="1" applyBorder="1" applyAlignment="1">
      <alignment/>
    </xf>
    <xf numFmtId="164" fontId="3" fillId="42" borderId="55" xfId="0" applyNumberFormat="1" applyFont="1" applyFill="1" applyBorder="1" applyAlignment="1">
      <alignment horizontal="center"/>
    </xf>
    <xf numFmtId="0" fontId="0" fillId="0" borderId="29" xfId="0" applyBorder="1" applyAlignment="1">
      <alignment horizontal="center" vertical="center"/>
    </xf>
    <xf numFmtId="165" fontId="0" fillId="0" borderId="53" xfId="0" applyNumberFormat="1" applyBorder="1" applyAlignment="1">
      <alignment/>
    </xf>
    <xf numFmtId="1" fontId="0" fillId="33" borderId="24" xfId="0" applyNumberFormat="1" applyFill="1" applyBorder="1" applyAlignment="1">
      <alignment/>
    </xf>
    <xf numFmtId="1" fontId="0" fillId="33" borderId="64" xfId="0" applyNumberFormat="1" applyFill="1" applyBorder="1" applyAlignment="1">
      <alignment/>
    </xf>
    <xf numFmtId="1" fontId="0" fillId="33" borderId="30" xfId="0" applyNumberFormat="1" applyFill="1" applyBorder="1" applyAlignment="1">
      <alignment/>
    </xf>
    <xf numFmtId="165" fontId="0" fillId="0" borderId="48" xfId="0" applyNumberFormat="1" applyFill="1" applyBorder="1" applyAlignment="1">
      <alignment horizontal="center"/>
    </xf>
    <xf numFmtId="165" fontId="0" fillId="0" borderId="15" xfId="0" applyNumberFormat="1" applyFill="1" applyBorder="1" applyAlignment="1">
      <alignment horizontal="center"/>
    </xf>
    <xf numFmtId="168" fontId="0" fillId="33" borderId="46" xfId="0" applyNumberFormat="1" applyFill="1" applyBorder="1" applyAlignment="1">
      <alignment/>
    </xf>
    <xf numFmtId="0" fontId="0" fillId="33" borderId="48" xfId="0" applyNumberFormat="1" applyFill="1" applyBorder="1" applyAlignment="1">
      <alignment/>
    </xf>
    <xf numFmtId="1" fontId="0" fillId="33" borderId="28" xfId="0" applyNumberFormat="1" applyFill="1" applyBorder="1" applyAlignment="1">
      <alignment/>
    </xf>
    <xf numFmtId="166" fontId="0" fillId="33" borderId="28" xfId="0" applyNumberFormat="1" applyFill="1" applyBorder="1" applyAlignment="1">
      <alignment/>
    </xf>
    <xf numFmtId="164" fontId="0" fillId="33" borderId="46" xfId="0" applyNumberFormat="1" applyFill="1" applyBorder="1" applyAlignment="1">
      <alignment/>
    </xf>
    <xf numFmtId="166" fontId="0" fillId="33" borderId="64" xfId="0" applyNumberFormat="1" applyFill="1" applyBorder="1" applyAlignment="1">
      <alignment/>
    </xf>
    <xf numFmtId="164" fontId="0" fillId="0" borderId="53" xfId="0" applyNumberFormat="1" applyFill="1" applyBorder="1" applyAlignment="1">
      <alignment/>
    </xf>
    <xf numFmtId="1" fontId="0" fillId="33" borderId="48" xfId="0" applyNumberFormat="1" applyFill="1" applyBorder="1" applyAlignment="1">
      <alignment/>
    </xf>
    <xf numFmtId="166" fontId="0" fillId="33" borderId="28" xfId="47" applyNumberFormat="1" applyFont="1" applyFill="1" applyBorder="1" applyAlignment="1">
      <alignment/>
    </xf>
    <xf numFmtId="166" fontId="0" fillId="33" borderId="64" xfId="47" applyNumberFormat="1" applyFont="1" applyFill="1" applyBorder="1" applyAlignment="1">
      <alignment/>
    </xf>
    <xf numFmtId="164" fontId="3" fillId="42" borderId="53" xfId="0" applyNumberFormat="1" applyFont="1" applyFill="1" applyBorder="1" applyAlignment="1">
      <alignment horizontal="center"/>
    </xf>
    <xf numFmtId="164" fontId="0" fillId="33" borderId="29" xfId="0" applyNumberFormat="1" applyFill="1" applyBorder="1" applyAlignment="1">
      <alignment/>
    </xf>
    <xf numFmtId="1" fontId="0" fillId="0" borderId="28" xfId="0" applyNumberFormat="1" applyBorder="1" applyAlignment="1">
      <alignment/>
    </xf>
    <xf numFmtId="9" fontId="0" fillId="33" borderId="30" xfId="47" applyNumberFormat="1" applyFont="1" applyFill="1" applyBorder="1" applyAlignment="1">
      <alignment/>
    </xf>
    <xf numFmtId="168" fontId="0" fillId="0" borderId="29" xfId="0" applyNumberFormat="1" applyBorder="1" applyAlignment="1">
      <alignment/>
    </xf>
    <xf numFmtId="0" fontId="0" fillId="0" borderId="32" xfId="0" applyBorder="1" applyAlignment="1">
      <alignment horizontal="center" vertical="center"/>
    </xf>
    <xf numFmtId="0" fontId="58" fillId="0" borderId="37" xfId="0" applyFont="1" applyBorder="1" applyAlignment="1">
      <alignment horizontal="center" vertical="center"/>
    </xf>
    <xf numFmtId="0" fontId="60" fillId="0" borderId="38" xfId="0" applyFont="1" applyFill="1" applyBorder="1" applyAlignment="1">
      <alignment horizontal="left" vertical="center" wrapText="1"/>
    </xf>
    <xf numFmtId="167" fontId="58" fillId="40" borderId="31" xfId="0" applyNumberFormat="1" applyFont="1" applyFill="1" applyBorder="1" applyAlignment="1">
      <alignment/>
    </xf>
    <xf numFmtId="167" fontId="58" fillId="0" borderId="47" xfId="0" applyNumberFormat="1" applyFont="1" applyFill="1" applyBorder="1" applyAlignment="1">
      <alignment/>
    </xf>
    <xf numFmtId="167" fontId="58" fillId="40" borderId="47" xfId="0" applyNumberFormat="1" applyFont="1" applyFill="1" applyBorder="1" applyAlignment="1">
      <alignment/>
    </xf>
    <xf numFmtId="167" fontId="58" fillId="40" borderId="38" xfId="0" applyNumberFormat="1" applyFont="1" applyFill="1" applyBorder="1" applyAlignment="1">
      <alignment/>
    </xf>
    <xf numFmtId="167" fontId="58" fillId="33" borderId="16" xfId="0" applyNumberFormat="1" applyFont="1" applyFill="1" applyBorder="1" applyAlignment="1">
      <alignment/>
    </xf>
    <xf numFmtId="1" fontId="62" fillId="0" borderId="57" xfId="0" applyNumberFormat="1" applyFont="1" applyFill="1" applyBorder="1" applyAlignment="1">
      <alignment horizontal="center"/>
    </xf>
    <xf numFmtId="1" fontId="62" fillId="0" borderId="38" xfId="0" applyNumberFormat="1" applyFont="1" applyFill="1" applyBorder="1" applyAlignment="1">
      <alignment horizontal="center"/>
    </xf>
    <xf numFmtId="1" fontId="62" fillId="0" borderId="16" xfId="0" applyNumberFormat="1" applyFont="1" applyFill="1" applyBorder="1" applyAlignment="1">
      <alignment horizontal="center"/>
    </xf>
    <xf numFmtId="2" fontId="58" fillId="0" borderId="57" xfId="0" applyNumberFormat="1" applyFont="1" applyBorder="1" applyAlignment="1">
      <alignment/>
    </xf>
    <xf numFmtId="1" fontId="62" fillId="0" borderId="66" xfId="0" applyNumberFormat="1" applyFont="1" applyFill="1" applyBorder="1" applyAlignment="1">
      <alignment horizontal="center"/>
    </xf>
    <xf numFmtId="1" fontId="62" fillId="0" borderId="67" xfId="0" applyNumberFormat="1" applyFont="1" applyFill="1" applyBorder="1" applyAlignment="1">
      <alignment horizontal="center"/>
    </xf>
    <xf numFmtId="168" fontId="62" fillId="0" borderId="38" xfId="0" applyNumberFormat="1" applyFont="1" applyFill="1" applyBorder="1" applyAlignment="1">
      <alignment horizontal="center"/>
    </xf>
    <xf numFmtId="168" fontId="58" fillId="0" borderId="57" xfId="0" applyNumberFormat="1" applyFont="1" applyFill="1" applyBorder="1" applyAlignment="1">
      <alignment horizontal="center"/>
    </xf>
    <xf numFmtId="164" fontId="62" fillId="0" borderId="47" xfId="0" applyNumberFormat="1" applyFont="1" applyFill="1" applyBorder="1" applyAlignment="1">
      <alignment horizontal="center"/>
    </xf>
    <xf numFmtId="1" fontId="62" fillId="0" borderId="37" xfId="0" applyNumberFormat="1" applyFont="1" applyFill="1" applyBorder="1" applyAlignment="1">
      <alignment horizontal="center"/>
    </xf>
    <xf numFmtId="166" fontId="62" fillId="0" borderId="37" xfId="0" applyNumberFormat="1" applyFont="1" applyFill="1" applyBorder="1" applyAlignment="1">
      <alignment horizontal="center"/>
    </xf>
    <xf numFmtId="2" fontId="58" fillId="0" borderId="37" xfId="0" applyNumberFormat="1" applyFont="1" applyFill="1" applyBorder="1" applyAlignment="1">
      <alignment/>
    </xf>
    <xf numFmtId="166" fontId="62" fillId="0" borderId="67" xfId="0" applyNumberFormat="1" applyFont="1" applyFill="1" applyBorder="1" applyAlignment="1">
      <alignment horizontal="center"/>
    </xf>
    <xf numFmtId="164" fontId="62" fillId="0" borderId="57" xfId="0" applyNumberFormat="1" applyFont="1" applyFill="1" applyBorder="1" applyAlignment="1">
      <alignment horizontal="center"/>
    </xf>
    <xf numFmtId="164" fontId="62" fillId="0" borderId="38" xfId="0" applyNumberFormat="1" applyFont="1" applyFill="1" applyBorder="1" applyAlignment="1">
      <alignment horizontal="center"/>
    </xf>
    <xf numFmtId="164" fontId="61" fillId="42" borderId="57" xfId="0" applyNumberFormat="1" applyFont="1" applyFill="1" applyBorder="1" applyAlignment="1">
      <alignment horizontal="center"/>
    </xf>
    <xf numFmtId="164" fontId="58" fillId="33" borderId="31" xfId="0" applyNumberFormat="1" applyFont="1" applyFill="1" applyBorder="1" applyAlignment="1">
      <alignment/>
    </xf>
    <xf numFmtId="1" fontId="58" fillId="0" borderId="37" xfId="0" applyNumberFormat="1" applyFont="1" applyBorder="1" applyAlignment="1">
      <alignment/>
    </xf>
    <xf numFmtId="9" fontId="58" fillId="33" borderId="16" xfId="47" applyNumberFormat="1" applyFont="1" applyFill="1" applyBorder="1" applyAlignment="1">
      <alignment/>
    </xf>
    <xf numFmtId="168" fontId="58" fillId="0" borderId="66" xfId="0" applyNumberFormat="1" applyFont="1" applyBorder="1" applyAlignment="1">
      <alignment/>
    </xf>
    <xf numFmtId="168" fontId="58" fillId="0" borderId="37" xfId="0" applyNumberFormat="1" applyFont="1" applyBorder="1" applyAlignment="1">
      <alignment/>
    </xf>
    <xf numFmtId="166" fontId="58" fillId="33" borderId="16" xfId="47" applyNumberFormat="1" applyFont="1" applyFill="1" applyBorder="1" applyAlignment="1">
      <alignment/>
    </xf>
    <xf numFmtId="0" fontId="5" fillId="0" borderId="61" xfId="0" applyFont="1" applyFill="1" applyBorder="1" applyAlignment="1">
      <alignment horizontal="left" vertical="center" wrapText="1"/>
    </xf>
    <xf numFmtId="166" fontId="0" fillId="33" borderId="71" xfId="0" applyNumberFormat="1" applyFill="1" applyBorder="1" applyAlignment="1">
      <alignment/>
    </xf>
    <xf numFmtId="2" fontId="0" fillId="0" borderId="53" xfId="0" applyNumberFormat="1" applyBorder="1" applyAlignment="1">
      <alignment/>
    </xf>
    <xf numFmtId="1" fontId="0" fillId="0" borderId="28" xfId="0" applyNumberFormat="1" applyFont="1" applyFill="1" applyBorder="1" applyAlignment="1">
      <alignment/>
    </xf>
    <xf numFmtId="168" fontId="0" fillId="0" borderId="24" xfId="0" applyNumberFormat="1" applyBorder="1" applyAlignment="1">
      <alignment/>
    </xf>
    <xf numFmtId="0" fontId="0" fillId="0" borderId="17" xfId="0" applyBorder="1" applyAlignment="1">
      <alignment horizontal="center" vertical="center"/>
    </xf>
    <xf numFmtId="164" fontId="17" fillId="0" borderId="57" xfId="0" applyNumberFormat="1" applyFont="1" applyFill="1" applyBorder="1" applyAlignment="1">
      <alignment horizontal="center"/>
    </xf>
    <xf numFmtId="164" fontId="17" fillId="0" borderId="38" xfId="0" applyNumberFormat="1" applyFont="1" applyFill="1" applyBorder="1" applyAlignment="1">
      <alignment horizontal="center"/>
    </xf>
    <xf numFmtId="164" fontId="3" fillId="42" borderId="57" xfId="0" applyNumberFormat="1" applyFont="1" applyFill="1" applyBorder="1" applyAlignment="1">
      <alignment horizontal="center"/>
    </xf>
    <xf numFmtId="166" fontId="0" fillId="33" borderId="16" xfId="47" applyNumberFormat="1" applyFont="1" applyFill="1" applyBorder="1" applyAlignment="1">
      <alignment/>
    </xf>
    <xf numFmtId="0" fontId="5" fillId="0" borderId="15" xfId="0" applyFont="1" applyFill="1" applyBorder="1" applyAlignment="1">
      <alignment horizontal="left" vertical="center" wrapText="1"/>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31" xfId="0" applyFont="1" applyBorder="1" applyAlignment="1">
      <alignment horizontal="center" vertical="center"/>
    </xf>
    <xf numFmtId="0" fontId="7" fillId="40" borderId="32" xfId="0" applyFont="1" applyFill="1" applyBorder="1" applyAlignment="1">
      <alignment horizontal="center" vertical="center"/>
    </xf>
    <xf numFmtId="0" fontId="0" fillId="0" borderId="0" xfId="0" applyFill="1" applyBorder="1" applyAlignment="1">
      <alignment/>
    </xf>
    <xf numFmtId="0" fontId="5" fillId="0" borderId="0" xfId="0" applyFont="1" applyFill="1" applyBorder="1" applyAlignment="1">
      <alignment horizontal="center" wrapText="1"/>
    </xf>
    <xf numFmtId="0" fontId="2" fillId="0" borderId="0" xfId="0" applyFont="1" applyFill="1" applyBorder="1" applyAlignment="1">
      <alignment/>
    </xf>
    <xf numFmtId="0" fontId="58" fillId="0" borderId="0" xfId="0" applyFont="1" applyFill="1" applyBorder="1" applyAlignment="1">
      <alignment/>
    </xf>
    <xf numFmtId="0" fontId="7" fillId="0" borderId="0" xfId="0" applyFont="1" applyFill="1" applyBorder="1" applyAlignment="1">
      <alignment/>
    </xf>
    <xf numFmtId="168" fontId="3" fillId="0" borderId="0" xfId="0" applyNumberFormat="1" applyFont="1" applyAlignment="1">
      <alignment horizontal="center"/>
    </xf>
    <xf numFmtId="4" fontId="7" fillId="0" borderId="0" xfId="0" applyNumberFormat="1" applyFont="1" applyAlignment="1">
      <alignment horizontal="center"/>
    </xf>
    <xf numFmtId="168" fontId="7" fillId="0" borderId="0" xfId="0" applyNumberFormat="1" applyFont="1" applyAlignment="1">
      <alignment horizontal="center"/>
    </xf>
    <xf numFmtId="0" fontId="2" fillId="0" borderId="46" xfId="0" applyFont="1" applyFill="1" applyBorder="1" applyAlignment="1">
      <alignment horizontal="right" vertical="center" wrapText="1"/>
    </xf>
    <xf numFmtId="0" fontId="2" fillId="0" borderId="44" xfId="0" applyFont="1" applyFill="1" applyBorder="1" applyAlignment="1">
      <alignment horizontal="right" vertical="center" wrapText="1"/>
    </xf>
    <xf numFmtId="1" fontId="5" fillId="43" borderId="64" xfId="0" applyNumberFormat="1" applyFont="1" applyFill="1" applyBorder="1" applyAlignment="1">
      <alignment/>
    </xf>
    <xf numFmtId="1" fontId="5" fillId="43" borderId="10" xfId="0" applyNumberFormat="1" applyFont="1" applyFill="1" applyBorder="1" applyAlignment="1">
      <alignment horizontal="center" wrapText="1"/>
    </xf>
    <xf numFmtId="168" fontId="9" fillId="0" borderId="0" xfId="0" applyNumberFormat="1" applyFont="1" applyAlignment="1">
      <alignment horizontal="center"/>
    </xf>
    <xf numFmtId="0" fontId="7" fillId="0" borderId="0" xfId="0" applyFont="1" applyAlignment="1">
      <alignment horizontal="center"/>
    </xf>
    <xf numFmtId="167" fontId="0" fillId="0" borderId="17" xfId="0" applyNumberFormat="1" applyFont="1" applyFill="1" applyBorder="1" applyAlignment="1">
      <alignment/>
    </xf>
    <xf numFmtId="167" fontId="0" fillId="0" borderId="12" xfId="0" applyNumberFormat="1" applyFont="1" applyFill="1" applyBorder="1" applyAlignment="1">
      <alignment/>
    </xf>
    <xf numFmtId="167" fontId="0" fillId="33" borderId="14" xfId="0" applyNumberFormat="1" applyFont="1" applyFill="1" applyBorder="1" applyAlignment="1">
      <alignment/>
    </xf>
    <xf numFmtId="167" fontId="0" fillId="0" borderId="32" xfId="0" applyNumberFormat="1" applyFont="1" applyFill="1" applyBorder="1" applyAlignment="1">
      <alignment/>
    </xf>
    <xf numFmtId="167" fontId="0" fillId="0" borderId="49" xfId="0" applyNumberFormat="1" applyFont="1" applyFill="1" applyBorder="1" applyAlignment="1">
      <alignment/>
    </xf>
    <xf numFmtId="167" fontId="0" fillId="0" borderId="44" xfId="0" applyNumberFormat="1" applyFont="1" applyFill="1" applyBorder="1" applyAlignment="1">
      <alignment/>
    </xf>
    <xf numFmtId="167" fontId="0" fillId="33" borderId="40" xfId="0" applyNumberFormat="1" applyFont="1" applyFill="1" applyBorder="1" applyAlignment="1">
      <alignment/>
    </xf>
    <xf numFmtId="167" fontId="0" fillId="0" borderId="26" xfId="0" applyNumberFormat="1" applyFont="1" applyFill="1" applyBorder="1" applyAlignment="1">
      <alignment/>
    </xf>
    <xf numFmtId="167" fontId="0" fillId="0" borderId="33" xfId="0" applyNumberFormat="1" applyFont="1" applyFill="1" applyBorder="1" applyAlignment="1">
      <alignment/>
    </xf>
    <xf numFmtId="167" fontId="0" fillId="33" borderId="27" xfId="0" applyNumberFormat="1" applyFont="1" applyFill="1" applyBorder="1" applyAlignment="1">
      <alignment/>
    </xf>
    <xf numFmtId="167" fontId="0" fillId="0" borderId="29" xfId="0" applyNumberFormat="1" applyFont="1" applyFill="1" applyBorder="1" applyAlignment="1">
      <alignment/>
    </xf>
    <xf numFmtId="167" fontId="0" fillId="0" borderId="28" xfId="0" applyNumberFormat="1" applyFont="1" applyFill="1" applyBorder="1" applyAlignment="1">
      <alignment/>
    </xf>
    <xf numFmtId="167" fontId="0" fillId="0" borderId="71" xfId="0" applyNumberFormat="1" applyFont="1" applyFill="1" applyBorder="1" applyAlignment="1">
      <alignment/>
    </xf>
    <xf numFmtId="167" fontId="0" fillId="0" borderId="39" xfId="0" applyNumberFormat="1" applyFont="1" applyFill="1" applyBorder="1" applyAlignment="1">
      <alignment/>
    </xf>
    <xf numFmtId="167" fontId="0" fillId="0" borderId="65" xfId="0" applyNumberFormat="1" applyFont="1" applyFill="1" applyBorder="1" applyAlignment="1">
      <alignment/>
    </xf>
    <xf numFmtId="167" fontId="0" fillId="0" borderId="48" xfId="0" applyNumberFormat="1" applyFont="1" applyFill="1" applyBorder="1" applyAlignment="1">
      <alignment/>
    </xf>
    <xf numFmtId="167" fontId="0" fillId="0" borderId="46" xfId="0" applyNumberFormat="1" applyFont="1" applyFill="1" applyBorder="1" applyAlignment="1">
      <alignment/>
    </xf>
    <xf numFmtId="167" fontId="0" fillId="33" borderId="30" xfId="0" applyNumberFormat="1" applyFont="1" applyFill="1" applyBorder="1" applyAlignment="1">
      <alignment/>
    </xf>
    <xf numFmtId="167" fontId="0" fillId="39" borderId="14" xfId="0" applyNumberFormat="1" applyFont="1" applyFill="1" applyBorder="1" applyAlignment="1">
      <alignment/>
    </xf>
    <xf numFmtId="167" fontId="0" fillId="39" borderId="40" xfId="0" applyNumberFormat="1" applyFont="1" applyFill="1" applyBorder="1" applyAlignment="1">
      <alignment/>
    </xf>
    <xf numFmtId="167" fontId="0" fillId="0" borderId="35" xfId="0" applyNumberFormat="1" applyFont="1" applyFill="1" applyBorder="1" applyAlignment="1">
      <alignment/>
    </xf>
    <xf numFmtId="167" fontId="0" fillId="0" borderId="62" xfId="0" applyNumberFormat="1" applyFont="1" applyFill="1" applyBorder="1" applyAlignment="1">
      <alignment/>
    </xf>
    <xf numFmtId="167" fontId="0" fillId="0" borderId="72" xfId="0" applyNumberFormat="1" applyFont="1" applyFill="1" applyBorder="1" applyAlignment="1">
      <alignment/>
    </xf>
    <xf numFmtId="167" fontId="0" fillId="33" borderId="36" xfId="0" applyNumberFormat="1" applyFont="1" applyFill="1" applyBorder="1" applyAlignment="1">
      <alignment/>
    </xf>
    <xf numFmtId="167" fontId="0" fillId="0" borderId="31" xfId="0" applyNumberFormat="1" applyFont="1" applyFill="1" applyBorder="1" applyAlignment="1">
      <alignment/>
    </xf>
    <xf numFmtId="167" fontId="0" fillId="0" borderId="47" xfId="0" applyNumberFormat="1" applyFont="1" applyFill="1" applyBorder="1" applyAlignment="1">
      <alignment/>
    </xf>
    <xf numFmtId="167" fontId="0" fillId="0" borderId="38" xfId="0" applyNumberFormat="1" applyFont="1" applyFill="1" applyBorder="1" applyAlignment="1">
      <alignment/>
    </xf>
    <xf numFmtId="167" fontId="0" fillId="33" borderId="16" xfId="0" applyNumberFormat="1" applyFont="1" applyFill="1" applyBorder="1" applyAlignment="1">
      <alignment/>
    </xf>
    <xf numFmtId="167" fontId="0" fillId="40" borderId="48" xfId="0" applyNumberFormat="1" applyFont="1" applyFill="1" applyBorder="1" applyAlignment="1">
      <alignment/>
    </xf>
    <xf numFmtId="167" fontId="0" fillId="40" borderId="46" xfId="0" applyNumberFormat="1" applyFont="1" applyFill="1" applyBorder="1" applyAlignment="1">
      <alignment/>
    </xf>
    <xf numFmtId="167" fontId="0" fillId="0" borderId="18" xfId="0" applyNumberFormat="1" applyFont="1" applyFill="1" applyBorder="1" applyAlignment="1">
      <alignment/>
    </xf>
    <xf numFmtId="167" fontId="0" fillId="0" borderId="63" xfId="0" applyNumberFormat="1" applyFont="1" applyFill="1" applyBorder="1" applyAlignment="1">
      <alignment/>
    </xf>
    <xf numFmtId="167" fontId="0" fillId="0" borderId="0" xfId="0" applyNumberFormat="1" applyFont="1" applyFill="1" applyBorder="1" applyAlignment="1">
      <alignment/>
    </xf>
    <xf numFmtId="167" fontId="0" fillId="33" borderId="13" xfId="0" applyNumberFormat="1" applyFont="1" applyFill="1" applyBorder="1" applyAlignment="1">
      <alignment/>
    </xf>
    <xf numFmtId="167" fontId="0" fillId="0" borderId="64" xfId="0" applyNumberFormat="1" applyFont="1" applyFill="1" applyBorder="1" applyAlignment="1">
      <alignment/>
    </xf>
    <xf numFmtId="167" fontId="0" fillId="0" borderId="42" xfId="0" applyNumberFormat="1" applyFont="1" applyFill="1" applyBorder="1" applyAlignment="1">
      <alignment/>
    </xf>
    <xf numFmtId="167" fontId="0" fillId="0" borderId="60" xfId="0" applyNumberFormat="1" applyFont="1" applyFill="1" applyBorder="1" applyAlignment="1">
      <alignment/>
    </xf>
    <xf numFmtId="167" fontId="0" fillId="0" borderId="69" xfId="0" applyNumberFormat="1" applyFont="1" applyFill="1" applyBorder="1" applyAlignment="1">
      <alignment/>
    </xf>
    <xf numFmtId="0" fontId="63" fillId="0" borderId="73" xfId="0" applyFont="1" applyFill="1" applyBorder="1" applyAlignment="1">
      <alignment horizontal="left" vertical="center" wrapText="1"/>
    </xf>
    <xf numFmtId="0" fontId="63" fillId="0" borderId="74" xfId="0" applyFont="1" applyFill="1" applyBorder="1" applyAlignment="1">
      <alignment horizontal="left" vertical="center" wrapText="1"/>
    </xf>
    <xf numFmtId="0" fontId="63" fillId="0" borderId="69" xfId="0" applyFont="1" applyFill="1" applyBorder="1" applyAlignment="1">
      <alignment horizontal="left" vertical="center" wrapText="1"/>
    </xf>
    <xf numFmtId="0" fontId="63" fillId="0" borderId="72"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63" fillId="0" borderId="75"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63" fillId="0" borderId="67" xfId="0" applyFont="1" applyFill="1" applyBorder="1" applyAlignment="1">
      <alignment horizontal="left" vertical="center" wrapText="1"/>
    </xf>
    <xf numFmtId="0" fontId="60" fillId="0" borderId="67" xfId="0" applyFont="1" applyFill="1" applyBorder="1" applyAlignment="1">
      <alignment horizontal="left" vertical="center" wrapText="1"/>
    </xf>
    <xf numFmtId="0" fontId="60" fillId="0" borderId="75" xfId="0" applyFont="1" applyFill="1" applyBorder="1" applyAlignment="1">
      <alignment horizontal="left" vertical="center" wrapText="1"/>
    </xf>
    <xf numFmtId="0" fontId="60" fillId="0" borderId="74" xfId="0" applyFont="1" applyFill="1" applyBorder="1" applyAlignment="1">
      <alignment horizontal="left" vertical="center" wrapText="1"/>
    </xf>
    <xf numFmtId="0" fontId="3" fillId="0" borderId="66" xfId="0" applyFont="1" applyBorder="1" applyAlignment="1">
      <alignment horizontal="center"/>
    </xf>
    <xf numFmtId="0" fontId="3" fillId="0" borderId="38" xfId="0" applyFont="1" applyBorder="1" applyAlignment="1">
      <alignment horizontal="center"/>
    </xf>
    <xf numFmtId="0" fontId="3" fillId="0" borderId="47" xfId="0" applyFont="1" applyBorder="1" applyAlignment="1">
      <alignment horizontal="center"/>
    </xf>
    <xf numFmtId="168" fontId="8" fillId="0" borderId="76" xfId="0" applyNumberFormat="1" applyFont="1" applyBorder="1" applyAlignment="1">
      <alignment horizontal="center"/>
    </xf>
    <xf numFmtId="0" fontId="8" fillId="0" borderId="77" xfId="0" applyFont="1" applyBorder="1" applyAlignment="1">
      <alignment horizontal="center"/>
    </xf>
    <xf numFmtId="0" fontId="8" fillId="0" borderId="78" xfId="0" applyFont="1" applyBorder="1" applyAlignment="1">
      <alignment horizontal="center"/>
    </xf>
    <xf numFmtId="0" fontId="3" fillId="0" borderId="42" xfId="0" applyFont="1" applyBorder="1" applyAlignment="1">
      <alignment horizontal="center"/>
    </xf>
    <xf numFmtId="0" fontId="3" fillId="0" borderId="52" xfId="0" applyFont="1" applyBorder="1" applyAlignment="1">
      <alignment horizontal="center"/>
    </xf>
    <xf numFmtId="0" fontId="3" fillId="0" borderId="73" xfId="0" applyFont="1" applyBorder="1" applyAlignment="1">
      <alignment horizontal="center"/>
    </xf>
    <xf numFmtId="168" fontId="0" fillId="0" borderId="22" xfId="0" applyNumberFormat="1" applyFont="1" applyFill="1" applyBorder="1" applyAlignment="1">
      <alignment horizontal="center"/>
    </xf>
    <xf numFmtId="168" fontId="0" fillId="0" borderId="53" xfId="0" applyNumberFormat="1" applyFont="1" applyFill="1" applyBorder="1" applyAlignment="1">
      <alignment horizontal="center"/>
    </xf>
    <xf numFmtId="168" fontId="0" fillId="0" borderId="55" xfId="0" applyNumberFormat="1" applyFont="1" applyFill="1" applyBorder="1" applyAlignment="1">
      <alignment horizontal="center"/>
    </xf>
    <xf numFmtId="168" fontId="0" fillId="0" borderId="58" xfId="0" applyNumberFormat="1" applyFont="1" applyFill="1" applyBorder="1" applyAlignment="1">
      <alignment horizontal="center"/>
    </xf>
    <xf numFmtId="168" fontId="58" fillId="0" borderId="22" xfId="0" applyNumberFormat="1" applyFont="1" applyFill="1" applyBorder="1" applyAlignment="1">
      <alignment horizontal="center"/>
    </xf>
    <xf numFmtId="0" fontId="0" fillId="0" borderId="0" xfId="0" applyFill="1" applyBorder="1" applyAlignment="1">
      <alignment horizontal="center" vertical="center"/>
    </xf>
    <xf numFmtId="0" fontId="0" fillId="0" borderId="33" xfId="0" applyFill="1" applyBorder="1" applyAlignment="1">
      <alignment horizontal="center" vertical="center"/>
    </xf>
    <xf numFmtId="0" fontId="0" fillId="0" borderId="33" xfId="0" applyFill="1"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
    <dxf>
      <font>
        <color rgb="FF9C0006"/>
      </font>
      <fill>
        <patternFill>
          <bgColor rgb="FFFFC7CE"/>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Y188"/>
  <sheetViews>
    <sheetView tabSelected="1" zoomScale="90" zoomScaleNormal="9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18" sqref="D18"/>
    </sheetView>
  </sheetViews>
  <sheetFormatPr defaultColWidth="9.00390625" defaultRowHeight="12.75"/>
  <cols>
    <col min="1" max="1" width="4.125" style="12" customWidth="1"/>
    <col min="2" max="2" width="30.00390625" style="24" customWidth="1"/>
    <col min="3" max="3" width="8.125" style="24" customWidth="1"/>
    <col min="4" max="4" width="8.875" style="151" customWidth="1"/>
    <col min="5" max="5" width="10.875" style="151" customWidth="1"/>
    <col min="6" max="6" width="10.75390625" style="151" customWidth="1"/>
    <col min="7" max="7" width="9.625" style="151" customWidth="1"/>
    <col min="8" max="8" width="9.25390625" style="151" customWidth="1"/>
    <col min="9" max="9" width="9.75390625" style="151" customWidth="1"/>
    <col min="10" max="10" width="9.625" style="151" customWidth="1"/>
    <col min="11" max="11" width="9.75390625" style="151" customWidth="1"/>
    <col min="12" max="12" width="10.375" style="148" customWidth="1"/>
    <col min="13" max="13" width="8.625" style="151" customWidth="1"/>
    <col min="14" max="14" width="10.00390625" style="151" customWidth="1"/>
    <col min="15" max="15" width="9.75390625" style="151" customWidth="1"/>
    <col min="16" max="16" width="11.75390625" style="151" customWidth="1"/>
    <col min="17" max="17" width="11.75390625" style="143" customWidth="1"/>
    <col min="18" max="18" width="10.00390625" style="151" customWidth="1"/>
    <col min="19" max="19" width="9.75390625" style="143" customWidth="1"/>
    <col min="20" max="20" width="8.875" style="0" customWidth="1"/>
    <col min="21" max="21" width="8.375" style="0" customWidth="1"/>
    <col min="22" max="22" width="7.875" style="0" customWidth="1"/>
    <col min="23" max="23" width="8.125" style="0" customWidth="1"/>
    <col min="24" max="24" width="7.875" style="0" customWidth="1"/>
    <col min="25" max="25" width="9.375" style="0" customWidth="1"/>
    <col min="26" max="26" width="9.125" style="0" customWidth="1"/>
    <col min="27" max="27" width="8.875" style="0" customWidth="1"/>
    <col min="28" max="29" width="9.125" style="142" customWidth="1"/>
    <col min="30" max="30" width="11.25390625" style="19" customWidth="1"/>
    <col min="31" max="31" width="12.375" style="293" customWidth="1"/>
    <col min="32" max="32" width="10.125" style="0" customWidth="1"/>
    <col min="33" max="33" width="9.125" style="0" customWidth="1"/>
    <col min="34" max="34" width="10.25390625" style="0" customWidth="1"/>
    <col min="35" max="35" width="9.00390625" style="0" customWidth="1"/>
    <col min="36" max="36" width="8.75390625" style="0" customWidth="1"/>
    <col min="37" max="37" width="9.125" style="0" customWidth="1"/>
    <col min="38" max="39" width="9.75390625" style="0" customWidth="1"/>
    <col min="40" max="41" width="9.125" style="0" customWidth="1"/>
    <col min="42" max="42" width="9.375" style="0" customWidth="1"/>
    <col min="43" max="43" width="8.75390625" style="0" customWidth="1"/>
    <col min="44" max="44" width="11.875" style="0" customWidth="1"/>
    <col min="45" max="45" width="10.125" style="0" customWidth="1"/>
    <col min="46" max="46" width="8.625" style="62" customWidth="1"/>
    <col min="47" max="47" width="9.75390625" style="0" customWidth="1"/>
    <col min="48" max="48" width="13.375" style="19" customWidth="1"/>
    <col min="49" max="49" width="10.375" style="19" customWidth="1"/>
    <col min="50" max="50" width="12.00390625" style="0" customWidth="1"/>
    <col min="51" max="51" width="8.375" style="422" customWidth="1"/>
  </cols>
  <sheetData>
    <row r="1" spans="1:51" s="24" customFormat="1" ht="13.5" thickBot="1">
      <c r="A1" s="501"/>
      <c r="B1" s="45"/>
      <c r="C1" s="45"/>
      <c r="D1" s="44"/>
      <c r="E1" s="44"/>
      <c r="F1" s="44"/>
      <c r="G1" s="44"/>
      <c r="H1" s="44"/>
      <c r="I1" s="44"/>
      <c r="J1" s="44"/>
      <c r="K1" s="44"/>
      <c r="L1" s="44"/>
      <c r="M1" s="44"/>
      <c r="N1" s="44"/>
      <c r="O1" s="44"/>
      <c r="P1" s="148"/>
      <c r="Q1" s="143"/>
      <c r="R1" s="154"/>
      <c r="S1" s="143"/>
      <c r="X1" s="44"/>
      <c r="AB1" s="140"/>
      <c r="AC1" s="140"/>
      <c r="AD1" s="40"/>
      <c r="AE1" s="140" t="s">
        <v>102</v>
      </c>
      <c r="AM1" s="140"/>
      <c r="AU1" s="140"/>
      <c r="AV1" s="101"/>
      <c r="AW1" s="47"/>
      <c r="AY1" s="422"/>
    </row>
    <row r="2" spans="1:50" ht="13.5" thickBot="1">
      <c r="A2" s="502"/>
      <c r="B2" s="503"/>
      <c r="C2" s="503"/>
      <c r="D2" s="296" t="s">
        <v>61</v>
      </c>
      <c r="E2" s="297"/>
      <c r="F2" s="297"/>
      <c r="G2" s="297"/>
      <c r="H2" s="297"/>
      <c r="I2" s="297"/>
      <c r="J2" s="297"/>
      <c r="K2" s="297"/>
      <c r="L2" s="297"/>
      <c r="M2" s="297"/>
      <c r="N2" s="297"/>
      <c r="O2" s="297"/>
      <c r="P2" s="297"/>
      <c r="Q2" s="297"/>
      <c r="R2" s="297"/>
      <c r="S2" s="297"/>
      <c r="T2" s="297"/>
      <c r="U2" s="297"/>
      <c r="V2" s="297"/>
      <c r="W2" s="298"/>
      <c r="X2" s="493" t="s">
        <v>62</v>
      </c>
      <c r="Y2" s="494"/>
      <c r="Z2" s="494"/>
      <c r="AA2" s="495"/>
      <c r="AB2" s="201" t="s">
        <v>75</v>
      </c>
      <c r="AC2" s="197"/>
      <c r="AD2" s="487" t="s">
        <v>38</v>
      </c>
      <c r="AE2" s="488"/>
      <c r="AF2" s="488"/>
      <c r="AG2" s="488"/>
      <c r="AH2" s="488"/>
      <c r="AI2" s="488"/>
      <c r="AJ2" s="488"/>
      <c r="AK2" s="488"/>
      <c r="AL2" s="488"/>
      <c r="AM2" s="488"/>
      <c r="AN2" s="488"/>
      <c r="AO2" s="488"/>
      <c r="AP2" s="488"/>
      <c r="AQ2" s="488"/>
      <c r="AR2" s="489"/>
      <c r="AS2" s="38" t="s">
        <v>14</v>
      </c>
      <c r="AT2" s="432" t="s">
        <v>79</v>
      </c>
      <c r="AU2" s="15"/>
      <c r="AV2" s="490" t="s">
        <v>88</v>
      </c>
      <c r="AW2" s="491"/>
      <c r="AX2" s="492"/>
    </row>
    <row r="3" spans="1:51" s="34" customFormat="1" ht="40.5" customHeight="1">
      <c r="A3" s="25" t="s">
        <v>39</v>
      </c>
      <c r="B3" s="299" t="s">
        <v>0</v>
      </c>
      <c r="C3" s="299" t="s">
        <v>36</v>
      </c>
      <c r="D3" s="155" t="s">
        <v>43</v>
      </c>
      <c r="E3" s="156" t="s">
        <v>93</v>
      </c>
      <c r="F3" s="156" t="s">
        <v>90</v>
      </c>
      <c r="G3" s="156" t="s">
        <v>97</v>
      </c>
      <c r="H3" s="156" t="s">
        <v>21</v>
      </c>
      <c r="I3" s="156" t="s">
        <v>91</v>
      </c>
      <c r="J3" s="156" t="s">
        <v>92</v>
      </c>
      <c r="K3" s="156" t="s">
        <v>89</v>
      </c>
      <c r="L3" s="156" t="s">
        <v>94</v>
      </c>
      <c r="M3" s="156" t="s">
        <v>95</v>
      </c>
      <c r="N3" s="156" t="s">
        <v>96</v>
      </c>
      <c r="O3" s="255" t="s">
        <v>85</v>
      </c>
      <c r="P3" s="149" t="s">
        <v>70</v>
      </c>
      <c r="Q3" s="259" t="s">
        <v>72</v>
      </c>
      <c r="R3" s="256" t="s">
        <v>69</v>
      </c>
      <c r="S3" s="235" t="s">
        <v>73</v>
      </c>
      <c r="T3" s="27" t="s">
        <v>68</v>
      </c>
      <c r="U3" s="28" t="s">
        <v>67</v>
      </c>
      <c r="V3" s="28" t="s">
        <v>66</v>
      </c>
      <c r="W3" s="28" t="s">
        <v>65</v>
      </c>
      <c r="X3" s="128" t="s">
        <v>99</v>
      </c>
      <c r="Y3" s="228" t="s">
        <v>45</v>
      </c>
      <c r="Z3" s="204" t="s">
        <v>77</v>
      </c>
      <c r="AA3" s="229" t="s">
        <v>46</v>
      </c>
      <c r="AB3" s="225" t="s">
        <v>74</v>
      </c>
      <c r="AC3" s="198" t="s">
        <v>82</v>
      </c>
      <c r="AD3" s="127" t="s">
        <v>47</v>
      </c>
      <c r="AE3" s="290" t="s">
        <v>48</v>
      </c>
      <c r="AF3" s="254" t="s">
        <v>49</v>
      </c>
      <c r="AG3" s="29" t="s">
        <v>50</v>
      </c>
      <c r="AH3" s="28" t="s">
        <v>51</v>
      </c>
      <c r="AI3" s="30" t="s">
        <v>52</v>
      </c>
      <c r="AJ3" s="252" t="s">
        <v>53</v>
      </c>
      <c r="AK3" s="29" t="s">
        <v>54</v>
      </c>
      <c r="AL3" s="26" t="s">
        <v>55</v>
      </c>
      <c r="AM3" s="253" t="s">
        <v>84</v>
      </c>
      <c r="AN3" s="249" t="s">
        <v>30</v>
      </c>
      <c r="AO3" s="28" t="s">
        <v>31</v>
      </c>
      <c r="AP3" s="29" t="s">
        <v>56</v>
      </c>
      <c r="AQ3" s="26" t="s">
        <v>57</v>
      </c>
      <c r="AR3" s="267" t="s">
        <v>58</v>
      </c>
      <c r="AS3" s="31" t="s">
        <v>59</v>
      </c>
      <c r="AT3" s="433" t="s">
        <v>78</v>
      </c>
      <c r="AU3" s="22" t="s">
        <v>87</v>
      </c>
      <c r="AV3" s="32" t="s">
        <v>41</v>
      </c>
      <c r="AW3" s="113" t="s">
        <v>42</v>
      </c>
      <c r="AX3" s="33" t="s">
        <v>15</v>
      </c>
      <c r="AY3" s="423"/>
    </row>
    <row r="4" spans="1:51" s="1" customFormat="1" ht="13.5" thickBot="1">
      <c r="A4" s="13"/>
      <c r="B4" s="300" t="s">
        <v>3</v>
      </c>
      <c r="C4" s="300"/>
      <c r="D4" s="157" t="s">
        <v>37</v>
      </c>
      <c r="E4" s="158" t="s">
        <v>37</v>
      </c>
      <c r="F4" s="158" t="s">
        <v>37</v>
      </c>
      <c r="G4" s="158" t="s">
        <v>37</v>
      </c>
      <c r="H4" s="158" t="s">
        <v>37</v>
      </c>
      <c r="I4" s="158" t="s">
        <v>37</v>
      </c>
      <c r="J4" s="158" t="s">
        <v>37</v>
      </c>
      <c r="K4" s="158" t="s">
        <v>37</v>
      </c>
      <c r="L4" s="158" t="s">
        <v>37</v>
      </c>
      <c r="M4" s="158" t="s">
        <v>37</v>
      </c>
      <c r="N4" s="158" t="s">
        <v>37</v>
      </c>
      <c r="O4" s="158" t="s">
        <v>37</v>
      </c>
      <c r="P4" s="150" t="s">
        <v>98</v>
      </c>
      <c r="Q4" s="260" t="s">
        <v>4</v>
      </c>
      <c r="R4" s="257" t="s">
        <v>4</v>
      </c>
      <c r="S4" s="176" t="s">
        <v>40</v>
      </c>
      <c r="T4" s="8" t="s">
        <v>64</v>
      </c>
      <c r="U4" s="2" t="s">
        <v>64</v>
      </c>
      <c r="V4" s="2" t="s">
        <v>64</v>
      </c>
      <c r="W4" s="2" t="s">
        <v>64</v>
      </c>
      <c r="X4" s="102" t="s">
        <v>32</v>
      </c>
      <c r="Y4" s="230"/>
      <c r="Z4" s="205"/>
      <c r="AA4" s="231" t="s">
        <v>86</v>
      </c>
      <c r="AB4" s="226" t="s">
        <v>63</v>
      </c>
      <c r="AC4" s="199" t="s">
        <v>63</v>
      </c>
      <c r="AD4" s="103" t="s">
        <v>80</v>
      </c>
      <c r="AE4" s="36" t="s">
        <v>81</v>
      </c>
      <c r="AF4" s="8" t="s">
        <v>6</v>
      </c>
      <c r="AG4" s="2" t="s">
        <v>7</v>
      </c>
      <c r="AH4" s="2" t="s">
        <v>1</v>
      </c>
      <c r="AI4" s="2" t="s">
        <v>22</v>
      </c>
      <c r="AJ4" s="2" t="s">
        <v>29</v>
      </c>
      <c r="AK4" s="2" t="s">
        <v>8</v>
      </c>
      <c r="AL4" s="205" t="s">
        <v>9</v>
      </c>
      <c r="AM4" s="36" t="s">
        <v>83</v>
      </c>
      <c r="AN4" s="8" t="s">
        <v>10</v>
      </c>
      <c r="AO4" s="2" t="s">
        <v>11</v>
      </c>
      <c r="AP4" s="11" t="s">
        <v>23</v>
      </c>
      <c r="AQ4" s="205" t="s">
        <v>12</v>
      </c>
      <c r="AR4" s="268" t="s">
        <v>2</v>
      </c>
      <c r="AS4" s="39" t="s">
        <v>4</v>
      </c>
      <c r="AT4" s="60" t="s">
        <v>13</v>
      </c>
      <c r="AU4" s="16"/>
      <c r="AV4" s="20" t="s">
        <v>16</v>
      </c>
      <c r="AW4" s="114" t="s">
        <v>16</v>
      </c>
      <c r="AX4" s="10" t="s">
        <v>17</v>
      </c>
      <c r="AY4" s="424"/>
    </row>
    <row r="5" spans="1:51" ht="12.75">
      <c r="A5" s="41">
        <v>1</v>
      </c>
      <c r="B5" s="482"/>
      <c r="C5" s="35" t="s">
        <v>34</v>
      </c>
      <c r="D5" s="436"/>
      <c r="E5" s="258"/>
      <c r="F5" s="258"/>
      <c r="G5" s="258"/>
      <c r="H5" s="258"/>
      <c r="I5" s="258"/>
      <c r="J5" s="258"/>
      <c r="K5" s="258"/>
      <c r="L5" s="258"/>
      <c r="M5" s="258"/>
      <c r="N5" s="258"/>
      <c r="O5" s="437"/>
      <c r="P5" s="438">
        <f>SUM(E5:O5)</f>
        <v>0</v>
      </c>
      <c r="Q5" s="261">
        <f>P5+P6</f>
        <v>0</v>
      </c>
      <c r="R5" s="159"/>
      <c r="S5" s="181">
        <f>Q5-R5</f>
        <v>0</v>
      </c>
      <c r="T5" s="182" t="e">
        <f aca="true" t="shared" si="0" ref="T5:T39">P5/(12*D5)*1000</f>
        <v>#DIV/0!</v>
      </c>
      <c r="U5" s="183" t="e">
        <f aca="true" t="shared" si="1" ref="U5:U39">G5/(12*D5)*1000</f>
        <v>#DIV/0!</v>
      </c>
      <c r="V5" s="183" t="e">
        <f aca="true" t="shared" si="2" ref="V5:V39">H5/(12*D5)*1000</f>
        <v>#DIV/0!</v>
      </c>
      <c r="W5" s="183" t="e">
        <f>U5+V5</f>
        <v>#DIV/0!</v>
      </c>
      <c r="X5" s="129"/>
      <c r="Y5" s="232" t="e">
        <f>R5/(12*(D5+D6))*1000+(AB5+AC5)/(12*(X5+X6))*1000</f>
        <v>#DIV/0!</v>
      </c>
      <c r="Z5" s="206" t="e">
        <f>Y5-AA5</f>
        <v>#DIV/0!</v>
      </c>
      <c r="AA5" s="233" t="e">
        <f>(G5+G6+H5+H6)/(12*(D5+D6))*1000</f>
        <v>#DIV/0!</v>
      </c>
      <c r="AB5" s="227"/>
      <c r="AC5" s="200"/>
      <c r="AD5" s="104" t="e">
        <f>(X5+X6)*Y5*0.012</f>
        <v>#DIV/0!</v>
      </c>
      <c r="AE5" s="496"/>
      <c r="AF5" s="208" t="e">
        <f>AE5+AE6+AB5-AD5</f>
        <v>#DIV/0!</v>
      </c>
      <c r="AG5" s="5" t="e">
        <f>AF5/(12*(X5+X6))*1000</f>
        <v>#DIV/0!</v>
      </c>
      <c r="AH5" s="6" t="e">
        <f>AG5/AA5</f>
        <v>#DIV/0!</v>
      </c>
      <c r="AI5" s="3">
        <f>X5</f>
        <v>0</v>
      </c>
      <c r="AJ5" s="9" t="e">
        <f>AE5+AE6+AB5-(AI5+AI6)*Y5*0.012</f>
        <v>#DIV/0!</v>
      </c>
      <c r="AK5" s="5" t="e">
        <f>AJ5/(12*(AI5+AI6))*1000</f>
        <v>#DIV/0!</v>
      </c>
      <c r="AL5" s="247" t="e">
        <f>AK5/AA5</f>
        <v>#DIV/0!</v>
      </c>
      <c r="AM5" s="251"/>
      <c r="AN5" s="250" t="e">
        <f>(AM5+AM6)/(12*(AI5+AI6))*1000</f>
        <v>#DIV/0!</v>
      </c>
      <c r="AO5" s="5" t="e">
        <f>AA5+AK5+AN5</f>
        <v>#DIV/0!</v>
      </c>
      <c r="AP5" s="7" t="e">
        <f>(AK5+AN5)/AA5</f>
        <v>#DIV/0!</v>
      </c>
      <c r="AQ5" s="243" t="e">
        <f>AO5/AA5</f>
        <v>#DIV/0!</v>
      </c>
      <c r="AR5" s="265">
        <f>AE5+AM5</f>
        <v>0</v>
      </c>
      <c r="AS5" s="17">
        <f aca="true" t="shared" si="3" ref="AS5:AS36">G5+H5</f>
        <v>0</v>
      </c>
      <c r="AT5" s="4"/>
      <c r="AU5" s="18" t="e">
        <f aca="true" t="shared" si="4" ref="AU5:AU36">W5/AT5</f>
        <v>#DIV/0!</v>
      </c>
      <c r="AV5" s="21"/>
      <c r="AW5" s="105"/>
      <c r="AX5" s="14" t="e">
        <f>(AR5+AR6+AB5-AV5-AV6)/((AW5+AW6)*12)</f>
        <v>#DIV/0!</v>
      </c>
      <c r="AY5" s="422" t="e">
        <f>IF(AX5&lt;0,"!!!","")</f>
        <v>#DIV/0!</v>
      </c>
    </row>
    <row r="6" spans="1:51" ht="13.5" thickBot="1">
      <c r="A6" s="89">
        <v>1</v>
      </c>
      <c r="B6" s="480"/>
      <c r="C6" s="88" t="s">
        <v>35</v>
      </c>
      <c r="D6" s="439"/>
      <c r="E6" s="440"/>
      <c r="F6" s="440"/>
      <c r="G6" s="440"/>
      <c r="H6" s="440"/>
      <c r="I6" s="440"/>
      <c r="J6" s="440"/>
      <c r="K6" s="440"/>
      <c r="L6" s="440"/>
      <c r="M6" s="440"/>
      <c r="N6" s="440"/>
      <c r="O6" s="441"/>
      <c r="P6" s="442">
        <f aca="true" t="shared" si="5" ref="P6:P69">SUM(E6:O6)</f>
        <v>0</v>
      </c>
      <c r="Q6" s="262" t="s">
        <v>76</v>
      </c>
      <c r="R6" s="202" t="s">
        <v>76</v>
      </c>
      <c r="S6" s="203" t="s">
        <v>76</v>
      </c>
      <c r="T6" s="221" t="e">
        <f t="shared" si="0"/>
        <v>#DIV/0!</v>
      </c>
      <c r="U6" s="209" t="e">
        <f t="shared" si="1"/>
        <v>#DIV/0!</v>
      </c>
      <c r="V6" s="209" t="e">
        <f t="shared" si="2"/>
        <v>#DIV/0!</v>
      </c>
      <c r="W6" s="209" t="e">
        <f aca="true" t="shared" si="6" ref="W6:W63">U6+V6</f>
        <v>#DIV/0!</v>
      </c>
      <c r="X6" s="130"/>
      <c r="Y6" s="234" t="s">
        <v>76</v>
      </c>
      <c r="Z6" s="207" t="s">
        <v>76</v>
      </c>
      <c r="AA6" s="203" t="s">
        <v>76</v>
      </c>
      <c r="AB6" s="202" t="s">
        <v>76</v>
      </c>
      <c r="AC6" s="203" t="s">
        <v>76</v>
      </c>
      <c r="AD6" s="236" t="s">
        <v>76</v>
      </c>
      <c r="AE6" s="291"/>
      <c r="AF6" s="237" t="s">
        <v>76</v>
      </c>
      <c r="AG6" s="238" t="s">
        <v>76</v>
      </c>
      <c r="AH6" s="239" t="s">
        <v>76</v>
      </c>
      <c r="AI6" s="240">
        <f>X6</f>
        <v>0</v>
      </c>
      <c r="AJ6" s="237" t="s">
        <v>76</v>
      </c>
      <c r="AK6" s="238" t="s">
        <v>76</v>
      </c>
      <c r="AL6" s="248" t="s">
        <v>76</v>
      </c>
      <c r="AM6" s="295"/>
      <c r="AN6" s="237" t="s">
        <v>76</v>
      </c>
      <c r="AP6" s="238" t="s">
        <v>76</v>
      </c>
      <c r="AQ6" s="244" t="s">
        <v>76</v>
      </c>
      <c r="AR6" s="266">
        <f aca="true" t="shared" si="7" ref="AR6:AR69">AE6+AM6</f>
        <v>0</v>
      </c>
      <c r="AS6" s="84">
        <f t="shared" si="3"/>
        <v>0</v>
      </c>
      <c r="AT6" s="83"/>
      <c r="AU6" s="85" t="e">
        <f t="shared" si="4"/>
        <v>#DIV/0!</v>
      </c>
      <c r="AV6" s="90"/>
      <c r="AW6" s="106"/>
      <c r="AX6" s="87"/>
      <c r="AY6" s="422" t="e">
        <f>AY5</f>
        <v>#DIV/0!</v>
      </c>
    </row>
    <row r="7" spans="1:51" ht="12.75">
      <c r="A7" s="91">
        <v>1</v>
      </c>
      <c r="B7" s="478"/>
      <c r="C7" s="63" t="s">
        <v>34</v>
      </c>
      <c r="D7" s="443"/>
      <c r="E7" s="337"/>
      <c r="F7" s="337"/>
      <c r="G7" s="337"/>
      <c r="H7" s="337"/>
      <c r="I7" s="337"/>
      <c r="J7" s="337"/>
      <c r="K7" s="337"/>
      <c r="L7" s="337"/>
      <c r="M7" s="337"/>
      <c r="N7" s="337"/>
      <c r="O7" s="444"/>
      <c r="P7" s="445">
        <f t="shared" si="5"/>
        <v>0</v>
      </c>
      <c r="Q7" s="261">
        <f>P7+P8</f>
        <v>0</v>
      </c>
      <c r="R7" s="160"/>
      <c r="S7" s="181">
        <f>Q7-R7</f>
        <v>0</v>
      </c>
      <c r="T7" s="222" t="e">
        <f t="shared" si="0"/>
        <v>#DIV/0!</v>
      </c>
      <c r="U7" s="210" t="e">
        <f t="shared" si="1"/>
        <v>#DIV/0!</v>
      </c>
      <c r="V7" s="210" t="e">
        <f t="shared" si="2"/>
        <v>#DIV/0!</v>
      </c>
      <c r="W7" s="210" t="e">
        <f t="shared" si="6"/>
        <v>#DIV/0!</v>
      </c>
      <c r="X7" s="131"/>
      <c r="Y7" s="232" t="e">
        <f>R7/(12*(D7+D8))*1000+(AB7+AC7)/(12*(X7+X8))*1000</f>
        <v>#DIV/0!</v>
      </c>
      <c r="Z7" s="206" t="e">
        <f>Y7-AA7</f>
        <v>#DIV/0!</v>
      </c>
      <c r="AA7" s="233" t="e">
        <f>(G7+G8+H7+H8)/(12*(D7+D8))*1000</f>
        <v>#DIV/0!</v>
      </c>
      <c r="AB7" s="227"/>
      <c r="AC7" s="200"/>
      <c r="AD7" s="104" t="e">
        <f>(X7+X8)*Y7*0.012</f>
        <v>#DIV/0!</v>
      </c>
      <c r="AE7" s="496"/>
      <c r="AF7" s="208" t="e">
        <f>AE7+AE8+AB7-AD7</f>
        <v>#DIV/0!</v>
      </c>
      <c r="AG7" s="5" t="e">
        <f>AF7/(12*(X7+X8))*1000</f>
        <v>#DIV/0!</v>
      </c>
      <c r="AH7" s="6" t="e">
        <f>AG7/AA7</f>
        <v>#DIV/0!</v>
      </c>
      <c r="AI7" s="3">
        <f>X7</f>
        <v>0</v>
      </c>
      <c r="AJ7" s="9" t="e">
        <f>AE7+AE8+AB7-(AI7+AI8)*Y7*0.012</f>
        <v>#DIV/0!</v>
      </c>
      <c r="AK7" s="5" t="e">
        <f>AJ7/(12*(AI7+AI8))*1000</f>
        <v>#DIV/0!</v>
      </c>
      <c r="AL7" s="247" t="e">
        <f>AK7/AA7</f>
        <v>#DIV/0!</v>
      </c>
      <c r="AM7" s="251"/>
      <c r="AN7" s="250" t="e">
        <f>(AM7+AM8)/(12*(AI7+AI8))*1000</f>
        <v>#DIV/0!</v>
      </c>
      <c r="AO7" s="5" t="e">
        <f>AA7+AK7+AN7</f>
        <v>#DIV/0!</v>
      </c>
      <c r="AP7" s="7" t="e">
        <f>(AK7+AN7)/AA7</f>
        <v>#DIV/0!</v>
      </c>
      <c r="AQ7" s="243" t="e">
        <f>AO7/AA7</f>
        <v>#DIV/0!</v>
      </c>
      <c r="AR7" s="265">
        <f t="shared" si="7"/>
        <v>0</v>
      </c>
      <c r="AS7" s="94">
        <f t="shared" si="3"/>
        <v>0</v>
      </c>
      <c r="AT7" s="93"/>
      <c r="AU7" s="95" t="e">
        <f t="shared" si="4"/>
        <v>#DIV/0!</v>
      </c>
      <c r="AV7" s="286"/>
      <c r="AW7" s="107"/>
      <c r="AX7" s="14" t="e">
        <f>(AR7+AR8+AB7-AV7-AV8)/((AW7+AW8)*12)</f>
        <v>#DIV/0!</v>
      </c>
      <c r="AY7" s="422" t="e">
        <f>IF(AX7&lt;0,"!!!","")</f>
        <v>#DIV/0!</v>
      </c>
    </row>
    <row r="8" spans="1:51" ht="13.5" thickBot="1">
      <c r="A8" s="89">
        <v>1</v>
      </c>
      <c r="B8" s="480"/>
      <c r="C8" s="88" t="s">
        <v>35</v>
      </c>
      <c r="D8" s="439"/>
      <c r="E8" s="440"/>
      <c r="F8" s="440"/>
      <c r="G8" s="440"/>
      <c r="H8" s="440"/>
      <c r="I8" s="440"/>
      <c r="J8" s="440"/>
      <c r="K8" s="440"/>
      <c r="L8" s="440"/>
      <c r="M8" s="440"/>
      <c r="N8" s="440"/>
      <c r="O8" s="441"/>
      <c r="P8" s="442">
        <f t="shared" si="5"/>
        <v>0</v>
      </c>
      <c r="Q8" s="262" t="s">
        <v>76</v>
      </c>
      <c r="R8" s="202" t="s">
        <v>76</v>
      </c>
      <c r="S8" s="203" t="s">
        <v>76</v>
      </c>
      <c r="T8" s="221" t="e">
        <f t="shared" si="0"/>
        <v>#DIV/0!</v>
      </c>
      <c r="U8" s="209" t="e">
        <f t="shared" si="1"/>
        <v>#DIV/0!</v>
      </c>
      <c r="V8" s="209" t="e">
        <f t="shared" si="2"/>
        <v>#DIV/0!</v>
      </c>
      <c r="W8" s="209" t="e">
        <f t="shared" si="6"/>
        <v>#DIV/0!</v>
      </c>
      <c r="X8" s="130"/>
      <c r="Y8" s="234" t="s">
        <v>76</v>
      </c>
      <c r="Z8" s="207" t="s">
        <v>76</v>
      </c>
      <c r="AA8" s="203" t="s">
        <v>76</v>
      </c>
      <c r="AB8" s="202" t="s">
        <v>76</v>
      </c>
      <c r="AC8" s="203" t="s">
        <v>76</v>
      </c>
      <c r="AD8" s="236" t="s">
        <v>76</v>
      </c>
      <c r="AE8" s="291"/>
      <c r="AF8" s="237" t="s">
        <v>76</v>
      </c>
      <c r="AG8" s="238" t="s">
        <v>76</v>
      </c>
      <c r="AH8" s="239" t="s">
        <v>76</v>
      </c>
      <c r="AI8" s="240">
        <f>X8</f>
        <v>0</v>
      </c>
      <c r="AJ8" s="237" t="s">
        <v>76</v>
      </c>
      <c r="AK8" s="238" t="s">
        <v>76</v>
      </c>
      <c r="AL8" s="248" t="s">
        <v>76</v>
      </c>
      <c r="AM8" s="295"/>
      <c r="AN8" s="237" t="s">
        <v>76</v>
      </c>
      <c r="AO8" s="237" t="s">
        <v>76</v>
      </c>
      <c r="AP8" s="238" t="s">
        <v>76</v>
      </c>
      <c r="AQ8" s="244" t="s">
        <v>76</v>
      </c>
      <c r="AR8" s="266">
        <f t="shared" si="7"/>
        <v>0</v>
      </c>
      <c r="AS8" s="84">
        <f t="shared" si="3"/>
        <v>0</v>
      </c>
      <c r="AT8" s="83"/>
      <c r="AU8" s="85" t="e">
        <f t="shared" si="4"/>
        <v>#DIV/0!</v>
      </c>
      <c r="AV8" s="287"/>
      <c r="AW8" s="285"/>
      <c r="AX8" s="87"/>
      <c r="AY8" s="422" t="e">
        <f>AY7</f>
        <v>#DIV/0!</v>
      </c>
    </row>
    <row r="9" spans="1:51" ht="12.75">
      <c r="A9" s="91">
        <v>1</v>
      </c>
      <c r="B9" s="478"/>
      <c r="C9" s="63" t="s">
        <v>34</v>
      </c>
      <c r="D9" s="443"/>
      <c r="E9" s="337"/>
      <c r="F9" s="337"/>
      <c r="G9" s="337"/>
      <c r="H9" s="337"/>
      <c r="I9" s="337"/>
      <c r="J9" s="337"/>
      <c r="K9" s="337"/>
      <c r="L9" s="337"/>
      <c r="M9" s="337"/>
      <c r="N9" s="337"/>
      <c r="O9" s="444"/>
      <c r="P9" s="445">
        <f t="shared" si="5"/>
        <v>0</v>
      </c>
      <c r="Q9" s="261">
        <f>P9+P10</f>
        <v>0</v>
      </c>
      <c r="R9" s="160"/>
      <c r="S9" s="181">
        <f>Q9-R9</f>
        <v>0</v>
      </c>
      <c r="T9" s="222" t="e">
        <f t="shared" si="0"/>
        <v>#DIV/0!</v>
      </c>
      <c r="U9" s="210" t="e">
        <f t="shared" si="1"/>
        <v>#DIV/0!</v>
      </c>
      <c r="V9" s="210" t="e">
        <f t="shared" si="2"/>
        <v>#DIV/0!</v>
      </c>
      <c r="W9" s="210" t="e">
        <f t="shared" si="6"/>
        <v>#DIV/0!</v>
      </c>
      <c r="X9" s="131"/>
      <c r="Y9" s="232" t="e">
        <f>R9/(12*(D9+D10))*1000+(AB9+AC9)/(12*(X9+X10))*1000</f>
        <v>#DIV/0!</v>
      </c>
      <c r="Z9" s="206" t="e">
        <f>Y9-AA9</f>
        <v>#DIV/0!</v>
      </c>
      <c r="AA9" s="233" t="e">
        <f>(G9+G10+H9+H10)/(12*(D9+D10))*1000</f>
        <v>#DIV/0!</v>
      </c>
      <c r="AB9" s="227"/>
      <c r="AC9" s="200"/>
      <c r="AD9" s="104" t="e">
        <f>(X9+X10)*Y9*0.012</f>
        <v>#DIV/0!</v>
      </c>
      <c r="AE9" s="496"/>
      <c r="AF9" s="208" t="e">
        <f>AE9+AE10+AB9-AD9</f>
        <v>#DIV/0!</v>
      </c>
      <c r="AG9" s="5" t="e">
        <f>AF9/(12*(X9+X10))*1000</f>
        <v>#DIV/0!</v>
      </c>
      <c r="AH9" s="6" t="e">
        <f>AG9/AA9</f>
        <v>#DIV/0!</v>
      </c>
      <c r="AI9" s="3">
        <f>X9</f>
        <v>0</v>
      </c>
      <c r="AJ9" s="9" t="e">
        <f>AE9+AE10+AB9-(AI9+AI10)*Y9*0.012</f>
        <v>#DIV/0!</v>
      </c>
      <c r="AK9" s="5" t="e">
        <f>AJ9/(12*(AI9+AI10))*1000</f>
        <v>#DIV/0!</v>
      </c>
      <c r="AL9" s="247" t="e">
        <f>AK9/AA9</f>
        <v>#DIV/0!</v>
      </c>
      <c r="AM9" s="251"/>
      <c r="AN9" s="250" t="e">
        <f>(AM9+AM10)/(12*(AI9+AI10))*1000</f>
        <v>#DIV/0!</v>
      </c>
      <c r="AO9" s="5" t="e">
        <f>AA9+AK9+AN9</f>
        <v>#DIV/0!</v>
      </c>
      <c r="AP9" s="7" t="e">
        <f>(AK9+AN9)/AA9</f>
        <v>#DIV/0!</v>
      </c>
      <c r="AQ9" s="243" t="e">
        <f>AO9/AA9</f>
        <v>#DIV/0!</v>
      </c>
      <c r="AR9" s="265">
        <f t="shared" si="7"/>
        <v>0</v>
      </c>
      <c r="AS9" s="94">
        <f t="shared" si="3"/>
        <v>0</v>
      </c>
      <c r="AT9" s="93"/>
      <c r="AU9" s="95" t="e">
        <f t="shared" si="4"/>
        <v>#DIV/0!</v>
      </c>
      <c r="AV9" s="286"/>
      <c r="AW9" s="107"/>
      <c r="AX9" s="14" t="e">
        <f>(AR9+AR10+AB9-AV9-AV10)/((AW9+AW10)*12)</f>
        <v>#DIV/0!</v>
      </c>
      <c r="AY9" s="422" t="e">
        <f>IF(AX9&lt;0,"!!!","")</f>
        <v>#DIV/0!</v>
      </c>
    </row>
    <row r="10" spans="1:51" ht="13.5" thickBot="1">
      <c r="A10" s="89">
        <v>1</v>
      </c>
      <c r="B10" s="480"/>
      <c r="C10" s="88" t="s">
        <v>35</v>
      </c>
      <c r="D10" s="439"/>
      <c r="E10" s="440"/>
      <c r="F10" s="440"/>
      <c r="G10" s="440"/>
      <c r="H10" s="440"/>
      <c r="I10" s="440"/>
      <c r="J10" s="440"/>
      <c r="K10" s="440"/>
      <c r="L10" s="440"/>
      <c r="M10" s="440"/>
      <c r="N10" s="440"/>
      <c r="O10" s="441"/>
      <c r="P10" s="442">
        <f t="shared" si="5"/>
        <v>0</v>
      </c>
      <c r="Q10" s="262" t="s">
        <v>76</v>
      </c>
      <c r="R10" s="202" t="s">
        <v>76</v>
      </c>
      <c r="S10" s="203" t="s">
        <v>76</v>
      </c>
      <c r="T10" s="221" t="e">
        <f t="shared" si="0"/>
        <v>#DIV/0!</v>
      </c>
      <c r="U10" s="209" t="e">
        <f t="shared" si="1"/>
        <v>#DIV/0!</v>
      </c>
      <c r="V10" s="209" t="e">
        <f t="shared" si="2"/>
        <v>#DIV/0!</v>
      </c>
      <c r="W10" s="209" t="e">
        <f t="shared" si="6"/>
        <v>#DIV/0!</v>
      </c>
      <c r="X10" s="130"/>
      <c r="Y10" s="234" t="s">
        <v>76</v>
      </c>
      <c r="Z10" s="207" t="s">
        <v>76</v>
      </c>
      <c r="AA10" s="203" t="s">
        <v>76</v>
      </c>
      <c r="AB10" s="202" t="s">
        <v>76</v>
      </c>
      <c r="AC10" s="203" t="s">
        <v>76</v>
      </c>
      <c r="AD10" s="236" t="s">
        <v>76</v>
      </c>
      <c r="AE10" s="291"/>
      <c r="AF10" s="237" t="s">
        <v>76</v>
      </c>
      <c r="AG10" s="238" t="s">
        <v>76</v>
      </c>
      <c r="AH10" s="239" t="s">
        <v>76</v>
      </c>
      <c r="AI10" s="240">
        <f>X10</f>
        <v>0</v>
      </c>
      <c r="AJ10" s="237" t="s">
        <v>76</v>
      </c>
      <c r="AK10" s="238" t="s">
        <v>76</v>
      </c>
      <c r="AL10" s="248" t="s">
        <v>76</v>
      </c>
      <c r="AM10" s="295"/>
      <c r="AN10" s="237" t="s">
        <v>76</v>
      </c>
      <c r="AO10" s="237" t="s">
        <v>76</v>
      </c>
      <c r="AP10" s="238" t="s">
        <v>76</v>
      </c>
      <c r="AQ10" s="244" t="s">
        <v>76</v>
      </c>
      <c r="AR10" s="266">
        <f t="shared" si="7"/>
        <v>0</v>
      </c>
      <c r="AS10" s="84">
        <f t="shared" si="3"/>
        <v>0</v>
      </c>
      <c r="AT10" s="83"/>
      <c r="AU10" s="85" t="e">
        <f t="shared" si="4"/>
        <v>#DIV/0!</v>
      </c>
      <c r="AV10" s="90"/>
      <c r="AW10" s="106"/>
      <c r="AX10" s="87"/>
      <c r="AY10" s="422" t="e">
        <f>AY9</f>
        <v>#DIV/0!</v>
      </c>
    </row>
    <row r="11" spans="1:51" ht="12.75">
      <c r="A11" s="124">
        <v>1</v>
      </c>
      <c r="B11" s="478"/>
      <c r="C11" s="63" t="s">
        <v>34</v>
      </c>
      <c r="D11" s="443"/>
      <c r="E11" s="337"/>
      <c r="F11" s="337"/>
      <c r="G11" s="337"/>
      <c r="H11" s="337"/>
      <c r="I11" s="337"/>
      <c r="J11" s="337"/>
      <c r="K11" s="337"/>
      <c r="L11" s="337"/>
      <c r="M11" s="337"/>
      <c r="N11" s="337"/>
      <c r="O11" s="444"/>
      <c r="P11" s="445">
        <f t="shared" si="5"/>
        <v>0</v>
      </c>
      <c r="Q11" s="261">
        <f>P11+P12</f>
        <v>0</v>
      </c>
      <c r="R11" s="160"/>
      <c r="S11" s="181">
        <f>Q11-R11</f>
        <v>0</v>
      </c>
      <c r="T11" s="222" t="e">
        <f t="shared" si="0"/>
        <v>#DIV/0!</v>
      </c>
      <c r="U11" s="210" t="e">
        <f t="shared" si="1"/>
        <v>#DIV/0!</v>
      </c>
      <c r="V11" s="210" t="e">
        <f t="shared" si="2"/>
        <v>#DIV/0!</v>
      </c>
      <c r="W11" s="210" t="e">
        <f t="shared" si="6"/>
        <v>#DIV/0!</v>
      </c>
      <c r="X11" s="166"/>
      <c r="Y11" s="232" t="e">
        <f>R11/(12*(D11+D12))*1000+(AB11+AC11)/(12*(X11+X12))*1000</f>
        <v>#DIV/0!</v>
      </c>
      <c r="Z11" s="206" t="e">
        <f>Y11-AA11</f>
        <v>#DIV/0!</v>
      </c>
      <c r="AA11" s="233" t="e">
        <f>(G11+G12+H11+H12)/(12*(D11+D12))*1000</f>
        <v>#DIV/0!</v>
      </c>
      <c r="AB11" s="227"/>
      <c r="AC11" s="200"/>
      <c r="AD11" s="104" t="e">
        <f>(X11+X12)*Y11*0.012</f>
        <v>#DIV/0!</v>
      </c>
      <c r="AE11" s="496"/>
      <c r="AF11" s="208" t="e">
        <f>AE11+AE12+AB11-AD11</f>
        <v>#DIV/0!</v>
      </c>
      <c r="AG11" s="5" t="e">
        <f>AF11/(12*(X11+X12))*1000</f>
        <v>#DIV/0!</v>
      </c>
      <c r="AH11" s="6" t="e">
        <f>AG11/AA11</f>
        <v>#DIV/0!</v>
      </c>
      <c r="AI11" s="3">
        <f>X11</f>
        <v>0</v>
      </c>
      <c r="AJ11" s="9" t="e">
        <f>AE11+AE12+AB11-(AI11+AI12)*Y11*0.012</f>
        <v>#DIV/0!</v>
      </c>
      <c r="AK11" s="5" t="e">
        <f>AJ11/(12*(AI11+AI12))*1000</f>
        <v>#DIV/0!</v>
      </c>
      <c r="AL11" s="247" t="e">
        <f>AK11/AA11</f>
        <v>#DIV/0!</v>
      </c>
      <c r="AM11" s="251"/>
      <c r="AN11" s="250" t="e">
        <f>(AM11+AM12)/(12*(AI11+AI12))*1000</f>
        <v>#DIV/0!</v>
      </c>
      <c r="AO11" s="5" t="e">
        <f>AA11+AK11+AN11</f>
        <v>#DIV/0!</v>
      </c>
      <c r="AP11" s="7" t="e">
        <f>(AK11+AN11)/AA11</f>
        <v>#DIV/0!</v>
      </c>
      <c r="AQ11" s="243" t="e">
        <f>AO11/AA11</f>
        <v>#DIV/0!</v>
      </c>
      <c r="AR11" s="265">
        <f t="shared" si="7"/>
        <v>0</v>
      </c>
      <c r="AS11" s="94">
        <f t="shared" si="3"/>
        <v>0</v>
      </c>
      <c r="AT11" s="167"/>
      <c r="AU11" s="95" t="e">
        <f t="shared" si="4"/>
        <v>#DIV/0!</v>
      </c>
      <c r="AV11" s="288"/>
      <c r="AW11" s="168"/>
      <c r="AX11" s="14" t="e">
        <f>(AR11+AR12+AB11-AV11-AV12)/((AW11+AW12)*12)</f>
        <v>#DIV/0!</v>
      </c>
      <c r="AY11" s="422" t="e">
        <f>IF(AX11&lt;0,"!!!","")</f>
        <v>#DIV/0!</v>
      </c>
    </row>
    <row r="12" spans="1:51" ht="13.5" thickBot="1">
      <c r="A12" s="125">
        <v>1</v>
      </c>
      <c r="B12" s="480"/>
      <c r="C12" s="88" t="s">
        <v>35</v>
      </c>
      <c r="D12" s="439"/>
      <c r="E12" s="440"/>
      <c r="F12" s="440"/>
      <c r="G12" s="440"/>
      <c r="H12" s="440"/>
      <c r="I12" s="440"/>
      <c r="J12" s="440"/>
      <c r="K12" s="440"/>
      <c r="L12" s="440"/>
      <c r="M12" s="440"/>
      <c r="N12" s="440"/>
      <c r="O12" s="441"/>
      <c r="P12" s="442">
        <f t="shared" si="5"/>
        <v>0</v>
      </c>
      <c r="Q12" s="262" t="s">
        <v>76</v>
      </c>
      <c r="R12" s="202" t="s">
        <v>76</v>
      </c>
      <c r="S12" s="203" t="s">
        <v>76</v>
      </c>
      <c r="T12" s="221" t="e">
        <f t="shared" si="0"/>
        <v>#DIV/0!</v>
      </c>
      <c r="U12" s="209" t="e">
        <f t="shared" si="1"/>
        <v>#DIV/0!</v>
      </c>
      <c r="V12" s="209" t="e">
        <f t="shared" si="2"/>
        <v>#DIV/0!</v>
      </c>
      <c r="W12" s="213" t="e">
        <f t="shared" si="6"/>
        <v>#DIV/0!</v>
      </c>
      <c r="X12" s="130"/>
      <c r="Y12" s="234" t="s">
        <v>76</v>
      </c>
      <c r="Z12" s="207" t="s">
        <v>76</v>
      </c>
      <c r="AA12" s="203" t="s">
        <v>76</v>
      </c>
      <c r="AB12" s="202" t="s">
        <v>76</v>
      </c>
      <c r="AC12" s="203" t="s">
        <v>76</v>
      </c>
      <c r="AD12" s="236" t="s">
        <v>76</v>
      </c>
      <c r="AE12" s="291"/>
      <c r="AF12" s="237" t="s">
        <v>76</v>
      </c>
      <c r="AG12" s="238" t="s">
        <v>76</v>
      </c>
      <c r="AH12" s="239" t="s">
        <v>76</v>
      </c>
      <c r="AI12" s="240">
        <f>X12</f>
        <v>0</v>
      </c>
      <c r="AJ12" s="237" t="s">
        <v>76</v>
      </c>
      <c r="AK12" s="238" t="s">
        <v>76</v>
      </c>
      <c r="AL12" s="248" t="s">
        <v>76</v>
      </c>
      <c r="AM12" s="295"/>
      <c r="AN12" s="237" t="s">
        <v>76</v>
      </c>
      <c r="AO12" s="237" t="s">
        <v>76</v>
      </c>
      <c r="AP12" s="238" t="s">
        <v>76</v>
      </c>
      <c r="AQ12" s="244" t="s">
        <v>76</v>
      </c>
      <c r="AR12" s="266">
        <f t="shared" si="7"/>
        <v>0</v>
      </c>
      <c r="AS12" s="84">
        <f t="shared" si="3"/>
        <v>0</v>
      </c>
      <c r="AT12" s="93"/>
      <c r="AU12" s="85" t="e">
        <f t="shared" si="4"/>
        <v>#DIV/0!</v>
      </c>
      <c r="AV12" s="90"/>
      <c r="AW12" s="106"/>
      <c r="AX12" s="87"/>
      <c r="AY12" s="422" t="e">
        <f>AY11</f>
        <v>#DIV/0!</v>
      </c>
    </row>
    <row r="13" spans="1:51" ht="12.75">
      <c r="A13" s="91">
        <v>1</v>
      </c>
      <c r="B13" s="478"/>
      <c r="C13" s="63" t="s">
        <v>34</v>
      </c>
      <c r="D13" s="443"/>
      <c r="E13" s="337"/>
      <c r="F13" s="337"/>
      <c r="G13" s="337"/>
      <c r="H13" s="337"/>
      <c r="I13" s="337"/>
      <c r="J13" s="337"/>
      <c r="K13" s="337"/>
      <c r="L13" s="337"/>
      <c r="M13" s="337"/>
      <c r="N13" s="337"/>
      <c r="O13" s="444"/>
      <c r="P13" s="445">
        <f t="shared" si="5"/>
        <v>0</v>
      </c>
      <c r="Q13" s="261">
        <f>P13+P14</f>
        <v>0</v>
      </c>
      <c r="R13" s="160"/>
      <c r="S13" s="181">
        <f>Q13-R13</f>
        <v>0</v>
      </c>
      <c r="T13" s="222" t="e">
        <f t="shared" si="0"/>
        <v>#DIV/0!</v>
      </c>
      <c r="U13" s="210" t="e">
        <f t="shared" si="1"/>
        <v>#DIV/0!</v>
      </c>
      <c r="V13" s="210" t="e">
        <f t="shared" si="2"/>
        <v>#DIV/0!</v>
      </c>
      <c r="W13" s="214" t="e">
        <f t="shared" si="6"/>
        <v>#DIV/0!</v>
      </c>
      <c r="X13" s="131"/>
      <c r="Y13" s="232" t="e">
        <f>R13/(12*(D13+D14))*1000+(AB13+AC13)/(12*(X13+X14))*1000</f>
        <v>#DIV/0!</v>
      </c>
      <c r="Z13" s="206" t="e">
        <f>Y13-AA13</f>
        <v>#DIV/0!</v>
      </c>
      <c r="AA13" s="233" t="e">
        <f>(G13+G14+H13+H14)/(12*(D13+D14))*1000</f>
        <v>#DIV/0!</v>
      </c>
      <c r="AB13" s="227"/>
      <c r="AC13" s="200"/>
      <c r="AD13" s="104" t="e">
        <f>(X13+X14)*Y13*0.012</f>
        <v>#DIV/0!</v>
      </c>
      <c r="AE13" s="496"/>
      <c r="AF13" s="208" t="e">
        <f>AE13+AE14+AB13-AD13</f>
        <v>#DIV/0!</v>
      </c>
      <c r="AG13" s="5" t="e">
        <f>AF13/(12*(X13+X14))*1000</f>
        <v>#DIV/0!</v>
      </c>
      <c r="AH13" s="6" t="e">
        <f>AG13/AA13</f>
        <v>#DIV/0!</v>
      </c>
      <c r="AI13" s="3">
        <f>X13</f>
        <v>0</v>
      </c>
      <c r="AJ13" s="9" t="e">
        <f>AE13+AE14+AB13-(AI13+AI14)*Y13*0.012</f>
        <v>#DIV/0!</v>
      </c>
      <c r="AK13" s="5" t="e">
        <f>AJ13/(12*(AI13+AI14))*1000</f>
        <v>#DIV/0!</v>
      </c>
      <c r="AL13" s="247" t="e">
        <f>AK13/AA13</f>
        <v>#DIV/0!</v>
      </c>
      <c r="AM13" s="251"/>
      <c r="AN13" s="250" t="e">
        <f>(AM13+AM14)/(12*(AI13+AI14))*1000</f>
        <v>#DIV/0!</v>
      </c>
      <c r="AO13" s="5" t="e">
        <f>AA13+AK13+AN13</f>
        <v>#DIV/0!</v>
      </c>
      <c r="AP13" s="7" t="e">
        <f>(AK13+AN13)/AA13</f>
        <v>#DIV/0!</v>
      </c>
      <c r="AQ13" s="243" t="e">
        <f>AO13/AA13</f>
        <v>#DIV/0!</v>
      </c>
      <c r="AR13" s="265">
        <f t="shared" si="7"/>
        <v>0</v>
      </c>
      <c r="AS13" s="94">
        <f t="shared" si="3"/>
        <v>0</v>
      </c>
      <c r="AT13" s="93"/>
      <c r="AU13" s="95" t="e">
        <f t="shared" si="4"/>
        <v>#DIV/0!</v>
      </c>
      <c r="AV13" s="286"/>
      <c r="AW13" s="107"/>
      <c r="AX13" s="14" t="e">
        <f>(AR13+AR14+AB13-AV13-AV14)/((AW13+AW14)*12)</f>
        <v>#DIV/0!</v>
      </c>
      <c r="AY13" s="422" t="e">
        <f>IF(AX13&lt;0,"!!!","")</f>
        <v>#DIV/0!</v>
      </c>
    </row>
    <row r="14" spans="1:51" ht="13.5" thickBot="1">
      <c r="A14" s="89">
        <v>1</v>
      </c>
      <c r="B14" s="480"/>
      <c r="C14" s="88" t="s">
        <v>35</v>
      </c>
      <c r="D14" s="439"/>
      <c r="E14" s="440"/>
      <c r="F14" s="440"/>
      <c r="G14" s="440"/>
      <c r="H14" s="440"/>
      <c r="I14" s="440"/>
      <c r="J14" s="440"/>
      <c r="K14" s="440"/>
      <c r="L14" s="440"/>
      <c r="M14" s="440"/>
      <c r="N14" s="440"/>
      <c r="O14" s="441"/>
      <c r="P14" s="442">
        <f t="shared" si="5"/>
        <v>0</v>
      </c>
      <c r="Q14" s="262" t="s">
        <v>76</v>
      </c>
      <c r="R14" s="202" t="s">
        <v>76</v>
      </c>
      <c r="S14" s="203" t="s">
        <v>76</v>
      </c>
      <c r="T14" s="221" t="e">
        <f t="shared" si="0"/>
        <v>#DIV/0!</v>
      </c>
      <c r="U14" s="209" t="e">
        <f t="shared" si="1"/>
        <v>#DIV/0!</v>
      </c>
      <c r="V14" s="209" t="e">
        <f t="shared" si="2"/>
        <v>#DIV/0!</v>
      </c>
      <c r="W14" s="213" t="e">
        <f t="shared" si="6"/>
        <v>#DIV/0!</v>
      </c>
      <c r="X14" s="130"/>
      <c r="Y14" s="234" t="s">
        <v>76</v>
      </c>
      <c r="Z14" s="207" t="s">
        <v>76</v>
      </c>
      <c r="AA14" s="203" t="s">
        <v>76</v>
      </c>
      <c r="AB14" s="202" t="s">
        <v>76</v>
      </c>
      <c r="AC14" s="203" t="s">
        <v>76</v>
      </c>
      <c r="AD14" s="236" t="s">
        <v>76</v>
      </c>
      <c r="AE14" s="291"/>
      <c r="AF14" s="237" t="s">
        <v>76</v>
      </c>
      <c r="AG14" s="238" t="s">
        <v>76</v>
      </c>
      <c r="AH14" s="239" t="s">
        <v>76</v>
      </c>
      <c r="AI14" s="240">
        <f>X14</f>
        <v>0</v>
      </c>
      <c r="AJ14" s="237" t="s">
        <v>76</v>
      </c>
      <c r="AK14" s="238" t="s">
        <v>76</v>
      </c>
      <c r="AL14" s="248" t="s">
        <v>76</v>
      </c>
      <c r="AM14" s="295"/>
      <c r="AN14" s="237" t="s">
        <v>76</v>
      </c>
      <c r="AO14" s="237" t="s">
        <v>76</v>
      </c>
      <c r="AP14" s="238" t="s">
        <v>76</v>
      </c>
      <c r="AQ14" s="244" t="s">
        <v>76</v>
      </c>
      <c r="AR14" s="266">
        <f t="shared" si="7"/>
        <v>0</v>
      </c>
      <c r="AS14" s="84">
        <f t="shared" si="3"/>
        <v>0</v>
      </c>
      <c r="AT14" s="83"/>
      <c r="AU14" s="85" t="e">
        <f t="shared" si="4"/>
        <v>#DIV/0!</v>
      </c>
      <c r="AV14" s="90"/>
      <c r="AW14" s="106"/>
      <c r="AX14" s="87"/>
      <c r="AY14" s="422" t="e">
        <f>AY13</f>
        <v>#DIV/0!</v>
      </c>
    </row>
    <row r="15" spans="1:51" ht="12.75">
      <c r="A15" s="91">
        <v>1</v>
      </c>
      <c r="B15" s="478"/>
      <c r="C15" s="63" t="s">
        <v>34</v>
      </c>
      <c r="D15" s="443"/>
      <c r="E15" s="337"/>
      <c r="F15" s="337"/>
      <c r="G15" s="337"/>
      <c r="H15" s="337"/>
      <c r="I15" s="337"/>
      <c r="J15" s="337"/>
      <c r="K15" s="337"/>
      <c r="L15" s="337"/>
      <c r="M15" s="337"/>
      <c r="N15" s="337"/>
      <c r="O15" s="444"/>
      <c r="P15" s="445">
        <f t="shared" si="5"/>
        <v>0</v>
      </c>
      <c r="Q15" s="261">
        <f>P15+P16</f>
        <v>0</v>
      </c>
      <c r="R15" s="160"/>
      <c r="S15" s="181">
        <f>Q15-R15</f>
        <v>0</v>
      </c>
      <c r="T15" s="222" t="e">
        <f t="shared" si="0"/>
        <v>#DIV/0!</v>
      </c>
      <c r="U15" s="210" t="e">
        <f t="shared" si="1"/>
        <v>#DIV/0!</v>
      </c>
      <c r="V15" s="210" t="e">
        <f t="shared" si="2"/>
        <v>#DIV/0!</v>
      </c>
      <c r="W15" s="214" t="e">
        <f t="shared" si="6"/>
        <v>#DIV/0!</v>
      </c>
      <c r="X15" s="131"/>
      <c r="Y15" s="232" t="e">
        <f>R15/(12*(D15+D16))*1000+(AB15+AC15)/(12*(X15+X16))*1000</f>
        <v>#DIV/0!</v>
      </c>
      <c r="Z15" s="206" t="e">
        <f>Y15-AA15</f>
        <v>#DIV/0!</v>
      </c>
      <c r="AA15" s="233" t="e">
        <f>(G15+G16+H15+H16)/(12*(D15+D16))*1000</f>
        <v>#DIV/0!</v>
      </c>
      <c r="AB15" s="227"/>
      <c r="AC15" s="200"/>
      <c r="AD15" s="104" t="e">
        <f>(X15+X16)*Y15*0.012</f>
        <v>#DIV/0!</v>
      </c>
      <c r="AE15" s="496"/>
      <c r="AF15" s="208" t="e">
        <f>AE15+AE16+AB15-AD15</f>
        <v>#DIV/0!</v>
      </c>
      <c r="AG15" s="5" t="e">
        <f>AF15/(12*(X15+X16))*1000</f>
        <v>#DIV/0!</v>
      </c>
      <c r="AH15" s="6" t="e">
        <f>AG15/AA15</f>
        <v>#DIV/0!</v>
      </c>
      <c r="AI15" s="3">
        <f>X15</f>
        <v>0</v>
      </c>
      <c r="AJ15" s="9" t="e">
        <f>AE15+AE16+AB15-(AI15+AI16)*Y15*0.012</f>
        <v>#DIV/0!</v>
      </c>
      <c r="AK15" s="5" t="e">
        <f>AJ15/(12*(AI15+AI16))*1000</f>
        <v>#DIV/0!</v>
      </c>
      <c r="AL15" s="247" t="e">
        <f>AK15/AA15</f>
        <v>#DIV/0!</v>
      </c>
      <c r="AM15" s="251"/>
      <c r="AN15" s="250" t="e">
        <f>(AM15+AM16)/(12*(AI15+AI16))*1000</f>
        <v>#DIV/0!</v>
      </c>
      <c r="AO15" s="5" t="e">
        <f>AA15+AK15+AN15</f>
        <v>#DIV/0!</v>
      </c>
      <c r="AP15" s="7" t="e">
        <f>(AK15+AN15)/AA15</f>
        <v>#DIV/0!</v>
      </c>
      <c r="AQ15" s="243" t="e">
        <f>AO15/AA15</f>
        <v>#DIV/0!</v>
      </c>
      <c r="AR15" s="265">
        <f t="shared" si="7"/>
        <v>0</v>
      </c>
      <c r="AS15" s="94">
        <f t="shared" si="3"/>
        <v>0</v>
      </c>
      <c r="AT15" s="93"/>
      <c r="AU15" s="95" t="e">
        <f t="shared" si="4"/>
        <v>#DIV/0!</v>
      </c>
      <c r="AV15" s="286"/>
      <c r="AW15" s="107"/>
      <c r="AX15" s="14" t="e">
        <f>(AR15+AR16+AB15-AV15-AV16)/((AW15+AW16)*12)</f>
        <v>#DIV/0!</v>
      </c>
      <c r="AY15" s="422" t="e">
        <f>IF(AX15&lt;0,"!!!","")</f>
        <v>#DIV/0!</v>
      </c>
    </row>
    <row r="16" spans="1:51" ht="13.5" thickBot="1">
      <c r="A16" s="89">
        <v>1</v>
      </c>
      <c r="B16" s="480"/>
      <c r="C16" s="88" t="s">
        <v>35</v>
      </c>
      <c r="D16" s="439"/>
      <c r="E16" s="440"/>
      <c r="F16" s="440"/>
      <c r="G16" s="440"/>
      <c r="H16" s="440"/>
      <c r="I16" s="440"/>
      <c r="J16" s="440"/>
      <c r="K16" s="440"/>
      <c r="L16" s="440"/>
      <c r="M16" s="440"/>
      <c r="N16" s="440"/>
      <c r="O16" s="441"/>
      <c r="P16" s="442">
        <f t="shared" si="5"/>
        <v>0</v>
      </c>
      <c r="Q16" s="262" t="s">
        <v>76</v>
      </c>
      <c r="R16" s="202" t="s">
        <v>76</v>
      </c>
      <c r="S16" s="203" t="s">
        <v>76</v>
      </c>
      <c r="T16" s="221" t="e">
        <f t="shared" si="0"/>
        <v>#DIV/0!</v>
      </c>
      <c r="U16" s="209" t="e">
        <f t="shared" si="1"/>
        <v>#DIV/0!</v>
      </c>
      <c r="V16" s="209" t="e">
        <f t="shared" si="2"/>
        <v>#DIV/0!</v>
      </c>
      <c r="W16" s="213" t="e">
        <f t="shared" si="6"/>
        <v>#DIV/0!</v>
      </c>
      <c r="X16" s="130"/>
      <c r="Y16" s="234" t="s">
        <v>76</v>
      </c>
      <c r="Z16" s="207" t="s">
        <v>76</v>
      </c>
      <c r="AA16" s="203" t="s">
        <v>76</v>
      </c>
      <c r="AB16" s="202" t="s">
        <v>76</v>
      </c>
      <c r="AC16" s="203" t="s">
        <v>76</v>
      </c>
      <c r="AD16" s="236" t="s">
        <v>76</v>
      </c>
      <c r="AE16" s="291"/>
      <c r="AF16" s="237" t="s">
        <v>76</v>
      </c>
      <c r="AG16" s="238" t="s">
        <v>76</v>
      </c>
      <c r="AH16" s="239" t="s">
        <v>76</v>
      </c>
      <c r="AI16" s="240">
        <f>X16</f>
        <v>0</v>
      </c>
      <c r="AJ16" s="237" t="s">
        <v>76</v>
      </c>
      <c r="AK16" s="238" t="s">
        <v>76</v>
      </c>
      <c r="AL16" s="248" t="s">
        <v>76</v>
      </c>
      <c r="AM16" s="295"/>
      <c r="AN16" s="237" t="s">
        <v>76</v>
      </c>
      <c r="AO16" s="237" t="s">
        <v>76</v>
      </c>
      <c r="AP16" s="238" t="s">
        <v>76</v>
      </c>
      <c r="AQ16" s="244" t="s">
        <v>76</v>
      </c>
      <c r="AR16" s="266">
        <f t="shared" si="7"/>
        <v>0</v>
      </c>
      <c r="AS16" s="84">
        <f t="shared" si="3"/>
        <v>0</v>
      </c>
      <c r="AT16" s="83"/>
      <c r="AU16" s="85" t="e">
        <f t="shared" si="4"/>
        <v>#DIV/0!</v>
      </c>
      <c r="AV16" s="90"/>
      <c r="AW16" s="106"/>
      <c r="AX16" s="87"/>
      <c r="AY16" s="422" t="e">
        <f>AY15</f>
        <v>#DIV/0!</v>
      </c>
    </row>
    <row r="17" spans="1:51" ht="12.75">
      <c r="A17" s="91">
        <v>1</v>
      </c>
      <c r="B17" s="478"/>
      <c r="C17" s="63" t="s">
        <v>34</v>
      </c>
      <c r="D17" s="446"/>
      <c r="E17" s="447"/>
      <c r="F17" s="447"/>
      <c r="G17" s="447"/>
      <c r="H17" s="447"/>
      <c r="I17" s="447"/>
      <c r="J17" s="447"/>
      <c r="K17" s="447"/>
      <c r="L17" s="447"/>
      <c r="M17" s="447"/>
      <c r="N17" s="447"/>
      <c r="O17" s="448"/>
      <c r="P17" s="445">
        <f t="shared" si="5"/>
        <v>0</v>
      </c>
      <c r="Q17" s="261">
        <f>P17+P18</f>
        <v>0</v>
      </c>
      <c r="R17" s="160"/>
      <c r="S17" s="181">
        <f>Q17-R17</f>
        <v>0</v>
      </c>
      <c r="T17" s="222" t="e">
        <f t="shared" si="0"/>
        <v>#DIV/0!</v>
      </c>
      <c r="U17" s="210" t="e">
        <f t="shared" si="1"/>
        <v>#DIV/0!</v>
      </c>
      <c r="V17" s="210" t="e">
        <f t="shared" si="2"/>
        <v>#DIV/0!</v>
      </c>
      <c r="W17" s="214" t="e">
        <f t="shared" si="6"/>
        <v>#DIV/0!</v>
      </c>
      <c r="X17" s="131"/>
      <c r="Y17" s="232" t="e">
        <f>R17/(12*(D17+D18))*1000+(AB17+AC17)/(12*(X17+X18))*1000</f>
        <v>#DIV/0!</v>
      </c>
      <c r="Z17" s="206" t="e">
        <f>Y17-AA17</f>
        <v>#DIV/0!</v>
      </c>
      <c r="AA17" s="233" t="e">
        <f>(G17+G18+H17+H18)/(12*(D17+D18))*1000</f>
        <v>#DIV/0!</v>
      </c>
      <c r="AB17" s="227"/>
      <c r="AC17" s="200"/>
      <c r="AD17" s="104" t="e">
        <f>(X17+X18)*Y17*0.012</f>
        <v>#DIV/0!</v>
      </c>
      <c r="AE17" s="496"/>
      <c r="AF17" s="208" t="e">
        <f>AE17+AE18+AB17-AD17</f>
        <v>#DIV/0!</v>
      </c>
      <c r="AG17" s="5" t="e">
        <f>AF17/(12*(X17+X18))*1000</f>
        <v>#DIV/0!</v>
      </c>
      <c r="AH17" s="6" t="e">
        <f>AG17/AA17</f>
        <v>#DIV/0!</v>
      </c>
      <c r="AI17" s="3">
        <f>X17</f>
        <v>0</v>
      </c>
      <c r="AJ17" s="9" t="e">
        <f>AE17+AE18+AB17-(AI17+AI18)*Y17*0.012</f>
        <v>#DIV/0!</v>
      </c>
      <c r="AK17" s="5" t="e">
        <f>AJ17/(12*(AI17+AI18))*1000</f>
        <v>#DIV/0!</v>
      </c>
      <c r="AL17" s="247" t="e">
        <f>AK17/AA17</f>
        <v>#DIV/0!</v>
      </c>
      <c r="AM17" s="251"/>
      <c r="AN17" s="250" t="e">
        <f>(AM17+AM18)/(12*(AI17+AI18))*1000</f>
        <v>#DIV/0!</v>
      </c>
      <c r="AO17" s="5" t="e">
        <f>AA17+AK17+AN17</f>
        <v>#DIV/0!</v>
      </c>
      <c r="AP17" s="7" t="e">
        <f>(AK17+AN17)/AA17</f>
        <v>#DIV/0!</v>
      </c>
      <c r="AQ17" s="243" t="e">
        <f>AO17/AA17</f>
        <v>#DIV/0!</v>
      </c>
      <c r="AR17" s="265">
        <f t="shared" si="7"/>
        <v>0</v>
      </c>
      <c r="AS17" s="94">
        <f t="shared" si="3"/>
        <v>0</v>
      </c>
      <c r="AT17" s="93"/>
      <c r="AU17" s="95" t="e">
        <f t="shared" si="4"/>
        <v>#DIV/0!</v>
      </c>
      <c r="AV17" s="286"/>
      <c r="AW17" s="107"/>
      <c r="AX17" s="14" t="e">
        <f>(AR17+AR18+AB17-AV17-AV18)/((AW17+AW18)*12)</f>
        <v>#DIV/0!</v>
      </c>
      <c r="AY17" s="422" t="e">
        <f>IF(AX17&lt;0,"!!!","")</f>
        <v>#DIV/0!</v>
      </c>
    </row>
    <row r="18" spans="1:51" ht="13.5" thickBot="1">
      <c r="A18" s="89">
        <v>1</v>
      </c>
      <c r="B18" s="480"/>
      <c r="C18" s="88" t="s">
        <v>35</v>
      </c>
      <c r="D18" s="439"/>
      <c r="E18" s="449"/>
      <c r="F18" s="449"/>
      <c r="G18" s="449"/>
      <c r="H18" s="449"/>
      <c r="I18" s="449"/>
      <c r="J18" s="449"/>
      <c r="K18" s="449"/>
      <c r="L18" s="449"/>
      <c r="M18" s="449"/>
      <c r="N18" s="449"/>
      <c r="O18" s="450"/>
      <c r="P18" s="442">
        <f t="shared" si="5"/>
        <v>0</v>
      </c>
      <c r="Q18" s="262" t="s">
        <v>76</v>
      </c>
      <c r="R18" s="202" t="s">
        <v>76</v>
      </c>
      <c r="S18" s="203" t="s">
        <v>76</v>
      </c>
      <c r="T18" s="221" t="e">
        <f t="shared" si="0"/>
        <v>#DIV/0!</v>
      </c>
      <c r="U18" s="209" t="e">
        <f t="shared" si="1"/>
        <v>#DIV/0!</v>
      </c>
      <c r="V18" s="209" t="e">
        <f t="shared" si="2"/>
        <v>#DIV/0!</v>
      </c>
      <c r="W18" s="213" t="e">
        <f t="shared" si="6"/>
        <v>#DIV/0!</v>
      </c>
      <c r="X18" s="130"/>
      <c r="Y18" s="234" t="s">
        <v>76</v>
      </c>
      <c r="Z18" s="207" t="s">
        <v>76</v>
      </c>
      <c r="AA18" s="203" t="s">
        <v>76</v>
      </c>
      <c r="AB18" s="202" t="s">
        <v>76</v>
      </c>
      <c r="AC18" s="203" t="s">
        <v>76</v>
      </c>
      <c r="AD18" s="236" t="s">
        <v>76</v>
      </c>
      <c r="AE18" s="291"/>
      <c r="AF18" s="237" t="s">
        <v>76</v>
      </c>
      <c r="AG18" s="238" t="s">
        <v>76</v>
      </c>
      <c r="AH18" s="239" t="s">
        <v>76</v>
      </c>
      <c r="AI18" s="240">
        <f>X18</f>
        <v>0</v>
      </c>
      <c r="AJ18" s="237" t="s">
        <v>76</v>
      </c>
      <c r="AK18" s="238" t="s">
        <v>76</v>
      </c>
      <c r="AL18" s="248" t="s">
        <v>76</v>
      </c>
      <c r="AM18" s="295"/>
      <c r="AN18" s="237" t="s">
        <v>76</v>
      </c>
      <c r="AO18" s="237" t="s">
        <v>76</v>
      </c>
      <c r="AP18" s="238" t="s">
        <v>76</v>
      </c>
      <c r="AQ18" s="244" t="s">
        <v>76</v>
      </c>
      <c r="AR18" s="266">
        <f t="shared" si="7"/>
        <v>0</v>
      </c>
      <c r="AS18" s="84">
        <f t="shared" si="3"/>
        <v>0</v>
      </c>
      <c r="AT18" s="83"/>
      <c r="AU18" s="85" t="e">
        <f t="shared" si="4"/>
        <v>#DIV/0!</v>
      </c>
      <c r="AV18" s="90"/>
      <c r="AW18" s="106"/>
      <c r="AX18" s="87"/>
      <c r="AY18" s="422" t="e">
        <f>AY17</f>
        <v>#DIV/0!</v>
      </c>
    </row>
    <row r="19" spans="1:51" ht="12.75">
      <c r="A19" s="91">
        <v>1</v>
      </c>
      <c r="B19" s="478"/>
      <c r="C19" s="63" t="s">
        <v>34</v>
      </c>
      <c r="D19" s="443"/>
      <c r="E19" s="337"/>
      <c r="F19" s="337"/>
      <c r="G19" s="337"/>
      <c r="H19" s="337"/>
      <c r="I19" s="337"/>
      <c r="J19" s="337"/>
      <c r="K19" s="337"/>
      <c r="L19" s="337"/>
      <c r="M19" s="337"/>
      <c r="N19" s="337"/>
      <c r="O19" s="444"/>
      <c r="P19" s="445">
        <f t="shared" si="5"/>
        <v>0</v>
      </c>
      <c r="Q19" s="261">
        <f>P19+P20</f>
        <v>0</v>
      </c>
      <c r="R19" s="160"/>
      <c r="S19" s="181">
        <f>Q19-R19</f>
        <v>0</v>
      </c>
      <c r="T19" s="222" t="e">
        <f t="shared" si="0"/>
        <v>#DIV/0!</v>
      </c>
      <c r="U19" s="210" t="e">
        <f t="shared" si="1"/>
        <v>#DIV/0!</v>
      </c>
      <c r="V19" s="210" t="e">
        <f t="shared" si="2"/>
        <v>#DIV/0!</v>
      </c>
      <c r="W19" s="214" t="e">
        <f t="shared" si="6"/>
        <v>#DIV/0!</v>
      </c>
      <c r="X19" s="131"/>
      <c r="Y19" s="232" t="e">
        <f>R19/(12*(D19+D20))*1000+(AB19+AC19)/(12*(X19+X20))*1000</f>
        <v>#DIV/0!</v>
      </c>
      <c r="Z19" s="206" t="e">
        <f>Y19-AA19</f>
        <v>#DIV/0!</v>
      </c>
      <c r="AA19" s="233" t="e">
        <f>(G19+G20+H19+H20)/(12*(D19+D20))*1000</f>
        <v>#DIV/0!</v>
      </c>
      <c r="AB19" s="227"/>
      <c r="AC19" s="200"/>
      <c r="AD19" s="104" t="e">
        <f>(X19+X20)*Y19*0.012</f>
        <v>#DIV/0!</v>
      </c>
      <c r="AE19" s="496"/>
      <c r="AF19" s="208" t="e">
        <f>AE19+AE20+AB19-AD19</f>
        <v>#DIV/0!</v>
      </c>
      <c r="AG19" s="5" t="e">
        <f>AF19/(12*(X19+X20))*1000</f>
        <v>#DIV/0!</v>
      </c>
      <c r="AH19" s="6" t="e">
        <f>AG19/AA19</f>
        <v>#DIV/0!</v>
      </c>
      <c r="AI19" s="3">
        <f>X19</f>
        <v>0</v>
      </c>
      <c r="AJ19" s="9" t="e">
        <f>AE19+AE20+AB19-(AI19+AI20)*Y19*0.012</f>
        <v>#DIV/0!</v>
      </c>
      <c r="AK19" s="5" t="e">
        <f>AJ19/(12*(AI19+AI20))*1000</f>
        <v>#DIV/0!</v>
      </c>
      <c r="AL19" s="247" t="e">
        <f>AK19/AA19</f>
        <v>#DIV/0!</v>
      </c>
      <c r="AM19" s="251"/>
      <c r="AN19" s="250" t="e">
        <f>(AM19+AM20)/(12*(AI19+AI20))*1000</f>
        <v>#DIV/0!</v>
      </c>
      <c r="AO19" s="5" t="e">
        <f>AA19+AK19+AN19</f>
        <v>#DIV/0!</v>
      </c>
      <c r="AP19" s="7" t="e">
        <f>(AK19+AN19)/AA19</f>
        <v>#DIV/0!</v>
      </c>
      <c r="AQ19" s="243" t="e">
        <f>AO19/AA19</f>
        <v>#DIV/0!</v>
      </c>
      <c r="AR19" s="265">
        <f t="shared" si="7"/>
        <v>0</v>
      </c>
      <c r="AS19" s="94">
        <f t="shared" si="3"/>
        <v>0</v>
      </c>
      <c r="AT19" s="93"/>
      <c r="AU19" s="95" t="e">
        <f t="shared" si="4"/>
        <v>#DIV/0!</v>
      </c>
      <c r="AV19" s="286"/>
      <c r="AW19" s="107"/>
      <c r="AX19" s="14" t="e">
        <f>(AR19+AR20+AB19-AV19-AV20)/((AW19+AW20)*12)</f>
        <v>#DIV/0!</v>
      </c>
      <c r="AY19" s="422" t="e">
        <f>IF(AX19&lt;0,"!!!","")</f>
        <v>#DIV/0!</v>
      </c>
    </row>
    <row r="20" spans="1:51" ht="13.5" thickBot="1">
      <c r="A20" s="89">
        <v>1</v>
      </c>
      <c r="B20" s="480"/>
      <c r="C20" s="88" t="s">
        <v>35</v>
      </c>
      <c r="D20" s="439"/>
      <c r="E20" s="440"/>
      <c r="F20" s="440"/>
      <c r="G20" s="440"/>
      <c r="H20" s="440"/>
      <c r="I20" s="440"/>
      <c r="J20" s="440"/>
      <c r="K20" s="440"/>
      <c r="L20" s="440"/>
      <c r="M20" s="440"/>
      <c r="N20" s="440"/>
      <c r="O20" s="441"/>
      <c r="P20" s="442">
        <f t="shared" si="5"/>
        <v>0</v>
      </c>
      <c r="Q20" s="262" t="s">
        <v>76</v>
      </c>
      <c r="R20" s="202" t="s">
        <v>76</v>
      </c>
      <c r="S20" s="203" t="s">
        <v>76</v>
      </c>
      <c r="T20" s="221" t="e">
        <f t="shared" si="0"/>
        <v>#DIV/0!</v>
      </c>
      <c r="U20" s="209" t="e">
        <f t="shared" si="1"/>
        <v>#DIV/0!</v>
      </c>
      <c r="V20" s="209" t="e">
        <f t="shared" si="2"/>
        <v>#DIV/0!</v>
      </c>
      <c r="W20" s="213" t="e">
        <f t="shared" si="6"/>
        <v>#DIV/0!</v>
      </c>
      <c r="X20" s="130"/>
      <c r="Y20" s="234" t="s">
        <v>76</v>
      </c>
      <c r="Z20" s="207" t="s">
        <v>76</v>
      </c>
      <c r="AA20" s="203" t="s">
        <v>76</v>
      </c>
      <c r="AB20" s="202" t="s">
        <v>76</v>
      </c>
      <c r="AC20" s="203" t="s">
        <v>76</v>
      </c>
      <c r="AD20" s="236" t="s">
        <v>76</v>
      </c>
      <c r="AE20" s="291"/>
      <c r="AF20" s="237" t="s">
        <v>76</v>
      </c>
      <c r="AG20" s="238" t="s">
        <v>76</v>
      </c>
      <c r="AH20" s="239" t="s">
        <v>76</v>
      </c>
      <c r="AI20" s="240">
        <f>X20</f>
        <v>0</v>
      </c>
      <c r="AJ20" s="237" t="s">
        <v>76</v>
      </c>
      <c r="AK20" s="238" t="s">
        <v>76</v>
      </c>
      <c r="AL20" s="248" t="s">
        <v>76</v>
      </c>
      <c r="AM20" s="295"/>
      <c r="AN20" s="237" t="s">
        <v>76</v>
      </c>
      <c r="AO20" s="237" t="s">
        <v>76</v>
      </c>
      <c r="AP20" s="238" t="s">
        <v>76</v>
      </c>
      <c r="AQ20" s="244" t="s">
        <v>76</v>
      </c>
      <c r="AR20" s="266">
        <f t="shared" si="7"/>
        <v>0</v>
      </c>
      <c r="AS20" s="84">
        <f t="shared" si="3"/>
        <v>0</v>
      </c>
      <c r="AT20" s="83"/>
      <c r="AU20" s="85" t="e">
        <f t="shared" si="4"/>
        <v>#DIV/0!</v>
      </c>
      <c r="AV20" s="90"/>
      <c r="AW20" s="106"/>
      <c r="AX20" s="87"/>
      <c r="AY20" s="422" t="e">
        <f>AY19</f>
        <v>#DIV/0!</v>
      </c>
    </row>
    <row r="21" spans="1:51" ht="12.75">
      <c r="A21" s="91">
        <v>1</v>
      </c>
      <c r="B21" s="478"/>
      <c r="C21" s="63" t="s">
        <v>34</v>
      </c>
      <c r="D21" s="443"/>
      <c r="E21" s="337"/>
      <c r="F21" s="337"/>
      <c r="G21" s="337"/>
      <c r="H21" s="337"/>
      <c r="I21" s="337"/>
      <c r="J21" s="337"/>
      <c r="K21" s="337"/>
      <c r="L21" s="337"/>
      <c r="M21" s="337"/>
      <c r="N21" s="337"/>
      <c r="O21" s="444"/>
      <c r="P21" s="445">
        <f t="shared" si="5"/>
        <v>0</v>
      </c>
      <c r="Q21" s="261">
        <f>P21+P22</f>
        <v>0</v>
      </c>
      <c r="R21" s="160"/>
      <c r="S21" s="181">
        <f>Q21-R21</f>
        <v>0</v>
      </c>
      <c r="T21" s="222" t="e">
        <f t="shared" si="0"/>
        <v>#DIV/0!</v>
      </c>
      <c r="U21" s="210" t="e">
        <f t="shared" si="1"/>
        <v>#DIV/0!</v>
      </c>
      <c r="V21" s="210" t="e">
        <f t="shared" si="2"/>
        <v>#DIV/0!</v>
      </c>
      <c r="W21" s="214" t="e">
        <f t="shared" si="6"/>
        <v>#DIV/0!</v>
      </c>
      <c r="X21" s="131"/>
      <c r="Y21" s="232" t="e">
        <f>R21/(12*(D21+D22))*1000+(AB21+AC21)/(12*(X21+X22))*1000</f>
        <v>#DIV/0!</v>
      </c>
      <c r="Z21" s="206" t="e">
        <f>Y21-AA21</f>
        <v>#DIV/0!</v>
      </c>
      <c r="AA21" s="233" t="e">
        <f>(G21+G22+H21+H22)/(12*(D21+D22))*1000</f>
        <v>#DIV/0!</v>
      </c>
      <c r="AB21" s="227"/>
      <c r="AC21" s="200"/>
      <c r="AD21" s="104" t="e">
        <f>(X21+X22)*Y21*0.012</f>
        <v>#DIV/0!</v>
      </c>
      <c r="AE21" s="496"/>
      <c r="AF21" s="208" t="e">
        <f>AE21+AE22+AB21-AD21</f>
        <v>#DIV/0!</v>
      </c>
      <c r="AG21" s="5" t="e">
        <f>AF21/(12*(X21+X22))*1000</f>
        <v>#DIV/0!</v>
      </c>
      <c r="AH21" s="6" t="e">
        <f>AG21/AA21</f>
        <v>#DIV/0!</v>
      </c>
      <c r="AI21" s="3">
        <f>X21</f>
        <v>0</v>
      </c>
      <c r="AJ21" s="9" t="e">
        <f>AE21+AE22+AB21-(AI21+AI22)*Y21*0.012</f>
        <v>#DIV/0!</v>
      </c>
      <c r="AK21" s="5" t="e">
        <f>AJ21/(12*(AI21+AI22))*1000</f>
        <v>#DIV/0!</v>
      </c>
      <c r="AL21" s="247" t="e">
        <f>AK21/AA21</f>
        <v>#DIV/0!</v>
      </c>
      <c r="AM21" s="251"/>
      <c r="AN21" s="250" t="e">
        <f>(AM21+AM22)/(12*(AI21+AI22))*1000</f>
        <v>#DIV/0!</v>
      </c>
      <c r="AO21" s="5" t="e">
        <f>AA21+AK21+AN21</f>
        <v>#DIV/0!</v>
      </c>
      <c r="AP21" s="7" t="e">
        <f>(AK21+AN21)/AA21</f>
        <v>#DIV/0!</v>
      </c>
      <c r="AQ21" s="243" t="e">
        <f>AO21/AA21</f>
        <v>#DIV/0!</v>
      </c>
      <c r="AR21" s="265">
        <f t="shared" si="7"/>
        <v>0</v>
      </c>
      <c r="AS21" s="94">
        <f t="shared" si="3"/>
        <v>0</v>
      </c>
      <c r="AT21" s="93"/>
      <c r="AU21" s="95" t="e">
        <f t="shared" si="4"/>
        <v>#DIV/0!</v>
      </c>
      <c r="AV21" s="286"/>
      <c r="AW21" s="107"/>
      <c r="AX21" s="14" t="e">
        <f>(AR21+AR22+AB21-AV21-AV22)/((AW21+AW22)*12)</f>
        <v>#DIV/0!</v>
      </c>
      <c r="AY21" s="422" t="e">
        <f>IF(AX21&lt;0,"!!!","")</f>
        <v>#DIV/0!</v>
      </c>
    </row>
    <row r="22" spans="1:51" ht="13.5" thickBot="1">
      <c r="A22" s="89">
        <v>1</v>
      </c>
      <c r="B22" s="480"/>
      <c r="C22" s="88" t="s">
        <v>35</v>
      </c>
      <c r="D22" s="439"/>
      <c r="E22" s="440"/>
      <c r="F22" s="440"/>
      <c r="G22" s="440"/>
      <c r="H22" s="440"/>
      <c r="I22" s="440"/>
      <c r="J22" s="440"/>
      <c r="K22" s="440"/>
      <c r="L22" s="440"/>
      <c r="M22" s="440"/>
      <c r="N22" s="440"/>
      <c r="O22" s="441"/>
      <c r="P22" s="442">
        <f t="shared" si="5"/>
        <v>0</v>
      </c>
      <c r="Q22" s="262" t="s">
        <v>76</v>
      </c>
      <c r="R22" s="202" t="s">
        <v>76</v>
      </c>
      <c r="S22" s="203" t="s">
        <v>76</v>
      </c>
      <c r="T22" s="221" t="e">
        <f t="shared" si="0"/>
        <v>#DIV/0!</v>
      </c>
      <c r="U22" s="209" t="e">
        <f t="shared" si="1"/>
        <v>#DIV/0!</v>
      </c>
      <c r="V22" s="209" t="e">
        <f t="shared" si="2"/>
        <v>#DIV/0!</v>
      </c>
      <c r="W22" s="213" t="e">
        <f t="shared" si="6"/>
        <v>#DIV/0!</v>
      </c>
      <c r="X22" s="130"/>
      <c r="Y22" s="234" t="s">
        <v>76</v>
      </c>
      <c r="Z22" s="207" t="s">
        <v>76</v>
      </c>
      <c r="AA22" s="203" t="s">
        <v>76</v>
      </c>
      <c r="AB22" s="202" t="s">
        <v>76</v>
      </c>
      <c r="AC22" s="203" t="s">
        <v>76</v>
      </c>
      <c r="AD22" s="236" t="s">
        <v>76</v>
      </c>
      <c r="AE22" s="291"/>
      <c r="AF22" s="237" t="s">
        <v>76</v>
      </c>
      <c r="AG22" s="238" t="s">
        <v>76</v>
      </c>
      <c r="AH22" s="239" t="s">
        <v>76</v>
      </c>
      <c r="AI22" s="240">
        <f>X22</f>
        <v>0</v>
      </c>
      <c r="AJ22" s="237" t="s">
        <v>76</v>
      </c>
      <c r="AK22" s="238" t="s">
        <v>76</v>
      </c>
      <c r="AL22" s="248" t="s">
        <v>76</v>
      </c>
      <c r="AM22" s="295"/>
      <c r="AN22" s="237" t="s">
        <v>76</v>
      </c>
      <c r="AO22" s="237" t="s">
        <v>76</v>
      </c>
      <c r="AP22" s="238" t="s">
        <v>76</v>
      </c>
      <c r="AQ22" s="244" t="s">
        <v>76</v>
      </c>
      <c r="AR22" s="266">
        <f t="shared" si="7"/>
        <v>0</v>
      </c>
      <c r="AS22" s="84">
        <f t="shared" si="3"/>
        <v>0</v>
      </c>
      <c r="AT22" s="83"/>
      <c r="AU22" s="85" t="e">
        <f t="shared" si="4"/>
        <v>#DIV/0!</v>
      </c>
      <c r="AV22" s="90"/>
      <c r="AW22" s="106"/>
      <c r="AX22" s="87"/>
      <c r="AY22" s="422" t="e">
        <f>AY21</f>
        <v>#DIV/0!</v>
      </c>
    </row>
    <row r="23" spans="1:51" ht="12.75">
      <c r="A23" s="91">
        <v>1</v>
      </c>
      <c r="B23" s="478"/>
      <c r="C23" s="63" t="s">
        <v>34</v>
      </c>
      <c r="D23" s="443"/>
      <c r="E23" s="337"/>
      <c r="F23" s="337"/>
      <c r="G23" s="337"/>
      <c r="H23" s="337"/>
      <c r="I23" s="337"/>
      <c r="J23" s="337"/>
      <c r="K23" s="337"/>
      <c r="L23" s="337"/>
      <c r="M23" s="337"/>
      <c r="N23" s="337"/>
      <c r="O23" s="444"/>
      <c r="P23" s="445">
        <f t="shared" si="5"/>
        <v>0</v>
      </c>
      <c r="Q23" s="261">
        <f>P23+P24</f>
        <v>0</v>
      </c>
      <c r="R23" s="160"/>
      <c r="S23" s="181">
        <f>Q23-R23</f>
        <v>0</v>
      </c>
      <c r="T23" s="222" t="e">
        <f t="shared" si="0"/>
        <v>#DIV/0!</v>
      </c>
      <c r="U23" s="210" t="e">
        <f t="shared" si="1"/>
        <v>#DIV/0!</v>
      </c>
      <c r="V23" s="210" t="e">
        <f t="shared" si="2"/>
        <v>#DIV/0!</v>
      </c>
      <c r="W23" s="214" t="e">
        <f t="shared" si="6"/>
        <v>#DIV/0!</v>
      </c>
      <c r="X23" s="131"/>
      <c r="Y23" s="232" t="e">
        <f>R23/(12*(D23+D24))*1000+(AB23+AC23)/(12*(X23+X24))*1000</f>
        <v>#DIV/0!</v>
      </c>
      <c r="Z23" s="206" t="e">
        <f>Y23-AA23</f>
        <v>#DIV/0!</v>
      </c>
      <c r="AA23" s="233" t="e">
        <f>(G23+G24+H23+H24)/(12*(D23+D24))*1000</f>
        <v>#DIV/0!</v>
      </c>
      <c r="AB23" s="227"/>
      <c r="AC23" s="200"/>
      <c r="AD23" s="104" t="e">
        <f>(X23+X24)*Y23*0.012</f>
        <v>#DIV/0!</v>
      </c>
      <c r="AE23" s="496"/>
      <c r="AF23" s="208" t="e">
        <f>AE23+AE24+AB23-AD23</f>
        <v>#DIV/0!</v>
      </c>
      <c r="AG23" s="5" t="e">
        <f>AF23/(12*(X23+X24))*1000</f>
        <v>#DIV/0!</v>
      </c>
      <c r="AH23" s="6" t="e">
        <f>AG23/AA23</f>
        <v>#DIV/0!</v>
      </c>
      <c r="AI23" s="3">
        <f>X23</f>
        <v>0</v>
      </c>
      <c r="AJ23" s="9" t="e">
        <f>AE23+AE24+AB23-(AI23+AI24)*Y23*0.012</f>
        <v>#DIV/0!</v>
      </c>
      <c r="AK23" s="5" t="e">
        <f>AJ23/(12*(AI23+AI24))*1000</f>
        <v>#DIV/0!</v>
      </c>
      <c r="AL23" s="247" t="e">
        <f>AK23/AA23</f>
        <v>#DIV/0!</v>
      </c>
      <c r="AM23" s="251"/>
      <c r="AN23" s="250" t="e">
        <f>(AM23+AM24)/(12*(AI23+AI24))*1000</f>
        <v>#DIV/0!</v>
      </c>
      <c r="AO23" s="5" t="e">
        <f>AA23+AK23+AN23</f>
        <v>#DIV/0!</v>
      </c>
      <c r="AP23" s="7" t="e">
        <f>(AK23+AN23)/AA23</f>
        <v>#DIV/0!</v>
      </c>
      <c r="AQ23" s="243" t="e">
        <f>AO23/AA23</f>
        <v>#DIV/0!</v>
      </c>
      <c r="AR23" s="265">
        <f t="shared" si="7"/>
        <v>0</v>
      </c>
      <c r="AS23" s="94">
        <f t="shared" si="3"/>
        <v>0</v>
      </c>
      <c r="AT23" s="93"/>
      <c r="AU23" s="95" t="e">
        <f t="shared" si="4"/>
        <v>#DIV/0!</v>
      </c>
      <c r="AV23" s="286"/>
      <c r="AW23" s="107"/>
      <c r="AX23" s="14" t="e">
        <f>(AR23+AR24+AB23-AV23-AV24)/((AW23+AW24)*12)</f>
        <v>#DIV/0!</v>
      </c>
      <c r="AY23" s="422" t="e">
        <f>IF(AX23&lt;0,"!!!","")</f>
        <v>#DIV/0!</v>
      </c>
    </row>
    <row r="24" spans="1:51" ht="13.5" thickBot="1">
      <c r="A24" s="89">
        <v>1</v>
      </c>
      <c r="B24" s="480"/>
      <c r="C24" s="88" t="s">
        <v>35</v>
      </c>
      <c r="D24" s="439"/>
      <c r="E24" s="440"/>
      <c r="F24" s="440"/>
      <c r="G24" s="440"/>
      <c r="H24" s="440"/>
      <c r="I24" s="440"/>
      <c r="J24" s="440"/>
      <c r="K24" s="440"/>
      <c r="L24" s="440"/>
      <c r="M24" s="440"/>
      <c r="N24" s="440"/>
      <c r="O24" s="441"/>
      <c r="P24" s="442">
        <f t="shared" si="5"/>
        <v>0</v>
      </c>
      <c r="Q24" s="262" t="s">
        <v>76</v>
      </c>
      <c r="R24" s="202" t="s">
        <v>76</v>
      </c>
      <c r="S24" s="203" t="s">
        <v>76</v>
      </c>
      <c r="T24" s="221" t="e">
        <f t="shared" si="0"/>
        <v>#DIV/0!</v>
      </c>
      <c r="U24" s="209" t="e">
        <f t="shared" si="1"/>
        <v>#DIV/0!</v>
      </c>
      <c r="V24" s="209" t="e">
        <f t="shared" si="2"/>
        <v>#DIV/0!</v>
      </c>
      <c r="W24" s="213" t="e">
        <f t="shared" si="6"/>
        <v>#DIV/0!</v>
      </c>
      <c r="X24" s="130"/>
      <c r="Y24" s="234" t="s">
        <v>76</v>
      </c>
      <c r="Z24" s="207" t="s">
        <v>76</v>
      </c>
      <c r="AA24" s="203" t="s">
        <v>76</v>
      </c>
      <c r="AB24" s="202" t="s">
        <v>76</v>
      </c>
      <c r="AC24" s="203" t="s">
        <v>76</v>
      </c>
      <c r="AD24" s="236" t="s">
        <v>76</v>
      </c>
      <c r="AE24" s="291"/>
      <c r="AF24" s="237" t="s">
        <v>76</v>
      </c>
      <c r="AG24" s="238" t="s">
        <v>76</v>
      </c>
      <c r="AH24" s="239" t="s">
        <v>76</v>
      </c>
      <c r="AI24" s="240">
        <f>X24</f>
        <v>0</v>
      </c>
      <c r="AJ24" s="237" t="s">
        <v>76</v>
      </c>
      <c r="AK24" s="238" t="s">
        <v>76</v>
      </c>
      <c r="AL24" s="248" t="s">
        <v>76</v>
      </c>
      <c r="AM24" s="295"/>
      <c r="AN24" s="237" t="s">
        <v>76</v>
      </c>
      <c r="AO24" s="237" t="s">
        <v>76</v>
      </c>
      <c r="AP24" s="238" t="s">
        <v>76</v>
      </c>
      <c r="AQ24" s="244" t="s">
        <v>76</v>
      </c>
      <c r="AR24" s="266">
        <f t="shared" si="7"/>
        <v>0</v>
      </c>
      <c r="AS24" s="84">
        <f t="shared" si="3"/>
        <v>0</v>
      </c>
      <c r="AT24" s="83"/>
      <c r="AU24" s="85" t="e">
        <f t="shared" si="4"/>
        <v>#DIV/0!</v>
      </c>
      <c r="AV24" s="90"/>
      <c r="AW24" s="106"/>
      <c r="AX24" s="87"/>
      <c r="AY24" s="422" t="e">
        <f>AY23</f>
        <v>#DIV/0!</v>
      </c>
    </row>
    <row r="25" spans="1:51" ht="12.75">
      <c r="A25" s="91">
        <v>1</v>
      </c>
      <c r="B25" s="478"/>
      <c r="C25" s="63" t="s">
        <v>34</v>
      </c>
      <c r="D25" s="443"/>
      <c r="E25" s="337"/>
      <c r="F25" s="337"/>
      <c r="G25" s="337"/>
      <c r="H25" s="337"/>
      <c r="I25" s="337"/>
      <c r="J25" s="337"/>
      <c r="K25" s="337"/>
      <c r="L25" s="337"/>
      <c r="M25" s="337"/>
      <c r="N25" s="337"/>
      <c r="O25" s="444"/>
      <c r="P25" s="445">
        <f t="shared" si="5"/>
        <v>0</v>
      </c>
      <c r="Q25" s="261">
        <f>P25+P26</f>
        <v>0</v>
      </c>
      <c r="R25" s="160"/>
      <c r="S25" s="181">
        <f>Q25-R25</f>
        <v>0</v>
      </c>
      <c r="T25" s="222" t="e">
        <f t="shared" si="0"/>
        <v>#DIV/0!</v>
      </c>
      <c r="U25" s="210" t="e">
        <f t="shared" si="1"/>
        <v>#DIV/0!</v>
      </c>
      <c r="V25" s="210" t="e">
        <f t="shared" si="2"/>
        <v>#DIV/0!</v>
      </c>
      <c r="W25" s="214" t="e">
        <f t="shared" si="6"/>
        <v>#DIV/0!</v>
      </c>
      <c r="X25" s="131"/>
      <c r="Y25" s="232" t="e">
        <f>R25/(12*(D25+D26))*1000+(AB25+AC25)/(12*(X25+X26))*1000</f>
        <v>#DIV/0!</v>
      </c>
      <c r="Z25" s="206" t="e">
        <f>Y25-AA25</f>
        <v>#DIV/0!</v>
      </c>
      <c r="AA25" s="233" t="e">
        <f>(G25+G26+H25+H26)/(12*(D25+D26))*1000</f>
        <v>#DIV/0!</v>
      </c>
      <c r="AB25" s="227"/>
      <c r="AC25" s="200"/>
      <c r="AD25" s="104" t="e">
        <f>(X25+X26)*Y25*0.012</f>
        <v>#DIV/0!</v>
      </c>
      <c r="AE25" s="496"/>
      <c r="AF25" s="208" t="e">
        <f>AE25+AE26+AB25-AD25</f>
        <v>#DIV/0!</v>
      </c>
      <c r="AG25" s="5" t="e">
        <f>AF25/(12*(X25+X26))*1000</f>
        <v>#DIV/0!</v>
      </c>
      <c r="AH25" s="6" t="e">
        <f>AG25/AA25</f>
        <v>#DIV/0!</v>
      </c>
      <c r="AI25" s="3">
        <f>X25</f>
        <v>0</v>
      </c>
      <c r="AJ25" s="9" t="e">
        <f>AE25+AE26+AB25-(AI25+AI26)*Y25*0.012</f>
        <v>#DIV/0!</v>
      </c>
      <c r="AK25" s="5" t="e">
        <f>AJ25/(12*(AI25+AI26))*1000</f>
        <v>#DIV/0!</v>
      </c>
      <c r="AL25" s="247" t="e">
        <f>AK25/AA25</f>
        <v>#DIV/0!</v>
      </c>
      <c r="AM25" s="251"/>
      <c r="AN25" s="250" t="e">
        <f>(AM25+AM26)/(12*(AI25+AI26))*1000</f>
        <v>#DIV/0!</v>
      </c>
      <c r="AO25" s="5" t="e">
        <f>AA25+AK25+AN25</f>
        <v>#DIV/0!</v>
      </c>
      <c r="AP25" s="7" t="e">
        <f>(AK25+AN25)/AA25</f>
        <v>#DIV/0!</v>
      </c>
      <c r="AQ25" s="243" t="e">
        <f>AO25/AA25</f>
        <v>#DIV/0!</v>
      </c>
      <c r="AR25" s="265">
        <f t="shared" si="7"/>
        <v>0</v>
      </c>
      <c r="AS25" s="94">
        <f t="shared" si="3"/>
        <v>0</v>
      </c>
      <c r="AT25" s="93"/>
      <c r="AU25" s="95" t="e">
        <f t="shared" si="4"/>
        <v>#DIV/0!</v>
      </c>
      <c r="AV25" s="286"/>
      <c r="AW25" s="107"/>
      <c r="AX25" s="14" t="e">
        <f>(AR25+AR26+AB25-AV25-AV26)/((AW25+AW26)*12)</f>
        <v>#DIV/0!</v>
      </c>
      <c r="AY25" s="422" t="e">
        <f>IF(AX25&lt;0,"!!!","")</f>
        <v>#DIV/0!</v>
      </c>
    </row>
    <row r="26" spans="1:51" ht="13.5" thickBot="1">
      <c r="A26" s="89">
        <v>1</v>
      </c>
      <c r="B26" s="480"/>
      <c r="C26" s="88" t="s">
        <v>35</v>
      </c>
      <c r="D26" s="439"/>
      <c r="E26" s="440"/>
      <c r="F26" s="440"/>
      <c r="G26" s="440"/>
      <c r="H26" s="440"/>
      <c r="I26" s="440"/>
      <c r="J26" s="440"/>
      <c r="K26" s="440"/>
      <c r="L26" s="440"/>
      <c r="M26" s="440"/>
      <c r="N26" s="440"/>
      <c r="O26" s="441"/>
      <c r="P26" s="442">
        <f t="shared" si="5"/>
        <v>0</v>
      </c>
      <c r="Q26" s="262" t="s">
        <v>76</v>
      </c>
      <c r="R26" s="202" t="s">
        <v>76</v>
      </c>
      <c r="S26" s="203" t="s">
        <v>76</v>
      </c>
      <c r="T26" s="221" t="e">
        <f t="shared" si="0"/>
        <v>#DIV/0!</v>
      </c>
      <c r="U26" s="209" t="e">
        <f t="shared" si="1"/>
        <v>#DIV/0!</v>
      </c>
      <c r="V26" s="209" t="e">
        <f t="shared" si="2"/>
        <v>#DIV/0!</v>
      </c>
      <c r="W26" s="213" t="e">
        <f t="shared" si="6"/>
        <v>#DIV/0!</v>
      </c>
      <c r="X26" s="130"/>
      <c r="Y26" s="234" t="s">
        <v>76</v>
      </c>
      <c r="Z26" s="207" t="s">
        <v>76</v>
      </c>
      <c r="AA26" s="203" t="s">
        <v>76</v>
      </c>
      <c r="AB26" s="202" t="s">
        <v>76</v>
      </c>
      <c r="AC26" s="203" t="s">
        <v>76</v>
      </c>
      <c r="AD26" s="236" t="s">
        <v>76</v>
      </c>
      <c r="AE26" s="291"/>
      <c r="AF26" s="237" t="s">
        <v>76</v>
      </c>
      <c r="AG26" s="238" t="s">
        <v>76</v>
      </c>
      <c r="AH26" s="239" t="s">
        <v>76</v>
      </c>
      <c r="AI26" s="240">
        <f>X26</f>
        <v>0</v>
      </c>
      <c r="AJ26" s="237" t="s">
        <v>76</v>
      </c>
      <c r="AK26" s="238" t="s">
        <v>76</v>
      </c>
      <c r="AL26" s="248" t="s">
        <v>76</v>
      </c>
      <c r="AM26" s="295"/>
      <c r="AN26" s="237" t="s">
        <v>76</v>
      </c>
      <c r="AO26" s="237" t="s">
        <v>76</v>
      </c>
      <c r="AP26" s="238" t="s">
        <v>76</v>
      </c>
      <c r="AQ26" s="244" t="s">
        <v>76</v>
      </c>
      <c r="AR26" s="266">
        <f t="shared" si="7"/>
        <v>0</v>
      </c>
      <c r="AS26" s="84">
        <f t="shared" si="3"/>
        <v>0</v>
      </c>
      <c r="AT26" s="83"/>
      <c r="AU26" s="85" t="e">
        <f t="shared" si="4"/>
        <v>#DIV/0!</v>
      </c>
      <c r="AV26" s="90"/>
      <c r="AW26" s="106"/>
      <c r="AX26" s="87"/>
      <c r="AY26" s="422" t="e">
        <f>AY25</f>
        <v>#DIV/0!</v>
      </c>
    </row>
    <row r="27" spans="1:51" ht="12.75">
      <c r="A27" s="91">
        <v>1</v>
      </c>
      <c r="B27" s="478"/>
      <c r="C27" s="63" t="s">
        <v>34</v>
      </c>
      <c r="D27" s="443"/>
      <c r="E27" s="337"/>
      <c r="F27" s="337"/>
      <c r="G27" s="337"/>
      <c r="H27" s="337"/>
      <c r="I27" s="337"/>
      <c r="J27" s="337"/>
      <c r="K27" s="337"/>
      <c r="L27" s="337"/>
      <c r="M27" s="337"/>
      <c r="N27" s="337"/>
      <c r="O27" s="444"/>
      <c r="P27" s="445">
        <f t="shared" si="5"/>
        <v>0</v>
      </c>
      <c r="Q27" s="261">
        <f>P27+P28</f>
        <v>0</v>
      </c>
      <c r="R27" s="160"/>
      <c r="S27" s="181">
        <f>Q27-R27</f>
        <v>0</v>
      </c>
      <c r="T27" s="222" t="e">
        <f t="shared" si="0"/>
        <v>#DIV/0!</v>
      </c>
      <c r="U27" s="210" t="e">
        <f t="shared" si="1"/>
        <v>#DIV/0!</v>
      </c>
      <c r="V27" s="210" t="e">
        <f t="shared" si="2"/>
        <v>#DIV/0!</v>
      </c>
      <c r="W27" s="214" t="e">
        <f t="shared" si="6"/>
        <v>#DIV/0!</v>
      </c>
      <c r="X27" s="131"/>
      <c r="Y27" s="232" t="e">
        <f>R27/(12*(D27+D28))*1000+(AB27+AC27)/(12*(X27+X28))*1000</f>
        <v>#DIV/0!</v>
      </c>
      <c r="Z27" s="206" t="e">
        <f>Y27-AA27</f>
        <v>#DIV/0!</v>
      </c>
      <c r="AA27" s="233" t="e">
        <f>(G27+G28+H27+H28)/(12*(D27+D28))*1000</f>
        <v>#DIV/0!</v>
      </c>
      <c r="AB27" s="227"/>
      <c r="AC27" s="200"/>
      <c r="AD27" s="104" t="e">
        <f>(X27+X28)*Y27*0.012</f>
        <v>#DIV/0!</v>
      </c>
      <c r="AE27" s="496"/>
      <c r="AF27" s="208" t="e">
        <f>AE27+AE28+AB27-AD27</f>
        <v>#DIV/0!</v>
      </c>
      <c r="AG27" s="5" t="e">
        <f>AF27/(12*(X27+X28))*1000</f>
        <v>#DIV/0!</v>
      </c>
      <c r="AH27" s="6" t="e">
        <f>AG27/AA27</f>
        <v>#DIV/0!</v>
      </c>
      <c r="AI27" s="3">
        <f>X27</f>
        <v>0</v>
      </c>
      <c r="AJ27" s="9" t="e">
        <f>AE27+AE28+AB27-(AI27+AI28)*Y27*0.012</f>
        <v>#DIV/0!</v>
      </c>
      <c r="AK27" s="5" t="e">
        <f>AJ27/(12*(AI27+AI28))*1000</f>
        <v>#DIV/0!</v>
      </c>
      <c r="AL27" s="247" t="e">
        <f>AK27/AA27</f>
        <v>#DIV/0!</v>
      </c>
      <c r="AM27" s="251"/>
      <c r="AN27" s="250" t="e">
        <f>(AM27+AM28)/(12*(AI27+AI28))*1000</f>
        <v>#DIV/0!</v>
      </c>
      <c r="AO27" s="5" t="e">
        <f>AA27+AK27+AN27</f>
        <v>#DIV/0!</v>
      </c>
      <c r="AP27" s="7" t="e">
        <f>(AK27+AN27)/AA27</f>
        <v>#DIV/0!</v>
      </c>
      <c r="AQ27" s="243" t="e">
        <f>AO27/AA27</f>
        <v>#DIV/0!</v>
      </c>
      <c r="AR27" s="265">
        <f t="shared" si="7"/>
        <v>0</v>
      </c>
      <c r="AS27" s="94">
        <f t="shared" si="3"/>
        <v>0</v>
      </c>
      <c r="AT27" s="93"/>
      <c r="AU27" s="95" t="e">
        <f t="shared" si="4"/>
        <v>#DIV/0!</v>
      </c>
      <c r="AV27" s="286"/>
      <c r="AW27" s="107"/>
      <c r="AX27" s="14" t="e">
        <f>(AR27+AR28+AB27-AV27-AV28)/((AW27+AW28)*12)</f>
        <v>#DIV/0!</v>
      </c>
      <c r="AY27" s="422" t="e">
        <f>IF(AX27&lt;0,"!!!","")</f>
        <v>#DIV/0!</v>
      </c>
    </row>
    <row r="28" spans="1:51" ht="13.5" thickBot="1">
      <c r="A28" s="89">
        <v>1</v>
      </c>
      <c r="B28" s="480"/>
      <c r="C28" s="88" t="s">
        <v>35</v>
      </c>
      <c r="D28" s="439"/>
      <c r="E28" s="440"/>
      <c r="F28" s="440"/>
      <c r="G28" s="440"/>
      <c r="H28" s="440"/>
      <c r="I28" s="440"/>
      <c r="J28" s="440"/>
      <c r="K28" s="440"/>
      <c r="L28" s="440"/>
      <c r="M28" s="440"/>
      <c r="N28" s="440"/>
      <c r="O28" s="441"/>
      <c r="P28" s="442">
        <f t="shared" si="5"/>
        <v>0</v>
      </c>
      <c r="Q28" s="262" t="s">
        <v>76</v>
      </c>
      <c r="R28" s="202" t="s">
        <v>76</v>
      </c>
      <c r="S28" s="203" t="s">
        <v>76</v>
      </c>
      <c r="T28" s="221" t="e">
        <f t="shared" si="0"/>
        <v>#DIV/0!</v>
      </c>
      <c r="U28" s="209" t="e">
        <f t="shared" si="1"/>
        <v>#DIV/0!</v>
      </c>
      <c r="V28" s="209" t="e">
        <f t="shared" si="2"/>
        <v>#DIV/0!</v>
      </c>
      <c r="W28" s="213" t="e">
        <f t="shared" si="6"/>
        <v>#DIV/0!</v>
      </c>
      <c r="X28" s="130"/>
      <c r="Y28" s="234" t="s">
        <v>76</v>
      </c>
      <c r="Z28" s="207" t="s">
        <v>76</v>
      </c>
      <c r="AA28" s="203" t="s">
        <v>76</v>
      </c>
      <c r="AB28" s="202" t="s">
        <v>76</v>
      </c>
      <c r="AC28" s="203" t="s">
        <v>76</v>
      </c>
      <c r="AD28" s="236" t="s">
        <v>76</v>
      </c>
      <c r="AE28" s="291"/>
      <c r="AF28" s="237" t="s">
        <v>76</v>
      </c>
      <c r="AG28" s="238" t="s">
        <v>76</v>
      </c>
      <c r="AH28" s="239" t="s">
        <v>76</v>
      </c>
      <c r="AI28" s="240">
        <f>X28</f>
        <v>0</v>
      </c>
      <c r="AJ28" s="237" t="s">
        <v>76</v>
      </c>
      <c r="AK28" s="238" t="s">
        <v>76</v>
      </c>
      <c r="AL28" s="248" t="s">
        <v>76</v>
      </c>
      <c r="AM28" s="295"/>
      <c r="AN28" s="237" t="s">
        <v>76</v>
      </c>
      <c r="AO28" s="237" t="s">
        <v>76</v>
      </c>
      <c r="AP28" s="238" t="s">
        <v>76</v>
      </c>
      <c r="AQ28" s="244" t="s">
        <v>76</v>
      </c>
      <c r="AR28" s="266">
        <f t="shared" si="7"/>
        <v>0</v>
      </c>
      <c r="AS28" s="84">
        <f t="shared" si="3"/>
        <v>0</v>
      </c>
      <c r="AT28" s="83"/>
      <c r="AU28" s="85" t="e">
        <f t="shared" si="4"/>
        <v>#DIV/0!</v>
      </c>
      <c r="AV28" s="90"/>
      <c r="AW28" s="106"/>
      <c r="AX28" s="87"/>
      <c r="AY28" s="422" t="e">
        <f>AY27</f>
        <v>#DIV/0!</v>
      </c>
    </row>
    <row r="29" spans="1:51" ht="12.75">
      <c r="A29" s="91">
        <v>1</v>
      </c>
      <c r="B29" s="478"/>
      <c r="C29" s="63" t="s">
        <v>34</v>
      </c>
      <c r="D29" s="443"/>
      <c r="E29" s="337"/>
      <c r="F29" s="337"/>
      <c r="G29" s="337"/>
      <c r="H29" s="337"/>
      <c r="I29" s="337"/>
      <c r="J29" s="337"/>
      <c r="K29" s="337"/>
      <c r="L29" s="337"/>
      <c r="M29" s="337"/>
      <c r="N29" s="337"/>
      <c r="O29" s="444"/>
      <c r="P29" s="445">
        <f t="shared" si="5"/>
        <v>0</v>
      </c>
      <c r="Q29" s="261">
        <f>P29+P30</f>
        <v>0</v>
      </c>
      <c r="R29" s="160"/>
      <c r="S29" s="181">
        <f>Q29-R29</f>
        <v>0</v>
      </c>
      <c r="T29" s="222" t="e">
        <f t="shared" si="0"/>
        <v>#DIV/0!</v>
      </c>
      <c r="U29" s="210" t="e">
        <f t="shared" si="1"/>
        <v>#DIV/0!</v>
      </c>
      <c r="V29" s="210" t="e">
        <f t="shared" si="2"/>
        <v>#DIV/0!</v>
      </c>
      <c r="W29" s="214" t="e">
        <f t="shared" si="6"/>
        <v>#DIV/0!</v>
      </c>
      <c r="X29" s="131"/>
      <c r="Y29" s="232" t="e">
        <f>R29/(12*(D29+D30))*1000+(AB29+AC29)/(12*(X29+X30))*1000</f>
        <v>#DIV/0!</v>
      </c>
      <c r="Z29" s="206" t="e">
        <f>Y29-AA29</f>
        <v>#DIV/0!</v>
      </c>
      <c r="AA29" s="233" t="e">
        <f>(G29+G30+H29+H30)/(12*(D29+D30))*1000</f>
        <v>#DIV/0!</v>
      </c>
      <c r="AB29" s="227"/>
      <c r="AC29" s="200"/>
      <c r="AD29" s="104" t="e">
        <f>(X29+X30)*Y29*0.012</f>
        <v>#DIV/0!</v>
      </c>
      <c r="AE29" s="496"/>
      <c r="AF29" s="208" t="e">
        <f>AE29+AE30+AB29-AD29</f>
        <v>#DIV/0!</v>
      </c>
      <c r="AG29" s="5" t="e">
        <f>AF29/(12*(X29+X30))*1000</f>
        <v>#DIV/0!</v>
      </c>
      <c r="AH29" s="6" t="e">
        <f>AG29/AA29</f>
        <v>#DIV/0!</v>
      </c>
      <c r="AI29" s="3">
        <f>X29</f>
        <v>0</v>
      </c>
      <c r="AJ29" s="9" t="e">
        <f>AE29+AE30+AB29-(AI29+AI30)*Y29*0.012</f>
        <v>#DIV/0!</v>
      </c>
      <c r="AK29" s="5" t="e">
        <f>AJ29/(12*(AI29+AI30))*1000</f>
        <v>#DIV/0!</v>
      </c>
      <c r="AL29" s="247" t="e">
        <f>AK29/AA29</f>
        <v>#DIV/0!</v>
      </c>
      <c r="AM29" s="251"/>
      <c r="AN29" s="250" t="e">
        <f>(AM29+AM30)/(12*(AI29+AI30))*1000</f>
        <v>#DIV/0!</v>
      </c>
      <c r="AO29" s="5" t="e">
        <f>AA29+AK29+AN29</f>
        <v>#DIV/0!</v>
      </c>
      <c r="AP29" s="7" t="e">
        <f>(AK29+AN29)/AA29</f>
        <v>#DIV/0!</v>
      </c>
      <c r="AQ29" s="243" t="e">
        <f>AO29/AA29</f>
        <v>#DIV/0!</v>
      </c>
      <c r="AR29" s="265">
        <f t="shared" si="7"/>
        <v>0</v>
      </c>
      <c r="AS29" s="94">
        <f t="shared" si="3"/>
        <v>0</v>
      </c>
      <c r="AT29" s="93"/>
      <c r="AU29" s="95" t="e">
        <f t="shared" si="4"/>
        <v>#DIV/0!</v>
      </c>
      <c r="AV29" s="286"/>
      <c r="AW29" s="107"/>
      <c r="AX29" s="14" t="e">
        <f>(AR29+AR30+AB29-AV29-AV30)/((AW29+AW30)*12)</f>
        <v>#DIV/0!</v>
      </c>
      <c r="AY29" s="422" t="e">
        <f>IF(AX29&lt;0,"!!!","")</f>
        <v>#DIV/0!</v>
      </c>
    </row>
    <row r="30" spans="1:51" ht="13.5" thickBot="1">
      <c r="A30" s="89">
        <v>1</v>
      </c>
      <c r="B30" s="480"/>
      <c r="C30" s="88" t="s">
        <v>35</v>
      </c>
      <c r="D30" s="439"/>
      <c r="E30" s="440"/>
      <c r="F30" s="440"/>
      <c r="G30" s="440"/>
      <c r="H30" s="440"/>
      <c r="I30" s="440"/>
      <c r="J30" s="440"/>
      <c r="K30" s="440"/>
      <c r="L30" s="440"/>
      <c r="M30" s="440"/>
      <c r="N30" s="440"/>
      <c r="O30" s="441"/>
      <c r="P30" s="442">
        <f t="shared" si="5"/>
        <v>0</v>
      </c>
      <c r="Q30" s="262" t="s">
        <v>76</v>
      </c>
      <c r="R30" s="202" t="s">
        <v>76</v>
      </c>
      <c r="S30" s="203" t="s">
        <v>76</v>
      </c>
      <c r="T30" s="221" t="e">
        <f t="shared" si="0"/>
        <v>#DIV/0!</v>
      </c>
      <c r="U30" s="209" t="e">
        <f t="shared" si="1"/>
        <v>#DIV/0!</v>
      </c>
      <c r="V30" s="209" t="e">
        <f t="shared" si="2"/>
        <v>#DIV/0!</v>
      </c>
      <c r="W30" s="213" t="e">
        <f t="shared" si="6"/>
        <v>#DIV/0!</v>
      </c>
      <c r="X30" s="130"/>
      <c r="Y30" s="234" t="s">
        <v>76</v>
      </c>
      <c r="Z30" s="207" t="s">
        <v>76</v>
      </c>
      <c r="AA30" s="203" t="s">
        <v>76</v>
      </c>
      <c r="AB30" s="202" t="s">
        <v>76</v>
      </c>
      <c r="AC30" s="203" t="s">
        <v>76</v>
      </c>
      <c r="AD30" s="236" t="s">
        <v>76</v>
      </c>
      <c r="AE30" s="291"/>
      <c r="AF30" s="237" t="s">
        <v>76</v>
      </c>
      <c r="AG30" s="238" t="s">
        <v>76</v>
      </c>
      <c r="AH30" s="239" t="s">
        <v>76</v>
      </c>
      <c r="AI30" s="240">
        <f>X30</f>
        <v>0</v>
      </c>
      <c r="AJ30" s="237" t="s">
        <v>76</v>
      </c>
      <c r="AK30" s="238" t="s">
        <v>76</v>
      </c>
      <c r="AL30" s="248" t="s">
        <v>76</v>
      </c>
      <c r="AM30" s="295"/>
      <c r="AN30" s="237" t="s">
        <v>76</v>
      </c>
      <c r="AO30" s="237" t="s">
        <v>76</v>
      </c>
      <c r="AP30" s="238" t="s">
        <v>76</v>
      </c>
      <c r="AQ30" s="244" t="s">
        <v>76</v>
      </c>
      <c r="AR30" s="266">
        <f t="shared" si="7"/>
        <v>0</v>
      </c>
      <c r="AS30" s="84">
        <f t="shared" si="3"/>
        <v>0</v>
      </c>
      <c r="AT30" s="83"/>
      <c r="AU30" s="85" t="e">
        <f t="shared" si="4"/>
        <v>#DIV/0!</v>
      </c>
      <c r="AV30" s="90"/>
      <c r="AW30" s="106"/>
      <c r="AX30" s="87"/>
      <c r="AY30" s="422" t="e">
        <f>AY29</f>
        <v>#DIV/0!</v>
      </c>
    </row>
    <row r="31" spans="1:51" ht="12.75">
      <c r="A31" s="91">
        <v>1</v>
      </c>
      <c r="B31" s="478"/>
      <c r="C31" s="63" t="s">
        <v>34</v>
      </c>
      <c r="D31" s="443"/>
      <c r="E31" s="337"/>
      <c r="F31" s="337"/>
      <c r="G31" s="337"/>
      <c r="H31" s="337"/>
      <c r="I31" s="337"/>
      <c r="J31" s="337"/>
      <c r="K31" s="337"/>
      <c r="L31" s="337"/>
      <c r="M31" s="337"/>
      <c r="N31" s="337"/>
      <c r="O31" s="444"/>
      <c r="P31" s="445">
        <f t="shared" si="5"/>
        <v>0</v>
      </c>
      <c r="Q31" s="261">
        <f>P31+P32</f>
        <v>0</v>
      </c>
      <c r="R31" s="160"/>
      <c r="S31" s="181">
        <f>Q31-R31</f>
        <v>0</v>
      </c>
      <c r="T31" s="222" t="e">
        <f t="shared" si="0"/>
        <v>#DIV/0!</v>
      </c>
      <c r="U31" s="210" t="e">
        <f t="shared" si="1"/>
        <v>#DIV/0!</v>
      </c>
      <c r="V31" s="210" t="e">
        <f t="shared" si="2"/>
        <v>#DIV/0!</v>
      </c>
      <c r="W31" s="214" t="e">
        <f t="shared" si="6"/>
        <v>#DIV/0!</v>
      </c>
      <c r="X31" s="131"/>
      <c r="Y31" s="232" t="e">
        <f>R31/(12*(D31+D32))*1000+(AB31+AC31)/(12*(X31+X32))*1000</f>
        <v>#DIV/0!</v>
      </c>
      <c r="Z31" s="206" t="e">
        <f>Y31-AA31</f>
        <v>#DIV/0!</v>
      </c>
      <c r="AA31" s="233" t="e">
        <f>(G31+G32+H31+H32)/(12*(D31+D32))*1000</f>
        <v>#DIV/0!</v>
      </c>
      <c r="AB31" s="227"/>
      <c r="AC31" s="200"/>
      <c r="AD31" s="104" t="e">
        <f>(X31+X32)*Y31*0.012</f>
        <v>#DIV/0!</v>
      </c>
      <c r="AE31" s="496"/>
      <c r="AF31" s="208" t="e">
        <f>AE31+AE32+AB31-AD31</f>
        <v>#DIV/0!</v>
      </c>
      <c r="AG31" s="5" t="e">
        <f>AF31/(12*(X31+X32))*1000</f>
        <v>#DIV/0!</v>
      </c>
      <c r="AH31" s="6" t="e">
        <f>AG31/AA31</f>
        <v>#DIV/0!</v>
      </c>
      <c r="AI31" s="3">
        <f>X31</f>
        <v>0</v>
      </c>
      <c r="AJ31" s="9" t="e">
        <f>AE31+AE32+AB31-(AI31+AI32)*Y31*0.012</f>
        <v>#DIV/0!</v>
      </c>
      <c r="AK31" s="5" t="e">
        <f>AJ31/(12*(AI31+AI32))*1000</f>
        <v>#DIV/0!</v>
      </c>
      <c r="AL31" s="247" t="e">
        <f>AK31/AA31</f>
        <v>#DIV/0!</v>
      </c>
      <c r="AM31" s="251"/>
      <c r="AN31" s="250" t="e">
        <f>(AM31+AM32)/(12*(AI31+AI32))*1000</f>
        <v>#DIV/0!</v>
      </c>
      <c r="AO31" s="5" t="e">
        <f>AA31+AK31+AN31</f>
        <v>#DIV/0!</v>
      </c>
      <c r="AP31" s="7" t="e">
        <f>(AK31+AN31)/AA31</f>
        <v>#DIV/0!</v>
      </c>
      <c r="AQ31" s="243" t="e">
        <f>AO31/AA31</f>
        <v>#DIV/0!</v>
      </c>
      <c r="AR31" s="265">
        <f t="shared" si="7"/>
        <v>0</v>
      </c>
      <c r="AS31" s="94">
        <f t="shared" si="3"/>
        <v>0</v>
      </c>
      <c r="AT31" s="93"/>
      <c r="AU31" s="95" t="e">
        <f t="shared" si="4"/>
        <v>#DIV/0!</v>
      </c>
      <c r="AV31" s="289"/>
      <c r="AW31" s="107"/>
      <c r="AX31" s="14" t="e">
        <f>(AR31+AR32+AB31-AV31-AV32)/((AW31+AW32)*12)</f>
        <v>#DIV/0!</v>
      </c>
      <c r="AY31" s="422" t="e">
        <f>IF(AX31&lt;0,"!!!","")</f>
        <v>#DIV/0!</v>
      </c>
    </row>
    <row r="32" spans="1:51" ht="13.5" thickBot="1">
      <c r="A32" s="89">
        <v>1</v>
      </c>
      <c r="B32" s="480"/>
      <c r="C32" s="88" t="s">
        <v>35</v>
      </c>
      <c r="D32" s="439"/>
      <c r="E32" s="440"/>
      <c r="F32" s="440"/>
      <c r="G32" s="440"/>
      <c r="H32" s="440"/>
      <c r="I32" s="440"/>
      <c r="J32" s="440"/>
      <c r="K32" s="440"/>
      <c r="L32" s="440"/>
      <c r="M32" s="440"/>
      <c r="N32" s="440"/>
      <c r="O32" s="441"/>
      <c r="P32" s="442">
        <f t="shared" si="5"/>
        <v>0</v>
      </c>
      <c r="Q32" s="262" t="s">
        <v>76</v>
      </c>
      <c r="R32" s="202" t="s">
        <v>76</v>
      </c>
      <c r="S32" s="203" t="s">
        <v>76</v>
      </c>
      <c r="T32" s="221" t="e">
        <f t="shared" si="0"/>
        <v>#DIV/0!</v>
      </c>
      <c r="U32" s="209" t="e">
        <f t="shared" si="1"/>
        <v>#DIV/0!</v>
      </c>
      <c r="V32" s="209" t="e">
        <f t="shared" si="2"/>
        <v>#DIV/0!</v>
      </c>
      <c r="W32" s="213" t="e">
        <f t="shared" si="6"/>
        <v>#DIV/0!</v>
      </c>
      <c r="X32" s="130"/>
      <c r="Y32" s="234" t="s">
        <v>76</v>
      </c>
      <c r="Z32" s="207" t="s">
        <v>76</v>
      </c>
      <c r="AA32" s="203" t="s">
        <v>76</v>
      </c>
      <c r="AB32" s="202" t="s">
        <v>76</v>
      </c>
      <c r="AC32" s="203" t="s">
        <v>76</v>
      </c>
      <c r="AD32" s="236" t="s">
        <v>76</v>
      </c>
      <c r="AE32" s="291"/>
      <c r="AF32" s="237" t="s">
        <v>76</v>
      </c>
      <c r="AG32" s="238" t="s">
        <v>76</v>
      </c>
      <c r="AH32" s="239" t="s">
        <v>76</v>
      </c>
      <c r="AI32" s="240">
        <f>X32</f>
        <v>0</v>
      </c>
      <c r="AJ32" s="237" t="s">
        <v>76</v>
      </c>
      <c r="AK32" s="238" t="s">
        <v>76</v>
      </c>
      <c r="AL32" s="248" t="s">
        <v>76</v>
      </c>
      <c r="AM32" s="295"/>
      <c r="AN32" s="237" t="s">
        <v>76</v>
      </c>
      <c r="AO32" s="237" t="s">
        <v>76</v>
      </c>
      <c r="AP32" s="238" t="s">
        <v>76</v>
      </c>
      <c r="AQ32" s="244" t="s">
        <v>76</v>
      </c>
      <c r="AR32" s="266">
        <f t="shared" si="7"/>
        <v>0</v>
      </c>
      <c r="AS32" s="84">
        <f t="shared" si="3"/>
        <v>0</v>
      </c>
      <c r="AT32" s="83"/>
      <c r="AU32" s="85" t="e">
        <f t="shared" si="4"/>
        <v>#DIV/0!</v>
      </c>
      <c r="AV32" s="90"/>
      <c r="AW32" s="106"/>
      <c r="AX32" s="87"/>
      <c r="AY32" s="422" t="e">
        <f>AY31</f>
        <v>#DIV/0!</v>
      </c>
    </row>
    <row r="33" spans="1:51" ht="12.75">
      <c r="A33" s="91">
        <v>1</v>
      </c>
      <c r="B33" s="478"/>
      <c r="C33" s="63" t="s">
        <v>34</v>
      </c>
      <c r="D33" s="443"/>
      <c r="E33" s="337"/>
      <c r="F33" s="337"/>
      <c r="G33" s="337"/>
      <c r="H33" s="337"/>
      <c r="I33" s="337"/>
      <c r="J33" s="337"/>
      <c r="K33" s="337"/>
      <c r="L33" s="337"/>
      <c r="M33" s="337"/>
      <c r="N33" s="337"/>
      <c r="O33" s="444"/>
      <c r="P33" s="445">
        <f t="shared" si="5"/>
        <v>0</v>
      </c>
      <c r="Q33" s="261">
        <f>P33+P34</f>
        <v>0</v>
      </c>
      <c r="R33" s="160"/>
      <c r="S33" s="181">
        <f>Q33-R33</f>
        <v>0</v>
      </c>
      <c r="T33" s="222" t="e">
        <f t="shared" si="0"/>
        <v>#DIV/0!</v>
      </c>
      <c r="U33" s="210" t="e">
        <f t="shared" si="1"/>
        <v>#DIV/0!</v>
      </c>
      <c r="V33" s="210" t="e">
        <f t="shared" si="2"/>
        <v>#DIV/0!</v>
      </c>
      <c r="W33" s="214" t="e">
        <f t="shared" si="6"/>
        <v>#DIV/0!</v>
      </c>
      <c r="X33" s="131"/>
      <c r="Y33" s="232" t="e">
        <f>R33/(12*(D33+D34))*1000+(AB33+AC33)/(12*(X33+X34))*1000</f>
        <v>#DIV/0!</v>
      </c>
      <c r="Z33" s="206" t="e">
        <f>Y33-AA33</f>
        <v>#DIV/0!</v>
      </c>
      <c r="AA33" s="233" t="e">
        <f>(G33+G34+H33+H34)/(12*(D33+D34))*1000</f>
        <v>#DIV/0!</v>
      </c>
      <c r="AB33" s="227"/>
      <c r="AC33" s="200"/>
      <c r="AD33" s="104" t="e">
        <f>(X33+X34)*Y33*0.012</f>
        <v>#DIV/0!</v>
      </c>
      <c r="AE33" s="496"/>
      <c r="AF33" s="208" t="e">
        <f>AE33+AE34+AB33-AD33</f>
        <v>#DIV/0!</v>
      </c>
      <c r="AG33" s="5" t="e">
        <f>AF33/(12*(X33+X34))*1000</f>
        <v>#DIV/0!</v>
      </c>
      <c r="AH33" s="6" t="e">
        <f>AG33/AA33</f>
        <v>#DIV/0!</v>
      </c>
      <c r="AI33" s="3">
        <f>X33</f>
        <v>0</v>
      </c>
      <c r="AJ33" s="9" t="e">
        <f>AE33+AE34+AB33-(AI33+AI34)*Y33*0.012</f>
        <v>#DIV/0!</v>
      </c>
      <c r="AK33" s="5" t="e">
        <f>AJ33/(12*(AI33+AI34))*1000</f>
        <v>#DIV/0!</v>
      </c>
      <c r="AL33" s="247" t="e">
        <f>AK33/AA33</f>
        <v>#DIV/0!</v>
      </c>
      <c r="AM33" s="251"/>
      <c r="AN33" s="250" t="e">
        <f>(AM33+AM34)/(12*(AI33+AI34))*1000</f>
        <v>#DIV/0!</v>
      </c>
      <c r="AO33" s="5" t="e">
        <f>AA33+AK33+AN33</f>
        <v>#DIV/0!</v>
      </c>
      <c r="AP33" s="7" t="e">
        <f>(AK33+AN33)/AA33</f>
        <v>#DIV/0!</v>
      </c>
      <c r="AQ33" s="243" t="e">
        <f>AO33/AA33</f>
        <v>#DIV/0!</v>
      </c>
      <c r="AR33" s="265">
        <f t="shared" si="7"/>
        <v>0</v>
      </c>
      <c r="AS33" s="94">
        <f t="shared" si="3"/>
        <v>0</v>
      </c>
      <c r="AT33" s="93"/>
      <c r="AU33" s="95" t="e">
        <f t="shared" si="4"/>
        <v>#DIV/0!</v>
      </c>
      <c r="AV33" s="286"/>
      <c r="AW33" s="107"/>
      <c r="AX33" s="14" t="e">
        <f>(AR33+AR34+AB33-AV33-AV34)/((AW33+AW34)*12)</f>
        <v>#DIV/0!</v>
      </c>
      <c r="AY33" s="422" t="e">
        <f>IF(AX33&lt;0,"!!!","")</f>
        <v>#DIV/0!</v>
      </c>
    </row>
    <row r="34" spans="1:51" ht="13.5" thickBot="1">
      <c r="A34" s="89">
        <v>1</v>
      </c>
      <c r="B34" s="480"/>
      <c r="C34" s="88" t="s">
        <v>35</v>
      </c>
      <c r="D34" s="439"/>
      <c r="E34" s="440"/>
      <c r="F34" s="440"/>
      <c r="G34" s="440"/>
      <c r="H34" s="440"/>
      <c r="I34" s="440"/>
      <c r="J34" s="440"/>
      <c r="K34" s="440"/>
      <c r="L34" s="440"/>
      <c r="M34" s="440"/>
      <c r="N34" s="440"/>
      <c r="O34" s="441"/>
      <c r="P34" s="442">
        <f t="shared" si="5"/>
        <v>0</v>
      </c>
      <c r="Q34" s="262" t="s">
        <v>76</v>
      </c>
      <c r="R34" s="202" t="s">
        <v>76</v>
      </c>
      <c r="S34" s="203" t="s">
        <v>76</v>
      </c>
      <c r="T34" s="221" t="e">
        <f t="shared" si="0"/>
        <v>#DIV/0!</v>
      </c>
      <c r="U34" s="209" t="e">
        <f t="shared" si="1"/>
        <v>#DIV/0!</v>
      </c>
      <c r="V34" s="209" t="e">
        <f t="shared" si="2"/>
        <v>#DIV/0!</v>
      </c>
      <c r="W34" s="213" t="e">
        <f t="shared" si="6"/>
        <v>#DIV/0!</v>
      </c>
      <c r="X34" s="130"/>
      <c r="Y34" s="234" t="s">
        <v>76</v>
      </c>
      <c r="Z34" s="207" t="s">
        <v>76</v>
      </c>
      <c r="AA34" s="203" t="s">
        <v>76</v>
      </c>
      <c r="AB34" s="202" t="s">
        <v>76</v>
      </c>
      <c r="AC34" s="203" t="s">
        <v>76</v>
      </c>
      <c r="AD34" s="236" t="s">
        <v>76</v>
      </c>
      <c r="AE34" s="291"/>
      <c r="AF34" s="237" t="s">
        <v>76</v>
      </c>
      <c r="AG34" s="238" t="s">
        <v>76</v>
      </c>
      <c r="AH34" s="239" t="s">
        <v>76</v>
      </c>
      <c r="AI34" s="240">
        <f>X34</f>
        <v>0</v>
      </c>
      <c r="AJ34" s="237" t="s">
        <v>76</v>
      </c>
      <c r="AK34" s="238" t="s">
        <v>76</v>
      </c>
      <c r="AL34" s="248" t="s">
        <v>76</v>
      </c>
      <c r="AM34" s="295"/>
      <c r="AN34" s="237" t="s">
        <v>76</v>
      </c>
      <c r="AO34" s="237" t="s">
        <v>76</v>
      </c>
      <c r="AP34" s="238" t="s">
        <v>76</v>
      </c>
      <c r="AQ34" s="244" t="s">
        <v>76</v>
      </c>
      <c r="AR34" s="266">
        <f t="shared" si="7"/>
        <v>0</v>
      </c>
      <c r="AS34" s="84">
        <f t="shared" si="3"/>
        <v>0</v>
      </c>
      <c r="AT34" s="83"/>
      <c r="AU34" s="85" t="e">
        <f t="shared" si="4"/>
        <v>#DIV/0!</v>
      </c>
      <c r="AV34" s="90"/>
      <c r="AW34" s="106"/>
      <c r="AX34" s="87"/>
      <c r="AY34" s="422" t="e">
        <f>AY33</f>
        <v>#DIV/0!</v>
      </c>
    </row>
    <row r="35" spans="1:51" ht="12.75">
      <c r="A35" s="91">
        <v>1</v>
      </c>
      <c r="B35" s="478"/>
      <c r="C35" s="63" t="s">
        <v>34</v>
      </c>
      <c r="D35" s="443"/>
      <c r="E35" s="337"/>
      <c r="F35" s="337"/>
      <c r="G35" s="337"/>
      <c r="H35" s="337"/>
      <c r="I35" s="337"/>
      <c r="J35" s="337"/>
      <c r="K35" s="337"/>
      <c r="L35" s="337"/>
      <c r="M35" s="337"/>
      <c r="N35" s="337"/>
      <c r="O35" s="444"/>
      <c r="P35" s="445">
        <f t="shared" si="5"/>
        <v>0</v>
      </c>
      <c r="Q35" s="261">
        <f>P35+P36</f>
        <v>0</v>
      </c>
      <c r="R35" s="160"/>
      <c r="S35" s="181">
        <f>Q35-R35</f>
        <v>0</v>
      </c>
      <c r="T35" s="222" t="e">
        <f t="shared" si="0"/>
        <v>#DIV/0!</v>
      </c>
      <c r="U35" s="210" t="e">
        <f t="shared" si="1"/>
        <v>#DIV/0!</v>
      </c>
      <c r="V35" s="210" t="e">
        <f t="shared" si="2"/>
        <v>#DIV/0!</v>
      </c>
      <c r="W35" s="214" t="e">
        <f t="shared" si="6"/>
        <v>#DIV/0!</v>
      </c>
      <c r="X35" s="131"/>
      <c r="Y35" s="232" t="e">
        <f>R35/(12*(D35+D36))*1000+(AB35+AC35)/(12*(X35+X36))*1000</f>
        <v>#DIV/0!</v>
      </c>
      <c r="Z35" s="206" t="e">
        <f>Y35-AA35</f>
        <v>#DIV/0!</v>
      </c>
      <c r="AA35" s="233" t="e">
        <f>(G35+G36+H35+H36)/(12*(D35+D36))*1000</f>
        <v>#DIV/0!</v>
      </c>
      <c r="AB35" s="227"/>
      <c r="AC35" s="200"/>
      <c r="AD35" s="104" t="e">
        <f>(X35+X36)*Y35*0.012</f>
        <v>#DIV/0!</v>
      </c>
      <c r="AE35" s="496"/>
      <c r="AF35" s="208" t="e">
        <f>AE35+AE36+AB35-AD35</f>
        <v>#DIV/0!</v>
      </c>
      <c r="AG35" s="5" t="e">
        <f>AF35/(12*(X35+X36))*1000</f>
        <v>#DIV/0!</v>
      </c>
      <c r="AH35" s="6" t="e">
        <f>AG35/AA35</f>
        <v>#DIV/0!</v>
      </c>
      <c r="AI35" s="3">
        <f>X35</f>
        <v>0</v>
      </c>
      <c r="AJ35" s="9" t="e">
        <f>AE35+AE36+AB35-(AI35+AI36)*Y35*0.012</f>
        <v>#DIV/0!</v>
      </c>
      <c r="AK35" s="5" t="e">
        <f>AJ35/(12*(AI35+AI36))*1000</f>
        <v>#DIV/0!</v>
      </c>
      <c r="AL35" s="247" t="e">
        <f>AK35/AA35</f>
        <v>#DIV/0!</v>
      </c>
      <c r="AM35" s="251"/>
      <c r="AN35" s="250" t="e">
        <f>(AM35+AM36)/(12*(AI35+AI36))*1000</f>
        <v>#DIV/0!</v>
      </c>
      <c r="AO35" s="5" t="e">
        <f>AA35+AK35+AN35</f>
        <v>#DIV/0!</v>
      </c>
      <c r="AP35" s="7" t="e">
        <f>(AK35+AN35)/AA35</f>
        <v>#DIV/0!</v>
      </c>
      <c r="AQ35" s="243" t="e">
        <f>AO35/AA35</f>
        <v>#DIV/0!</v>
      </c>
      <c r="AR35" s="265">
        <f t="shared" si="7"/>
        <v>0</v>
      </c>
      <c r="AS35" s="94">
        <f t="shared" si="3"/>
        <v>0</v>
      </c>
      <c r="AT35" s="93"/>
      <c r="AU35" s="95" t="e">
        <f t="shared" si="4"/>
        <v>#DIV/0!</v>
      </c>
      <c r="AV35" s="286"/>
      <c r="AW35" s="107"/>
      <c r="AX35" s="14" t="e">
        <f>(AR35+AR36+AB35-AV35-AV36)/((AW35+AW36)*12)</f>
        <v>#DIV/0!</v>
      </c>
      <c r="AY35" s="422" t="e">
        <f>IF(AX35&lt;0,"!!!","")</f>
        <v>#DIV/0!</v>
      </c>
    </row>
    <row r="36" spans="1:51" ht="13.5" thickBot="1">
      <c r="A36" s="89">
        <v>1</v>
      </c>
      <c r="B36" s="480"/>
      <c r="C36" s="88" t="s">
        <v>35</v>
      </c>
      <c r="D36" s="439"/>
      <c r="E36" s="440"/>
      <c r="F36" s="440"/>
      <c r="G36" s="440"/>
      <c r="H36" s="440"/>
      <c r="I36" s="440"/>
      <c r="J36" s="440"/>
      <c r="K36" s="440"/>
      <c r="L36" s="440"/>
      <c r="M36" s="440"/>
      <c r="N36" s="440"/>
      <c r="O36" s="441"/>
      <c r="P36" s="442">
        <f t="shared" si="5"/>
        <v>0</v>
      </c>
      <c r="Q36" s="262" t="s">
        <v>76</v>
      </c>
      <c r="R36" s="202" t="s">
        <v>76</v>
      </c>
      <c r="S36" s="203" t="s">
        <v>76</v>
      </c>
      <c r="T36" s="221" t="e">
        <f t="shared" si="0"/>
        <v>#DIV/0!</v>
      </c>
      <c r="U36" s="209" t="e">
        <f t="shared" si="1"/>
        <v>#DIV/0!</v>
      </c>
      <c r="V36" s="209" t="e">
        <f t="shared" si="2"/>
        <v>#DIV/0!</v>
      </c>
      <c r="W36" s="213" t="e">
        <f t="shared" si="6"/>
        <v>#DIV/0!</v>
      </c>
      <c r="X36" s="130"/>
      <c r="Y36" s="234" t="s">
        <v>76</v>
      </c>
      <c r="Z36" s="207" t="s">
        <v>76</v>
      </c>
      <c r="AA36" s="203" t="s">
        <v>76</v>
      </c>
      <c r="AB36" s="202" t="s">
        <v>76</v>
      </c>
      <c r="AC36" s="203" t="s">
        <v>76</v>
      </c>
      <c r="AD36" s="236" t="s">
        <v>76</v>
      </c>
      <c r="AE36" s="291"/>
      <c r="AF36" s="237" t="s">
        <v>76</v>
      </c>
      <c r="AG36" s="238" t="s">
        <v>76</v>
      </c>
      <c r="AH36" s="239" t="s">
        <v>76</v>
      </c>
      <c r="AI36" s="240">
        <f>X36</f>
        <v>0</v>
      </c>
      <c r="AJ36" s="237" t="s">
        <v>76</v>
      </c>
      <c r="AK36" s="238" t="s">
        <v>76</v>
      </c>
      <c r="AL36" s="248" t="s">
        <v>76</v>
      </c>
      <c r="AM36" s="295"/>
      <c r="AN36" s="237" t="s">
        <v>76</v>
      </c>
      <c r="AO36" s="237" t="s">
        <v>76</v>
      </c>
      <c r="AP36" s="238" t="s">
        <v>76</v>
      </c>
      <c r="AQ36" s="244" t="s">
        <v>76</v>
      </c>
      <c r="AR36" s="266">
        <f t="shared" si="7"/>
        <v>0</v>
      </c>
      <c r="AS36" s="84">
        <f t="shared" si="3"/>
        <v>0</v>
      </c>
      <c r="AT36" s="83"/>
      <c r="AU36" s="85" t="e">
        <f t="shared" si="4"/>
        <v>#DIV/0!</v>
      </c>
      <c r="AV36" s="90"/>
      <c r="AW36" s="106"/>
      <c r="AX36" s="87"/>
      <c r="AY36" s="422" t="e">
        <f>AY35</f>
        <v>#DIV/0!</v>
      </c>
    </row>
    <row r="37" spans="1:51" ht="12.75">
      <c r="A37" s="91">
        <v>1</v>
      </c>
      <c r="B37" s="478"/>
      <c r="C37" s="63" t="s">
        <v>34</v>
      </c>
      <c r="D37" s="443"/>
      <c r="E37" s="337"/>
      <c r="F37" s="337"/>
      <c r="G37" s="337"/>
      <c r="H37" s="337"/>
      <c r="I37" s="337"/>
      <c r="J37" s="337"/>
      <c r="K37" s="337"/>
      <c r="L37" s="337"/>
      <c r="M37" s="337"/>
      <c r="N37" s="337"/>
      <c r="O37" s="444"/>
      <c r="P37" s="445">
        <f t="shared" si="5"/>
        <v>0</v>
      </c>
      <c r="Q37" s="261">
        <f>P37+P38</f>
        <v>0</v>
      </c>
      <c r="R37" s="160"/>
      <c r="S37" s="181">
        <f>Q37-R37</f>
        <v>0</v>
      </c>
      <c r="T37" s="222" t="e">
        <f t="shared" si="0"/>
        <v>#DIV/0!</v>
      </c>
      <c r="U37" s="210" t="e">
        <f t="shared" si="1"/>
        <v>#DIV/0!</v>
      </c>
      <c r="V37" s="210" t="e">
        <f t="shared" si="2"/>
        <v>#DIV/0!</v>
      </c>
      <c r="W37" s="214" t="e">
        <f t="shared" si="6"/>
        <v>#DIV/0!</v>
      </c>
      <c r="X37" s="131"/>
      <c r="Y37" s="232" t="e">
        <f>R37/(12*(D37+D38))*1000+(AB37+AC37)/(12*(X37+X38))*1000</f>
        <v>#DIV/0!</v>
      </c>
      <c r="Z37" s="206" t="e">
        <f>Y37-AA37</f>
        <v>#DIV/0!</v>
      </c>
      <c r="AA37" s="233" t="e">
        <f>(G37+G38+H37+H38)/(12*(D37+D38))*1000</f>
        <v>#DIV/0!</v>
      </c>
      <c r="AB37" s="227"/>
      <c r="AC37" s="200"/>
      <c r="AD37" s="104" t="e">
        <f>(X37+X38)*Y37*0.012</f>
        <v>#DIV/0!</v>
      </c>
      <c r="AE37" s="496"/>
      <c r="AF37" s="208" t="e">
        <f>AE37+AE38+AB37-AD37</f>
        <v>#DIV/0!</v>
      </c>
      <c r="AG37" s="5" t="e">
        <f>AF37/(12*(X37+X38))*1000</f>
        <v>#DIV/0!</v>
      </c>
      <c r="AH37" s="6" t="e">
        <f>AG37/AA37</f>
        <v>#DIV/0!</v>
      </c>
      <c r="AI37" s="3">
        <f>X37</f>
        <v>0</v>
      </c>
      <c r="AJ37" s="9" t="e">
        <f>AE37+AE38+AB37-(AI37+AI38)*Y37*0.012</f>
        <v>#DIV/0!</v>
      </c>
      <c r="AK37" s="5" t="e">
        <f>AJ37/(12*(AI37+AI38))*1000</f>
        <v>#DIV/0!</v>
      </c>
      <c r="AL37" s="247" t="e">
        <f>AK37/AA37</f>
        <v>#DIV/0!</v>
      </c>
      <c r="AM37" s="251"/>
      <c r="AN37" s="250" t="e">
        <f>(AM37+AM38)/(12*(AI37+AI38))*1000</f>
        <v>#DIV/0!</v>
      </c>
      <c r="AO37" s="5" t="e">
        <f>AA37+AK37+AN37</f>
        <v>#DIV/0!</v>
      </c>
      <c r="AP37" s="7" t="e">
        <f>(AK37+AN37)/AA37</f>
        <v>#DIV/0!</v>
      </c>
      <c r="AQ37" s="243" t="e">
        <f>AO37/AA37</f>
        <v>#DIV/0!</v>
      </c>
      <c r="AR37" s="265">
        <f t="shared" si="7"/>
        <v>0</v>
      </c>
      <c r="AS37" s="94">
        <f aca="true" t="shared" si="8" ref="AS37:AS68">G37+H37</f>
        <v>0</v>
      </c>
      <c r="AT37" s="93"/>
      <c r="AU37" s="95" t="e">
        <f aca="true" t="shared" si="9" ref="AU37:AU68">W37/AT37</f>
        <v>#DIV/0!</v>
      </c>
      <c r="AV37" s="289"/>
      <c r="AW37" s="107"/>
      <c r="AX37" s="14" t="e">
        <f>(AR37+AR38+AB37-AV37-AV38)/((AW37+AW38)*12)</f>
        <v>#DIV/0!</v>
      </c>
      <c r="AY37" s="422" t="e">
        <f>IF(AX37&lt;0,"!!!","")</f>
        <v>#DIV/0!</v>
      </c>
    </row>
    <row r="38" spans="1:51" ht="13.5" thickBot="1">
      <c r="A38" s="89">
        <v>1</v>
      </c>
      <c r="B38" s="480"/>
      <c r="C38" s="88" t="s">
        <v>35</v>
      </c>
      <c r="D38" s="439"/>
      <c r="E38" s="440"/>
      <c r="F38" s="440"/>
      <c r="G38" s="440"/>
      <c r="H38" s="440"/>
      <c r="I38" s="440"/>
      <c r="J38" s="440"/>
      <c r="K38" s="440"/>
      <c r="L38" s="440"/>
      <c r="M38" s="440"/>
      <c r="N38" s="440"/>
      <c r="O38" s="441"/>
      <c r="P38" s="442">
        <f t="shared" si="5"/>
        <v>0</v>
      </c>
      <c r="Q38" s="262" t="s">
        <v>76</v>
      </c>
      <c r="R38" s="202" t="s">
        <v>76</v>
      </c>
      <c r="S38" s="203" t="s">
        <v>76</v>
      </c>
      <c r="T38" s="221" t="e">
        <f t="shared" si="0"/>
        <v>#DIV/0!</v>
      </c>
      <c r="U38" s="209" t="e">
        <f t="shared" si="1"/>
        <v>#DIV/0!</v>
      </c>
      <c r="V38" s="209" t="e">
        <f t="shared" si="2"/>
        <v>#DIV/0!</v>
      </c>
      <c r="W38" s="213" t="e">
        <f t="shared" si="6"/>
        <v>#DIV/0!</v>
      </c>
      <c r="X38" s="130"/>
      <c r="Y38" s="234" t="s">
        <v>76</v>
      </c>
      <c r="Z38" s="207" t="s">
        <v>76</v>
      </c>
      <c r="AA38" s="203" t="s">
        <v>76</v>
      </c>
      <c r="AB38" s="202" t="s">
        <v>76</v>
      </c>
      <c r="AC38" s="203" t="s">
        <v>76</v>
      </c>
      <c r="AD38" s="236" t="s">
        <v>76</v>
      </c>
      <c r="AE38" s="291"/>
      <c r="AF38" s="237" t="s">
        <v>76</v>
      </c>
      <c r="AG38" s="238" t="s">
        <v>76</v>
      </c>
      <c r="AH38" s="239" t="s">
        <v>76</v>
      </c>
      <c r="AI38" s="240">
        <f>X38</f>
        <v>0</v>
      </c>
      <c r="AJ38" s="237" t="s">
        <v>76</v>
      </c>
      <c r="AK38" s="238" t="s">
        <v>76</v>
      </c>
      <c r="AL38" s="248" t="s">
        <v>76</v>
      </c>
      <c r="AM38" s="295"/>
      <c r="AN38" s="237" t="s">
        <v>76</v>
      </c>
      <c r="AO38" s="237" t="s">
        <v>76</v>
      </c>
      <c r="AP38" s="238" t="s">
        <v>76</v>
      </c>
      <c r="AQ38" s="244" t="s">
        <v>76</v>
      </c>
      <c r="AR38" s="266">
        <f t="shared" si="7"/>
        <v>0</v>
      </c>
      <c r="AS38" s="84">
        <f t="shared" si="8"/>
        <v>0</v>
      </c>
      <c r="AT38" s="83"/>
      <c r="AU38" s="85" t="e">
        <f t="shared" si="9"/>
        <v>#DIV/0!</v>
      </c>
      <c r="AV38" s="287"/>
      <c r="AW38" s="106"/>
      <c r="AX38" s="87"/>
      <c r="AY38" s="422" t="e">
        <f>AY37</f>
        <v>#DIV/0!</v>
      </c>
    </row>
    <row r="39" spans="1:51" ht="12.75">
      <c r="A39" s="91">
        <v>1</v>
      </c>
      <c r="B39" s="478"/>
      <c r="C39" s="63" t="s">
        <v>34</v>
      </c>
      <c r="D39" s="443"/>
      <c r="E39" s="337"/>
      <c r="F39" s="337"/>
      <c r="G39" s="337"/>
      <c r="H39" s="337"/>
      <c r="I39" s="337"/>
      <c r="J39" s="337"/>
      <c r="K39" s="337"/>
      <c r="L39" s="337"/>
      <c r="M39" s="337"/>
      <c r="N39" s="337"/>
      <c r="O39" s="444"/>
      <c r="P39" s="445">
        <f t="shared" si="5"/>
        <v>0</v>
      </c>
      <c r="Q39" s="261">
        <f>P39+P40</f>
        <v>0</v>
      </c>
      <c r="R39" s="160"/>
      <c r="S39" s="181">
        <f>Q39-R39</f>
        <v>0</v>
      </c>
      <c r="T39" s="222" t="e">
        <f t="shared" si="0"/>
        <v>#DIV/0!</v>
      </c>
      <c r="U39" s="210" t="e">
        <f t="shared" si="1"/>
        <v>#DIV/0!</v>
      </c>
      <c r="V39" s="210" t="e">
        <f t="shared" si="2"/>
        <v>#DIV/0!</v>
      </c>
      <c r="W39" s="214" t="e">
        <f t="shared" si="6"/>
        <v>#DIV/0!</v>
      </c>
      <c r="X39" s="131"/>
      <c r="Y39" s="232" t="e">
        <f>R39/(12*(D39+D40))*1000+(AB39+AC39)/(12*(X39+X40))*1000</f>
        <v>#DIV/0!</v>
      </c>
      <c r="Z39" s="206" t="e">
        <f>Y39-AA39</f>
        <v>#DIV/0!</v>
      </c>
      <c r="AA39" s="233" t="e">
        <f>(G39+G40+H39+H40)/(12*(D39+D40))*1000</f>
        <v>#DIV/0!</v>
      </c>
      <c r="AB39" s="227"/>
      <c r="AC39" s="200"/>
      <c r="AD39" s="104" t="e">
        <f>(X39+X40)*Y39*0.012</f>
        <v>#DIV/0!</v>
      </c>
      <c r="AE39" s="496"/>
      <c r="AF39" s="208" t="e">
        <f>AE39+AE40+AB39-AD39</f>
        <v>#DIV/0!</v>
      </c>
      <c r="AG39" s="5" t="e">
        <f>AF39/(12*(X39+X40))*1000</f>
        <v>#DIV/0!</v>
      </c>
      <c r="AH39" s="6" t="e">
        <f>AG39/AA39</f>
        <v>#DIV/0!</v>
      </c>
      <c r="AI39" s="3">
        <f>X39</f>
        <v>0</v>
      </c>
      <c r="AJ39" s="9" t="e">
        <f>AE39+AE40+AB39-(AI39+AI40)*Y39*0.012</f>
        <v>#DIV/0!</v>
      </c>
      <c r="AK39" s="5" t="e">
        <f>AJ39/(12*(AI39+AI40))*1000</f>
        <v>#DIV/0!</v>
      </c>
      <c r="AL39" s="247" t="e">
        <f>AK39/AA39</f>
        <v>#DIV/0!</v>
      </c>
      <c r="AM39" s="251"/>
      <c r="AN39" s="250" t="e">
        <f>(AM39+AM40)/(12*(AI39+AI40))*1000</f>
        <v>#DIV/0!</v>
      </c>
      <c r="AO39" s="5" t="e">
        <f>AA39+AK39+AN39</f>
        <v>#DIV/0!</v>
      </c>
      <c r="AP39" s="7" t="e">
        <f>(AK39+AN39)/AA39</f>
        <v>#DIV/0!</v>
      </c>
      <c r="AQ39" s="243" t="e">
        <f>AO39/AA39</f>
        <v>#DIV/0!</v>
      </c>
      <c r="AR39" s="265">
        <f t="shared" si="7"/>
        <v>0</v>
      </c>
      <c r="AS39" s="94">
        <f t="shared" si="8"/>
        <v>0</v>
      </c>
      <c r="AT39" s="93"/>
      <c r="AU39" s="95" t="e">
        <f t="shared" si="9"/>
        <v>#DIV/0!</v>
      </c>
      <c r="AV39" s="286"/>
      <c r="AW39" s="107"/>
      <c r="AX39" s="14" t="e">
        <f>(AR39+AR40+AB39-AV39-AV40)/((AW39+AW40)*12)</f>
        <v>#DIV/0!</v>
      </c>
      <c r="AY39" s="422" t="e">
        <f>IF(AX39&lt;0,"!!!","")</f>
        <v>#DIV/0!</v>
      </c>
    </row>
    <row r="40" spans="1:51" ht="13.5" thickBot="1">
      <c r="A40" s="89">
        <v>1</v>
      </c>
      <c r="B40" s="480"/>
      <c r="C40" s="88" t="s">
        <v>35</v>
      </c>
      <c r="D40" s="439"/>
      <c r="E40" s="440"/>
      <c r="F40" s="440"/>
      <c r="G40" s="440"/>
      <c r="H40" s="440"/>
      <c r="I40" s="440"/>
      <c r="J40" s="440"/>
      <c r="K40" s="440"/>
      <c r="L40" s="440"/>
      <c r="M40" s="440"/>
      <c r="N40" s="440"/>
      <c r="O40" s="441"/>
      <c r="P40" s="442">
        <f t="shared" si="5"/>
        <v>0</v>
      </c>
      <c r="Q40" s="262" t="s">
        <v>76</v>
      </c>
      <c r="R40" s="202" t="s">
        <v>76</v>
      </c>
      <c r="S40" s="203" t="s">
        <v>76</v>
      </c>
      <c r="T40" s="221" t="e">
        <f>P40/(12*D40)*1000</f>
        <v>#DIV/0!</v>
      </c>
      <c r="U40" s="209" t="e">
        <f>G40/(12*D40)*1000</f>
        <v>#DIV/0!</v>
      </c>
      <c r="V40" s="209" t="e">
        <f>H40/(12*D40)*1000</f>
        <v>#DIV/0!</v>
      </c>
      <c r="W40" s="213" t="e">
        <f>U40+V40</f>
        <v>#DIV/0!</v>
      </c>
      <c r="X40" s="130"/>
      <c r="Y40" s="234" t="s">
        <v>76</v>
      </c>
      <c r="Z40" s="207" t="s">
        <v>76</v>
      </c>
      <c r="AA40" s="203" t="s">
        <v>76</v>
      </c>
      <c r="AB40" s="202" t="s">
        <v>76</v>
      </c>
      <c r="AC40" s="203" t="s">
        <v>76</v>
      </c>
      <c r="AD40" s="236" t="s">
        <v>76</v>
      </c>
      <c r="AE40" s="291"/>
      <c r="AF40" s="237" t="s">
        <v>76</v>
      </c>
      <c r="AG40" s="238" t="s">
        <v>76</v>
      </c>
      <c r="AH40" s="239" t="s">
        <v>76</v>
      </c>
      <c r="AI40" s="240">
        <f>X40</f>
        <v>0</v>
      </c>
      <c r="AJ40" s="237" t="s">
        <v>76</v>
      </c>
      <c r="AK40" s="238" t="s">
        <v>76</v>
      </c>
      <c r="AL40" s="248" t="s">
        <v>76</v>
      </c>
      <c r="AM40" s="295"/>
      <c r="AN40" s="237" t="s">
        <v>76</v>
      </c>
      <c r="AO40" s="237" t="s">
        <v>76</v>
      </c>
      <c r="AP40" s="238" t="s">
        <v>76</v>
      </c>
      <c r="AQ40" s="244" t="s">
        <v>76</v>
      </c>
      <c r="AR40" s="266">
        <f t="shared" si="7"/>
        <v>0</v>
      </c>
      <c r="AS40" s="84">
        <f>G40+H40</f>
        <v>0</v>
      </c>
      <c r="AT40" s="83"/>
      <c r="AU40" s="85" t="e">
        <f>W40/AT40</f>
        <v>#DIV/0!</v>
      </c>
      <c r="AV40" s="287"/>
      <c r="AW40" s="106"/>
      <c r="AX40" s="87"/>
      <c r="AY40" s="422" t="e">
        <f>AY39</f>
        <v>#DIV/0!</v>
      </c>
    </row>
    <row r="41" spans="1:51" ht="12.75">
      <c r="A41" s="91">
        <v>1</v>
      </c>
      <c r="B41" s="478"/>
      <c r="C41" s="63" t="s">
        <v>34</v>
      </c>
      <c r="D41" s="443"/>
      <c r="E41" s="337"/>
      <c r="F41" s="337"/>
      <c r="G41" s="337"/>
      <c r="H41" s="337"/>
      <c r="I41" s="337"/>
      <c r="J41" s="337"/>
      <c r="K41" s="337"/>
      <c r="L41" s="337"/>
      <c r="M41" s="337"/>
      <c r="N41" s="337"/>
      <c r="O41" s="444"/>
      <c r="P41" s="445">
        <f t="shared" si="5"/>
        <v>0</v>
      </c>
      <c r="Q41" s="261">
        <f>P41+P42</f>
        <v>0</v>
      </c>
      <c r="R41" s="160"/>
      <c r="S41" s="181">
        <f>Q41-R41</f>
        <v>0</v>
      </c>
      <c r="T41" s="222" t="e">
        <f aca="true" t="shared" si="10" ref="T41:T50">P41/(12*D41)*1000</f>
        <v>#DIV/0!</v>
      </c>
      <c r="U41" s="210" t="e">
        <f aca="true" t="shared" si="11" ref="U41:U50">G41/(12*D41)*1000</f>
        <v>#DIV/0!</v>
      </c>
      <c r="V41" s="210" t="e">
        <f aca="true" t="shared" si="12" ref="V41:V50">H41/(12*D41)*1000</f>
        <v>#DIV/0!</v>
      </c>
      <c r="W41" s="214" t="e">
        <f t="shared" si="6"/>
        <v>#DIV/0!</v>
      </c>
      <c r="X41" s="131"/>
      <c r="Y41" s="232" t="e">
        <f>R41/(12*(D41+D42))*1000+(AB41+AC41)/(12*(X41+X42))*1000</f>
        <v>#DIV/0!</v>
      </c>
      <c r="Z41" s="206" t="e">
        <f>Y41-AA41</f>
        <v>#DIV/0!</v>
      </c>
      <c r="AA41" s="233" t="e">
        <f>(G41+G42+H41+H42)/(12*(D41+D42))*1000</f>
        <v>#DIV/0!</v>
      </c>
      <c r="AB41" s="227"/>
      <c r="AC41" s="200"/>
      <c r="AD41" s="104" t="e">
        <f>(X41+X42)*Y41*0.012</f>
        <v>#DIV/0!</v>
      </c>
      <c r="AE41" s="496"/>
      <c r="AF41" s="208" t="e">
        <f>AE41+AE42+AB41-AD41</f>
        <v>#DIV/0!</v>
      </c>
      <c r="AG41" s="5" t="e">
        <f>AF41/(12*(X41+X42))*1000</f>
        <v>#DIV/0!</v>
      </c>
      <c r="AH41" s="6" t="e">
        <f>AG41/AA41</f>
        <v>#DIV/0!</v>
      </c>
      <c r="AI41" s="3">
        <f>X41</f>
        <v>0</v>
      </c>
      <c r="AJ41" s="9" t="e">
        <f>AE41+AE42+AB41-(AI41+AI42)*Y41*0.012</f>
        <v>#DIV/0!</v>
      </c>
      <c r="AK41" s="5" t="e">
        <f>AJ41/(12*(AI41+AI42))*1000</f>
        <v>#DIV/0!</v>
      </c>
      <c r="AL41" s="247" t="e">
        <f>AK41/AA41</f>
        <v>#DIV/0!</v>
      </c>
      <c r="AM41" s="251"/>
      <c r="AN41" s="250" t="e">
        <f>(AM41+AM42)/(12*(AI41+AI42))*1000</f>
        <v>#DIV/0!</v>
      </c>
      <c r="AO41" s="5" t="e">
        <f>AA41+AK41+AN41</f>
        <v>#DIV/0!</v>
      </c>
      <c r="AP41" s="7" t="e">
        <f>(AK41+AN41)/AA41</f>
        <v>#DIV/0!</v>
      </c>
      <c r="AQ41" s="243" t="e">
        <f>AO41/AA41</f>
        <v>#DIV/0!</v>
      </c>
      <c r="AR41" s="265">
        <f t="shared" si="7"/>
        <v>0</v>
      </c>
      <c r="AS41" s="94">
        <f t="shared" si="8"/>
        <v>0</v>
      </c>
      <c r="AT41" s="93"/>
      <c r="AU41" s="95" t="e">
        <f t="shared" si="9"/>
        <v>#DIV/0!</v>
      </c>
      <c r="AV41" s="286"/>
      <c r="AW41" s="107"/>
      <c r="AX41" s="14" t="e">
        <f>(AR41+AR42+AB41-AV41-AV42)/((AW41+AW42)*12)</f>
        <v>#DIV/0!</v>
      </c>
      <c r="AY41" s="422" t="e">
        <f>IF(AX41&lt;0,"!!!","")</f>
        <v>#DIV/0!</v>
      </c>
    </row>
    <row r="42" spans="1:51" ht="13.5" thickBot="1">
      <c r="A42" s="89">
        <v>1</v>
      </c>
      <c r="B42" s="480"/>
      <c r="C42" s="88" t="s">
        <v>35</v>
      </c>
      <c r="D42" s="439"/>
      <c r="E42" s="440"/>
      <c r="F42" s="440"/>
      <c r="G42" s="440"/>
      <c r="H42" s="440"/>
      <c r="I42" s="440"/>
      <c r="J42" s="440"/>
      <c r="K42" s="440"/>
      <c r="L42" s="440"/>
      <c r="M42" s="440"/>
      <c r="N42" s="440"/>
      <c r="O42" s="441"/>
      <c r="P42" s="442">
        <f t="shared" si="5"/>
        <v>0</v>
      </c>
      <c r="Q42" s="262" t="s">
        <v>76</v>
      </c>
      <c r="R42" s="202" t="s">
        <v>76</v>
      </c>
      <c r="S42" s="203" t="s">
        <v>76</v>
      </c>
      <c r="T42" s="221" t="e">
        <f t="shared" si="10"/>
        <v>#DIV/0!</v>
      </c>
      <c r="U42" s="209" t="e">
        <f t="shared" si="11"/>
        <v>#DIV/0!</v>
      </c>
      <c r="V42" s="209" t="e">
        <f t="shared" si="12"/>
        <v>#DIV/0!</v>
      </c>
      <c r="W42" s="213" t="e">
        <f t="shared" si="6"/>
        <v>#DIV/0!</v>
      </c>
      <c r="X42" s="130"/>
      <c r="Y42" s="234" t="s">
        <v>76</v>
      </c>
      <c r="Z42" s="207" t="s">
        <v>76</v>
      </c>
      <c r="AA42" s="203" t="s">
        <v>76</v>
      </c>
      <c r="AB42" s="202" t="s">
        <v>76</v>
      </c>
      <c r="AC42" s="203" t="s">
        <v>76</v>
      </c>
      <c r="AD42" s="236" t="s">
        <v>76</v>
      </c>
      <c r="AE42" s="291"/>
      <c r="AF42" s="237" t="s">
        <v>76</v>
      </c>
      <c r="AG42" s="238" t="s">
        <v>76</v>
      </c>
      <c r="AH42" s="239" t="s">
        <v>76</v>
      </c>
      <c r="AI42" s="240">
        <f>X42</f>
        <v>0</v>
      </c>
      <c r="AJ42" s="237" t="s">
        <v>76</v>
      </c>
      <c r="AK42" s="238" t="s">
        <v>76</v>
      </c>
      <c r="AL42" s="248" t="s">
        <v>76</v>
      </c>
      <c r="AM42" s="295"/>
      <c r="AN42" s="237" t="s">
        <v>76</v>
      </c>
      <c r="AO42" s="237" t="s">
        <v>76</v>
      </c>
      <c r="AP42" s="238" t="s">
        <v>76</v>
      </c>
      <c r="AQ42" s="244" t="s">
        <v>76</v>
      </c>
      <c r="AR42" s="266">
        <f t="shared" si="7"/>
        <v>0</v>
      </c>
      <c r="AS42" s="84">
        <f t="shared" si="8"/>
        <v>0</v>
      </c>
      <c r="AT42" s="83"/>
      <c r="AU42" s="85" t="e">
        <f t="shared" si="9"/>
        <v>#DIV/0!</v>
      </c>
      <c r="AV42" s="90"/>
      <c r="AW42" s="106"/>
      <c r="AX42" s="87"/>
      <c r="AY42" s="422" t="e">
        <f>AY41</f>
        <v>#DIV/0!</v>
      </c>
    </row>
    <row r="43" spans="1:51" ht="12.75">
      <c r="A43" s="91">
        <v>1</v>
      </c>
      <c r="B43" s="478"/>
      <c r="C43" s="63" t="s">
        <v>34</v>
      </c>
      <c r="D43" s="443"/>
      <c r="E43" s="337"/>
      <c r="F43" s="337"/>
      <c r="G43" s="337"/>
      <c r="H43" s="337"/>
      <c r="I43" s="337"/>
      <c r="J43" s="337"/>
      <c r="K43" s="337"/>
      <c r="L43" s="337"/>
      <c r="M43" s="337"/>
      <c r="N43" s="337"/>
      <c r="O43" s="444"/>
      <c r="P43" s="445">
        <f t="shared" si="5"/>
        <v>0</v>
      </c>
      <c r="Q43" s="261">
        <f>P43+P44</f>
        <v>0</v>
      </c>
      <c r="R43" s="160"/>
      <c r="S43" s="181">
        <f>Q43-R43</f>
        <v>0</v>
      </c>
      <c r="T43" s="222" t="e">
        <f t="shared" si="10"/>
        <v>#DIV/0!</v>
      </c>
      <c r="U43" s="210" t="e">
        <f t="shared" si="11"/>
        <v>#DIV/0!</v>
      </c>
      <c r="V43" s="210" t="e">
        <f t="shared" si="12"/>
        <v>#DIV/0!</v>
      </c>
      <c r="W43" s="214" t="e">
        <f t="shared" si="6"/>
        <v>#DIV/0!</v>
      </c>
      <c r="X43" s="131"/>
      <c r="Y43" s="232" t="e">
        <f>R43/(12*(D43+D44))*1000+(AB43+AC43)/(12*(X43+X44))*1000</f>
        <v>#DIV/0!</v>
      </c>
      <c r="Z43" s="206" t="e">
        <f>Y43-AA43</f>
        <v>#DIV/0!</v>
      </c>
      <c r="AA43" s="233" t="e">
        <f>(G43+G44+H43+H44)/(12*(D43+D44))*1000</f>
        <v>#DIV/0!</v>
      </c>
      <c r="AB43" s="227"/>
      <c r="AC43" s="200"/>
      <c r="AD43" s="104" t="e">
        <f>(X43+X44)*Y43*0.012</f>
        <v>#DIV/0!</v>
      </c>
      <c r="AE43" s="496"/>
      <c r="AF43" s="208" t="e">
        <f>AE43+AE44+AB43-AD43</f>
        <v>#DIV/0!</v>
      </c>
      <c r="AG43" s="5" t="e">
        <f>AF43/(12*(X43+X44))*1000</f>
        <v>#DIV/0!</v>
      </c>
      <c r="AH43" s="6" t="e">
        <f>AG43/AA43</f>
        <v>#DIV/0!</v>
      </c>
      <c r="AI43" s="3">
        <f>X43</f>
        <v>0</v>
      </c>
      <c r="AJ43" s="9" t="e">
        <f>AE43+AE44+AB43-(AI43+AI44)*Y43*0.012</f>
        <v>#DIV/0!</v>
      </c>
      <c r="AK43" s="5" t="e">
        <f>AJ43/(12*(AI43+AI44))*1000</f>
        <v>#DIV/0!</v>
      </c>
      <c r="AL43" s="247" t="e">
        <f>AK43/AA43</f>
        <v>#DIV/0!</v>
      </c>
      <c r="AM43" s="251"/>
      <c r="AN43" s="250" t="e">
        <f>(AM43+AM44)/(12*(AI43+AI44))*1000</f>
        <v>#DIV/0!</v>
      </c>
      <c r="AO43" s="5" t="e">
        <f>AA43+AK43+AN43</f>
        <v>#DIV/0!</v>
      </c>
      <c r="AP43" s="7" t="e">
        <f>(AK43+AN43)/AA43</f>
        <v>#DIV/0!</v>
      </c>
      <c r="AQ43" s="243" t="e">
        <f>AO43/AA43</f>
        <v>#DIV/0!</v>
      </c>
      <c r="AR43" s="265">
        <f t="shared" si="7"/>
        <v>0</v>
      </c>
      <c r="AS43" s="94">
        <f t="shared" si="8"/>
        <v>0</v>
      </c>
      <c r="AT43" s="93"/>
      <c r="AU43" s="95" t="e">
        <f t="shared" si="9"/>
        <v>#DIV/0!</v>
      </c>
      <c r="AV43" s="286"/>
      <c r="AW43" s="107"/>
      <c r="AX43" s="14" t="e">
        <f>(AR43+AR44+AB43-AV43-AV44)/((AW43+AW44)*12)</f>
        <v>#DIV/0!</v>
      </c>
      <c r="AY43" s="422" t="e">
        <f>IF(AX43&lt;0,"!!!","")</f>
        <v>#DIV/0!</v>
      </c>
    </row>
    <row r="44" spans="1:51" ht="13.5" thickBot="1">
      <c r="A44" s="89">
        <v>1</v>
      </c>
      <c r="B44" s="480"/>
      <c r="C44" s="88" t="s">
        <v>35</v>
      </c>
      <c r="D44" s="439"/>
      <c r="E44" s="440"/>
      <c r="F44" s="440"/>
      <c r="G44" s="440"/>
      <c r="H44" s="440"/>
      <c r="I44" s="440"/>
      <c r="J44" s="440"/>
      <c r="K44" s="440"/>
      <c r="L44" s="440"/>
      <c r="M44" s="440"/>
      <c r="N44" s="440"/>
      <c r="O44" s="441"/>
      <c r="P44" s="442">
        <f t="shared" si="5"/>
        <v>0</v>
      </c>
      <c r="Q44" s="262" t="s">
        <v>76</v>
      </c>
      <c r="R44" s="202" t="s">
        <v>76</v>
      </c>
      <c r="S44" s="203" t="s">
        <v>76</v>
      </c>
      <c r="T44" s="221" t="e">
        <f t="shared" si="10"/>
        <v>#DIV/0!</v>
      </c>
      <c r="U44" s="209" t="e">
        <f t="shared" si="11"/>
        <v>#DIV/0!</v>
      </c>
      <c r="V44" s="209" t="e">
        <f t="shared" si="12"/>
        <v>#DIV/0!</v>
      </c>
      <c r="W44" s="213" t="e">
        <f t="shared" si="6"/>
        <v>#DIV/0!</v>
      </c>
      <c r="X44" s="130"/>
      <c r="Y44" s="234" t="s">
        <v>76</v>
      </c>
      <c r="Z44" s="207" t="s">
        <v>76</v>
      </c>
      <c r="AA44" s="203" t="s">
        <v>76</v>
      </c>
      <c r="AB44" s="202" t="s">
        <v>76</v>
      </c>
      <c r="AC44" s="203" t="s">
        <v>76</v>
      </c>
      <c r="AD44" s="236" t="s">
        <v>76</v>
      </c>
      <c r="AE44" s="291"/>
      <c r="AF44" s="237" t="s">
        <v>76</v>
      </c>
      <c r="AG44" s="238" t="s">
        <v>76</v>
      </c>
      <c r="AH44" s="239" t="s">
        <v>76</v>
      </c>
      <c r="AI44" s="240">
        <f>X44</f>
        <v>0</v>
      </c>
      <c r="AJ44" s="237" t="s">
        <v>76</v>
      </c>
      <c r="AK44" s="238" t="s">
        <v>76</v>
      </c>
      <c r="AL44" s="248" t="s">
        <v>76</v>
      </c>
      <c r="AM44" s="295"/>
      <c r="AN44" s="237" t="s">
        <v>76</v>
      </c>
      <c r="AO44" s="237" t="s">
        <v>76</v>
      </c>
      <c r="AP44" s="238" t="s">
        <v>76</v>
      </c>
      <c r="AQ44" s="244" t="s">
        <v>76</v>
      </c>
      <c r="AR44" s="266">
        <f t="shared" si="7"/>
        <v>0</v>
      </c>
      <c r="AS44" s="84">
        <f t="shared" si="8"/>
        <v>0</v>
      </c>
      <c r="AT44" s="83"/>
      <c r="AU44" s="85" t="e">
        <f t="shared" si="9"/>
        <v>#DIV/0!</v>
      </c>
      <c r="AV44" s="90"/>
      <c r="AW44" s="106"/>
      <c r="AX44" s="87"/>
      <c r="AY44" s="422" t="e">
        <f>AY43</f>
        <v>#DIV/0!</v>
      </c>
    </row>
    <row r="45" spans="1:51" ht="12.75">
      <c r="A45" s="91">
        <v>1</v>
      </c>
      <c r="B45" s="478"/>
      <c r="C45" s="63" t="s">
        <v>34</v>
      </c>
      <c r="D45" s="443"/>
      <c r="E45" s="337"/>
      <c r="F45" s="337"/>
      <c r="G45" s="337"/>
      <c r="H45" s="337"/>
      <c r="I45" s="337"/>
      <c r="J45" s="337"/>
      <c r="K45" s="337"/>
      <c r="L45" s="337"/>
      <c r="M45" s="337"/>
      <c r="N45" s="337"/>
      <c r="O45" s="444"/>
      <c r="P45" s="445">
        <f t="shared" si="5"/>
        <v>0</v>
      </c>
      <c r="Q45" s="261">
        <f>P45+P46</f>
        <v>0</v>
      </c>
      <c r="R45" s="160"/>
      <c r="S45" s="181">
        <f>Q45-R45</f>
        <v>0</v>
      </c>
      <c r="T45" s="222" t="e">
        <f t="shared" si="10"/>
        <v>#DIV/0!</v>
      </c>
      <c r="U45" s="210" t="e">
        <f t="shared" si="11"/>
        <v>#DIV/0!</v>
      </c>
      <c r="V45" s="210" t="e">
        <f t="shared" si="12"/>
        <v>#DIV/0!</v>
      </c>
      <c r="W45" s="214" t="e">
        <f t="shared" si="6"/>
        <v>#DIV/0!</v>
      </c>
      <c r="X45" s="131"/>
      <c r="Y45" s="232" t="e">
        <f>R45/(12*(D45+D46))*1000+(AB45+AC45)/(12*(X45+X46))*1000</f>
        <v>#DIV/0!</v>
      </c>
      <c r="Z45" s="206" t="e">
        <f>Y45-AA45</f>
        <v>#DIV/0!</v>
      </c>
      <c r="AA45" s="233" t="e">
        <f>(G45+G46+H45+H46)/(12*(D45+D46))*1000</f>
        <v>#DIV/0!</v>
      </c>
      <c r="AB45" s="227"/>
      <c r="AC45" s="200"/>
      <c r="AD45" s="104" t="e">
        <f>(X45+X46)*Y45*0.012</f>
        <v>#DIV/0!</v>
      </c>
      <c r="AE45" s="496"/>
      <c r="AF45" s="208" t="e">
        <f>AE45+AE46+AB45-AD45</f>
        <v>#DIV/0!</v>
      </c>
      <c r="AG45" s="5" t="e">
        <f>AF45/(12*(X45+X46))*1000</f>
        <v>#DIV/0!</v>
      </c>
      <c r="AH45" s="6" t="e">
        <f>AG45/AA45</f>
        <v>#DIV/0!</v>
      </c>
      <c r="AI45" s="3">
        <f>X45</f>
        <v>0</v>
      </c>
      <c r="AJ45" s="9" t="e">
        <f>AE45+AE46+AB45-(AI45+AI46)*Y45*0.012</f>
        <v>#DIV/0!</v>
      </c>
      <c r="AK45" s="5" t="e">
        <f>AJ45/(12*(AI45+AI46))*1000</f>
        <v>#DIV/0!</v>
      </c>
      <c r="AL45" s="247" t="e">
        <f>AK45/AA45</f>
        <v>#DIV/0!</v>
      </c>
      <c r="AM45" s="251"/>
      <c r="AN45" s="250" t="e">
        <f>(AM45+AM46)/(12*(AI45+AI46))*1000</f>
        <v>#DIV/0!</v>
      </c>
      <c r="AO45" s="5" t="e">
        <f>AA45+AK45+AN45</f>
        <v>#DIV/0!</v>
      </c>
      <c r="AP45" s="7" t="e">
        <f>(AK45+AN45)/AA45</f>
        <v>#DIV/0!</v>
      </c>
      <c r="AQ45" s="243" t="e">
        <f>AO45/AA45</f>
        <v>#DIV/0!</v>
      </c>
      <c r="AR45" s="265">
        <f t="shared" si="7"/>
        <v>0</v>
      </c>
      <c r="AS45" s="94">
        <f t="shared" si="8"/>
        <v>0</v>
      </c>
      <c r="AT45" s="93"/>
      <c r="AU45" s="95" t="e">
        <f t="shared" si="9"/>
        <v>#DIV/0!</v>
      </c>
      <c r="AV45" s="289"/>
      <c r="AW45" s="169"/>
      <c r="AX45" s="14" t="e">
        <f>(AR45+AR46+AB45-AV45-AV46)/((AW45+AW46)*12)</f>
        <v>#DIV/0!</v>
      </c>
      <c r="AY45" s="422" t="e">
        <f>IF(AX45&lt;0,"!!!","")</f>
        <v>#DIV/0!</v>
      </c>
    </row>
    <row r="46" spans="1:51" ht="13.5" thickBot="1">
      <c r="A46" s="89">
        <v>1</v>
      </c>
      <c r="B46" s="480"/>
      <c r="C46" s="88" t="s">
        <v>35</v>
      </c>
      <c r="D46" s="439"/>
      <c r="E46" s="440"/>
      <c r="F46" s="440"/>
      <c r="G46" s="440"/>
      <c r="H46" s="440"/>
      <c r="I46" s="440"/>
      <c r="J46" s="440"/>
      <c r="K46" s="440"/>
      <c r="L46" s="440"/>
      <c r="M46" s="440"/>
      <c r="N46" s="440"/>
      <c r="O46" s="441"/>
      <c r="P46" s="442">
        <f t="shared" si="5"/>
        <v>0</v>
      </c>
      <c r="Q46" s="262" t="s">
        <v>76</v>
      </c>
      <c r="R46" s="202" t="s">
        <v>76</v>
      </c>
      <c r="S46" s="203" t="s">
        <v>76</v>
      </c>
      <c r="T46" s="221" t="e">
        <f t="shared" si="10"/>
        <v>#DIV/0!</v>
      </c>
      <c r="U46" s="209" t="e">
        <f t="shared" si="11"/>
        <v>#DIV/0!</v>
      </c>
      <c r="V46" s="209" t="e">
        <f t="shared" si="12"/>
        <v>#DIV/0!</v>
      </c>
      <c r="W46" s="213" t="e">
        <f t="shared" si="6"/>
        <v>#DIV/0!</v>
      </c>
      <c r="X46" s="130"/>
      <c r="Y46" s="234" t="s">
        <v>76</v>
      </c>
      <c r="Z46" s="207" t="s">
        <v>76</v>
      </c>
      <c r="AA46" s="203" t="s">
        <v>76</v>
      </c>
      <c r="AB46" s="202" t="s">
        <v>76</v>
      </c>
      <c r="AC46" s="203" t="s">
        <v>76</v>
      </c>
      <c r="AD46" s="236" t="s">
        <v>76</v>
      </c>
      <c r="AE46" s="291"/>
      <c r="AF46" s="237" t="s">
        <v>76</v>
      </c>
      <c r="AG46" s="238" t="s">
        <v>76</v>
      </c>
      <c r="AH46" s="239" t="s">
        <v>76</v>
      </c>
      <c r="AI46" s="240">
        <f>X46</f>
        <v>0</v>
      </c>
      <c r="AJ46" s="237" t="s">
        <v>76</v>
      </c>
      <c r="AK46" s="238" t="s">
        <v>76</v>
      </c>
      <c r="AL46" s="248" t="s">
        <v>76</v>
      </c>
      <c r="AM46" s="295"/>
      <c r="AN46" s="237" t="s">
        <v>76</v>
      </c>
      <c r="AO46" s="237" t="s">
        <v>76</v>
      </c>
      <c r="AP46" s="238" t="s">
        <v>76</v>
      </c>
      <c r="AQ46" s="244" t="s">
        <v>76</v>
      </c>
      <c r="AR46" s="266">
        <f t="shared" si="7"/>
        <v>0</v>
      </c>
      <c r="AS46" s="84">
        <f t="shared" si="8"/>
        <v>0</v>
      </c>
      <c r="AT46" s="83"/>
      <c r="AU46" s="85" t="e">
        <f t="shared" si="9"/>
        <v>#DIV/0!</v>
      </c>
      <c r="AV46" s="90"/>
      <c r="AW46" s="106"/>
      <c r="AX46" s="87"/>
      <c r="AY46" s="422" t="e">
        <f>AY45</f>
        <v>#DIV/0!</v>
      </c>
    </row>
    <row r="47" spans="1:51" ht="12.75">
      <c r="A47" s="91">
        <v>1</v>
      </c>
      <c r="B47" s="478"/>
      <c r="C47" s="63" t="s">
        <v>34</v>
      </c>
      <c r="D47" s="443"/>
      <c r="E47" s="337"/>
      <c r="F47" s="337"/>
      <c r="G47" s="337"/>
      <c r="H47" s="337"/>
      <c r="I47" s="337"/>
      <c r="J47" s="337"/>
      <c r="K47" s="337"/>
      <c r="L47" s="337"/>
      <c r="M47" s="337"/>
      <c r="N47" s="337"/>
      <c r="O47" s="444"/>
      <c r="P47" s="445">
        <f t="shared" si="5"/>
        <v>0</v>
      </c>
      <c r="Q47" s="261">
        <f>P47+P48</f>
        <v>0</v>
      </c>
      <c r="R47" s="160"/>
      <c r="S47" s="181">
        <f>Q47-R47</f>
        <v>0</v>
      </c>
      <c r="T47" s="222" t="e">
        <f t="shared" si="10"/>
        <v>#DIV/0!</v>
      </c>
      <c r="U47" s="210" t="e">
        <f t="shared" si="11"/>
        <v>#DIV/0!</v>
      </c>
      <c r="V47" s="210" t="e">
        <f t="shared" si="12"/>
        <v>#DIV/0!</v>
      </c>
      <c r="W47" s="214" t="e">
        <f t="shared" si="6"/>
        <v>#DIV/0!</v>
      </c>
      <c r="X47" s="131"/>
      <c r="Y47" s="232" t="e">
        <f>R47/(12*(D47+D48))*1000+(AB47+AC47)/(12*(X47+X48))*1000</f>
        <v>#DIV/0!</v>
      </c>
      <c r="Z47" s="206" t="e">
        <f>Y47-AA47</f>
        <v>#DIV/0!</v>
      </c>
      <c r="AA47" s="233" t="e">
        <f>(G47+G48+H47+H48)/(12*(D47+D48))*1000</f>
        <v>#DIV/0!</v>
      </c>
      <c r="AB47" s="227"/>
      <c r="AC47" s="200"/>
      <c r="AD47" s="104" t="e">
        <f>(X47+X48)*Y47*0.012</f>
        <v>#DIV/0!</v>
      </c>
      <c r="AE47" s="496"/>
      <c r="AF47" s="208" t="e">
        <f>AE47+AE48+AB47-AD47</f>
        <v>#DIV/0!</v>
      </c>
      <c r="AG47" s="5" t="e">
        <f>AF47/(12*(X47+X48))*1000</f>
        <v>#DIV/0!</v>
      </c>
      <c r="AH47" s="6" t="e">
        <f>AG47/AA47</f>
        <v>#DIV/0!</v>
      </c>
      <c r="AI47" s="3">
        <f>X47</f>
        <v>0</v>
      </c>
      <c r="AJ47" s="9" t="e">
        <f>AE47+AE48+AB47-(AI47+AI48)*Y47*0.012</f>
        <v>#DIV/0!</v>
      </c>
      <c r="AK47" s="5" t="e">
        <f>AJ47/(12*(AI47+AI48))*1000</f>
        <v>#DIV/0!</v>
      </c>
      <c r="AL47" s="247" t="e">
        <f>AK47/AA47</f>
        <v>#DIV/0!</v>
      </c>
      <c r="AM47" s="251"/>
      <c r="AN47" s="250" t="e">
        <f>(AM47+AM48)/(12*(AI47+AI48))*1000</f>
        <v>#DIV/0!</v>
      </c>
      <c r="AO47" s="5" t="e">
        <f>AA47+AK47+AN47</f>
        <v>#DIV/0!</v>
      </c>
      <c r="AP47" s="7" t="e">
        <f>(AK47+AN47)/AA47</f>
        <v>#DIV/0!</v>
      </c>
      <c r="AQ47" s="243" t="e">
        <f>AO47/AA47</f>
        <v>#DIV/0!</v>
      </c>
      <c r="AR47" s="265">
        <f t="shared" si="7"/>
        <v>0</v>
      </c>
      <c r="AS47" s="94">
        <f t="shared" si="8"/>
        <v>0</v>
      </c>
      <c r="AT47" s="93"/>
      <c r="AU47" s="95" t="e">
        <f t="shared" si="9"/>
        <v>#DIV/0!</v>
      </c>
      <c r="AV47" s="286"/>
      <c r="AW47" s="107"/>
      <c r="AX47" s="14" t="e">
        <f>(AR47+AR48+AB47-AV47-AV48)/((AW47+AW48)*12)</f>
        <v>#DIV/0!</v>
      </c>
      <c r="AY47" s="422" t="e">
        <f>IF(AX47&lt;0,"!!!","")</f>
        <v>#DIV/0!</v>
      </c>
    </row>
    <row r="48" spans="1:51" ht="13.5" thickBot="1">
      <c r="A48" s="89">
        <v>1</v>
      </c>
      <c r="B48" s="480"/>
      <c r="C48" s="88" t="s">
        <v>35</v>
      </c>
      <c r="D48" s="439"/>
      <c r="E48" s="440"/>
      <c r="F48" s="440"/>
      <c r="G48" s="440"/>
      <c r="H48" s="440"/>
      <c r="I48" s="440"/>
      <c r="J48" s="440"/>
      <c r="K48" s="440"/>
      <c r="L48" s="440"/>
      <c r="M48" s="440"/>
      <c r="N48" s="440"/>
      <c r="O48" s="441"/>
      <c r="P48" s="442">
        <f t="shared" si="5"/>
        <v>0</v>
      </c>
      <c r="Q48" s="262" t="s">
        <v>76</v>
      </c>
      <c r="R48" s="202" t="s">
        <v>76</v>
      </c>
      <c r="S48" s="203" t="s">
        <v>76</v>
      </c>
      <c r="T48" s="221" t="e">
        <f t="shared" si="10"/>
        <v>#DIV/0!</v>
      </c>
      <c r="U48" s="209" t="e">
        <f t="shared" si="11"/>
        <v>#DIV/0!</v>
      </c>
      <c r="V48" s="209" t="e">
        <f t="shared" si="12"/>
        <v>#DIV/0!</v>
      </c>
      <c r="W48" s="213" t="e">
        <f t="shared" si="6"/>
        <v>#DIV/0!</v>
      </c>
      <c r="X48" s="130"/>
      <c r="Y48" s="234" t="s">
        <v>76</v>
      </c>
      <c r="Z48" s="207" t="s">
        <v>76</v>
      </c>
      <c r="AA48" s="203" t="s">
        <v>76</v>
      </c>
      <c r="AB48" s="202" t="s">
        <v>76</v>
      </c>
      <c r="AC48" s="203" t="s">
        <v>76</v>
      </c>
      <c r="AD48" s="236" t="s">
        <v>76</v>
      </c>
      <c r="AE48" s="291"/>
      <c r="AF48" s="237" t="s">
        <v>76</v>
      </c>
      <c r="AG48" s="238" t="s">
        <v>76</v>
      </c>
      <c r="AH48" s="239" t="s">
        <v>76</v>
      </c>
      <c r="AI48" s="240">
        <f>X48</f>
        <v>0</v>
      </c>
      <c r="AJ48" s="237" t="s">
        <v>76</v>
      </c>
      <c r="AK48" s="238" t="s">
        <v>76</v>
      </c>
      <c r="AL48" s="248" t="s">
        <v>76</v>
      </c>
      <c r="AM48" s="295"/>
      <c r="AN48" s="237" t="s">
        <v>76</v>
      </c>
      <c r="AO48" s="237" t="s">
        <v>76</v>
      </c>
      <c r="AP48" s="238" t="s">
        <v>76</v>
      </c>
      <c r="AQ48" s="244" t="s">
        <v>76</v>
      </c>
      <c r="AR48" s="266">
        <f t="shared" si="7"/>
        <v>0</v>
      </c>
      <c r="AS48" s="84">
        <f t="shared" si="8"/>
        <v>0</v>
      </c>
      <c r="AT48" s="83"/>
      <c r="AU48" s="85" t="e">
        <f t="shared" si="9"/>
        <v>#DIV/0!</v>
      </c>
      <c r="AV48" s="90"/>
      <c r="AW48" s="106"/>
      <c r="AX48" s="87"/>
      <c r="AY48" s="422" t="e">
        <f>AY47</f>
        <v>#DIV/0!</v>
      </c>
    </row>
    <row r="49" spans="1:51" ht="12.75">
      <c r="A49" s="91">
        <v>1</v>
      </c>
      <c r="B49" s="478"/>
      <c r="C49" s="63" t="s">
        <v>34</v>
      </c>
      <c r="D49" s="443"/>
      <c r="E49" s="337"/>
      <c r="F49" s="337"/>
      <c r="G49" s="337"/>
      <c r="H49" s="337"/>
      <c r="I49" s="337"/>
      <c r="J49" s="337"/>
      <c r="K49" s="337"/>
      <c r="L49" s="337"/>
      <c r="M49" s="337"/>
      <c r="N49" s="337"/>
      <c r="O49" s="444"/>
      <c r="P49" s="445">
        <f t="shared" si="5"/>
        <v>0</v>
      </c>
      <c r="Q49" s="261">
        <f>P49+P50</f>
        <v>0</v>
      </c>
      <c r="R49" s="160"/>
      <c r="S49" s="181">
        <f>Q49-R49</f>
        <v>0</v>
      </c>
      <c r="T49" s="222" t="e">
        <f t="shared" si="10"/>
        <v>#DIV/0!</v>
      </c>
      <c r="U49" s="210" t="e">
        <f t="shared" si="11"/>
        <v>#DIV/0!</v>
      </c>
      <c r="V49" s="210" t="e">
        <f t="shared" si="12"/>
        <v>#DIV/0!</v>
      </c>
      <c r="W49" s="214" t="e">
        <f t="shared" si="6"/>
        <v>#DIV/0!</v>
      </c>
      <c r="X49" s="131"/>
      <c r="Y49" s="232" t="e">
        <f>R49/(12*(D49+D50))*1000+(AB49+AC49)/(12*(X49+X50))*1000</f>
        <v>#DIV/0!</v>
      </c>
      <c r="Z49" s="206" t="e">
        <f>Y49-AA49</f>
        <v>#DIV/0!</v>
      </c>
      <c r="AA49" s="233" t="e">
        <f>(G49+G50+H49+H50)/(12*(D49+D50))*1000</f>
        <v>#DIV/0!</v>
      </c>
      <c r="AB49" s="227"/>
      <c r="AC49" s="200"/>
      <c r="AD49" s="104" t="e">
        <f>(X49+X50)*Y49*0.012</f>
        <v>#DIV/0!</v>
      </c>
      <c r="AE49" s="496"/>
      <c r="AF49" s="208" t="e">
        <f>AE49+AE50+AB49-AD49</f>
        <v>#DIV/0!</v>
      </c>
      <c r="AG49" s="5" t="e">
        <f>AF49/(12*(X49+X50))*1000</f>
        <v>#DIV/0!</v>
      </c>
      <c r="AH49" s="6" t="e">
        <f>AG49/AA49</f>
        <v>#DIV/0!</v>
      </c>
      <c r="AI49" s="3">
        <f>X49</f>
        <v>0</v>
      </c>
      <c r="AJ49" s="9" t="e">
        <f>AE49+AE50+AB49-(AI49+AI50)*Y49*0.012</f>
        <v>#DIV/0!</v>
      </c>
      <c r="AK49" s="5" t="e">
        <f>AJ49/(12*(AI49+AI50))*1000</f>
        <v>#DIV/0!</v>
      </c>
      <c r="AL49" s="247" t="e">
        <f>AK49/AA49</f>
        <v>#DIV/0!</v>
      </c>
      <c r="AM49" s="251"/>
      <c r="AN49" s="250" t="e">
        <f>(AM49+AM50)/(12*(AI49+AI50))*1000</f>
        <v>#DIV/0!</v>
      </c>
      <c r="AO49" s="5" t="e">
        <f>AA49+AK49+AN49</f>
        <v>#DIV/0!</v>
      </c>
      <c r="AP49" s="7" t="e">
        <f>(AK49+AN49)/AA49</f>
        <v>#DIV/0!</v>
      </c>
      <c r="AQ49" s="243" t="e">
        <f>AO49/AA49</f>
        <v>#DIV/0!</v>
      </c>
      <c r="AR49" s="265">
        <f t="shared" si="7"/>
        <v>0</v>
      </c>
      <c r="AS49" s="94">
        <f t="shared" si="8"/>
        <v>0</v>
      </c>
      <c r="AT49" s="93"/>
      <c r="AU49" s="95" t="e">
        <f t="shared" si="9"/>
        <v>#DIV/0!</v>
      </c>
      <c r="AV49" s="286"/>
      <c r="AW49" s="107"/>
      <c r="AX49" s="14" t="e">
        <f>(AR49+AR50+AB49-AV49-AV50)/((AW49+AW50)*12)</f>
        <v>#DIV/0!</v>
      </c>
      <c r="AY49" s="422" t="e">
        <f>IF(AX49&lt;0,"!!!","")</f>
        <v>#DIV/0!</v>
      </c>
    </row>
    <row r="50" spans="1:51" ht="13.5" thickBot="1">
      <c r="A50" s="89">
        <v>1</v>
      </c>
      <c r="B50" s="480"/>
      <c r="C50" s="88" t="s">
        <v>35</v>
      </c>
      <c r="D50" s="439"/>
      <c r="E50" s="440"/>
      <c r="F50" s="440"/>
      <c r="G50" s="440"/>
      <c r="H50" s="440"/>
      <c r="I50" s="440"/>
      <c r="J50" s="440"/>
      <c r="K50" s="440"/>
      <c r="L50" s="440"/>
      <c r="M50" s="440"/>
      <c r="N50" s="440"/>
      <c r="O50" s="441"/>
      <c r="P50" s="442">
        <f t="shared" si="5"/>
        <v>0</v>
      </c>
      <c r="Q50" s="262" t="s">
        <v>76</v>
      </c>
      <c r="R50" s="202" t="s">
        <v>76</v>
      </c>
      <c r="S50" s="203" t="s">
        <v>76</v>
      </c>
      <c r="T50" s="221" t="e">
        <f t="shared" si="10"/>
        <v>#DIV/0!</v>
      </c>
      <c r="U50" s="209" t="e">
        <f t="shared" si="11"/>
        <v>#DIV/0!</v>
      </c>
      <c r="V50" s="209" t="e">
        <f t="shared" si="12"/>
        <v>#DIV/0!</v>
      </c>
      <c r="W50" s="213" t="e">
        <f t="shared" si="6"/>
        <v>#DIV/0!</v>
      </c>
      <c r="X50" s="130"/>
      <c r="Y50" s="234" t="s">
        <v>76</v>
      </c>
      <c r="Z50" s="207" t="s">
        <v>76</v>
      </c>
      <c r="AA50" s="203" t="s">
        <v>76</v>
      </c>
      <c r="AB50" s="202" t="s">
        <v>76</v>
      </c>
      <c r="AC50" s="203" t="s">
        <v>76</v>
      </c>
      <c r="AD50" s="236" t="s">
        <v>76</v>
      </c>
      <c r="AE50" s="291"/>
      <c r="AF50" s="237" t="s">
        <v>76</v>
      </c>
      <c r="AG50" s="238" t="s">
        <v>76</v>
      </c>
      <c r="AH50" s="239" t="s">
        <v>76</v>
      </c>
      <c r="AI50" s="240">
        <f>X50</f>
        <v>0</v>
      </c>
      <c r="AJ50" s="237" t="s">
        <v>76</v>
      </c>
      <c r="AK50" s="238" t="s">
        <v>76</v>
      </c>
      <c r="AL50" s="248" t="s">
        <v>76</v>
      </c>
      <c r="AM50" s="295"/>
      <c r="AN50" s="237" t="s">
        <v>76</v>
      </c>
      <c r="AO50" s="237" t="s">
        <v>76</v>
      </c>
      <c r="AP50" s="238" t="s">
        <v>76</v>
      </c>
      <c r="AQ50" s="244" t="s">
        <v>76</v>
      </c>
      <c r="AR50" s="266">
        <f t="shared" si="7"/>
        <v>0</v>
      </c>
      <c r="AS50" s="84">
        <f t="shared" si="8"/>
        <v>0</v>
      </c>
      <c r="AT50" s="83"/>
      <c r="AU50" s="85" t="e">
        <f t="shared" si="9"/>
        <v>#DIV/0!</v>
      </c>
      <c r="AV50" s="86"/>
      <c r="AW50" s="106"/>
      <c r="AX50" s="87"/>
      <c r="AY50" s="422" t="e">
        <f>AY49</f>
        <v>#DIV/0!</v>
      </c>
    </row>
    <row r="51" spans="1:51" ht="12.75">
      <c r="A51" s="355">
        <v>1</v>
      </c>
      <c r="B51" s="479"/>
      <c r="C51" s="98" t="s">
        <v>34</v>
      </c>
      <c r="D51" s="446"/>
      <c r="E51" s="451"/>
      <c r="F51" s="451"/>
      <c r="G51" s="451"/>
      <c r="H51" s="451"/>
      <c r="I51" s="451"/>
      <c r="J51" s="451"/>
      <c r="K51" s="451"/>
      <c r="L51" s="451"/>
      <c r="M51" s="451"/>
      <c r="N51" s="451"/>
      <c r="O51" s="452"/>
      <c r="P51" s="453">
        <f t="shared" si="5"/>
        <v>0</v>
      </c>
      <c r="Q51" s="180">
        <f>P51+P52</f>
        <v>0</v>
      </c>
      <c r="R51" s="161"/>
      <c r="S51" s="181">
        <f>Q51-R51</f>
        <v>0</v>
      </c>
      <c r="T51" s="223" t="e">
        <f>P51/(12*D51)*1000</f>
        <v>#DIV/0!</v>
      </c>
      <c r="U51" s="211" t="e">
        <f>G51/(12*D51)*1000</f>
        <v>#DIV/0!</v>
      </c>
      <c r="V51" s="211" t="e">
        <f>H51/(12*D51)*1000</f>
        <v>#DIV/0!</v>
      </c>
      <c r="W51" s="215" t="e">
        <f>U51+V51</f>
        <v>#DIV/0!</v>
      </c>
      <c r="X51" s="356"/>
      <c r="Y51" s="357" t="e">
        <f>R51/(12*(D51+D52))*1000+(AB51+AC51)/(12*(X51+X52))*1000</f>
        <v>#DIV/0!</v>
      </c>
      <c r="Z51" s="358" t="e">
        <f>Y51-AA51</f>
        <v>#DIV/0!</v>
      </c>
      <c r="AA51" s="359" t="e">
        <f>(G51+G52+H51+H52)/(12*(D51+D52))*1000</f>
        <v>#DIV/0!</v>
      </c>
      <c r="AB51" s="360"/>
      <c r="AC51" s="361"/>
      <c r="AD51" s="362" t="e">
        <f>(X51+X52)*Y51*0.012</f>
        <v>#DIV/0!</v>
      </c>
      <c r="AE51" s="497"/>
      <c r="AF51" s="363" t="e">
        <f>AE51+AE52+AB51-AD51</f>
        <v>#DIV/0!</v>
      </c>
      <c r="AG51" s="364" t="e">
        <f>AF51/(12*(X51+X52))*1000</f>
        <v>#DIV/0!</v>
      </c>
      <c r="AH51" s="365" t="e">
        <f>AG51/AA51</f>
        <v>#DIV/0!</v>
      </c>
      <c r="AI51" s="99">
        <f>X51</f>
        <v>0</v>
      </c>
      <c r="AJ51" s="366" t="e">
        <f>AE51+AE52+AB51-(AI51+AI52)*Y51*0.012</f>
        <v>#DIV/0!</v>
      </c>
      <c r="AK51" s="364" t="e">
        <f>AJ51/(12*(AI51+AI52))*1000</f>
        <v>#DIV/0!</v>
      </c>
      <c r="AL51" s="367" t="e">
        <f>AK51/AA51</f>
        <v>#DIV/0!</v>
      </c>
      <c r="AM51" s="368"/>
      <c r="AN51" s="369" t="e">
        <f>(AM51+AM52)/(12*(AI51+AI52))*1000</f>
        <v>#DIV/0!</v>
      </c>
      <c r="AO51" s="364" t="e">
        <f>AA51+AK51+AN51</f>
        <v>#DIV/0!</v>
      </c>
      <c r="AP51" s="370" t="e">
        <f>(AK51+AN51)/AA51</f>
        <v>#DIV/0!</v>
      </c>
      <c r="AQ51" s="371" t="e">
        <f>AO51/AA51</f>
        <v>#DIV/0!</v>
      </c>
      <c r="AR51" s="372">
        <f t="shared" si="7"/>
        <v>0</v>
      </c>
      <c r="AS51" s="373">
        <f>G51+H51</f>
        <v>0</v>
      </c>
      <c r="AT51" s="374"/>
      <c r="AU51" s="375" t="e">
        <f>W51/AT51</f>
        <v>#DIV/0!</v>
      </c>
      <c r="AV51" s="376"/>
      <c r="AW51" s="108"/>
      <c r="AX51" s="100" t="e">
        <f>(AR51+AR52+AB51-AV51-AV52)/((AW51+AW52)*12)</f>
        <v>#DIV/0!</v>
      </c>
      <c r="AY51" s="422" t="e">
        <f>IF(AX51&lt;0,"!!!","")</f>
        <v>#DIV/0!</v>
      </c>
    </row>
    <row r="52" spans="1:51" ht="13.5" thickBot="1">
      <c r="A52" s="377">
        <v>1</v>
      </c>
      <c r="B52" s="480"/>
      <c r="C52" s="88" t="s">
        <v>35</v>
      </c>
      <c r="D52" s="439"/>
      <c r="E52" s="440"/>
      <c r="F52" s="440"/>
      <c r="G52" s="440"/>
      <c r="H52" s="440"/>
      <c r="I52" s="440"/>
      <c r="J52" s="440"/>
      <c r="K52" s="440"/>
      <c r="L52" s="440"/>
      <c r="M52" s="440"/>
      <c r="N52" s="440"/>
      <c r="O52" s="441"/>
      <c r="P52" s="442">
        <f t="shared" si="5"/>
        <v>0</v>
      </c>
      <c r="Q52" s="262" t="s">
        <v>76</v>
      </c>
      <c r="R52" s="202" t="s">
        <v>76</v>
      </c>
      <c r="S52" s="203" t="s">
        <v>76</v>
      </c>
      <c r="T52" s="221" t="e">
        <f aca="true" t="shared" si="13" ref="T52:T76">P52/(12*D52)*1000</f>
        <v>#DIV/0!</v>
      </c>
      <c r="U52" s="209" t="e">
        <f aca="true" t="shared" si="14" ref="U52:U76">G52/(12*D52)*1000</f>
        <v>#DIV/0!</v>
      </c>
      <c r="V52" s="209" t="e">
        <f aca="true" t="shared" si="15" ref="V52:V76">H52/(12*D52)*1000</f>
        <v>#DIV/0!</v>
      </c>
      <c r="W52" s="213" t="e">
        <f t="shared" si="6"/>
        <v>#DIV/0!</v>
      </c>
      <c r="X52" s="130"/>
      <c r="Y52" s="234" t="s">
        <v>76</v>
      </c>
      <c r="Z52" s="207" t="s">
        <v>76</v>
      </c>
      <c r="AA52" s="203" t="s">
        <v>76</v>
      </c>
      <c r="AB52" s="202" t="s">
        <v>76</v>
      </c>
      <c r="AC52" s="203" t="s">
        <v>76</v>
      </c>
      <c r="AD52" s="236" t="s">
        <v>76</v>
      </c>
      <c r="AE52" s="291"/>
      <c r="AF52" s="237" t="s">
        <v>76</v>
      </c>
      <c r="AG52" s="238" t="s">
        <v>76</v>
      </c>
      <c r="AH52" s="239" t="s">
        <v>76</v>
      </c>
      <c r="AI52" s="240">
        <f>X52</f>
        <v>0</v>
      </c>
      <c r="AJ52" s="237" t="s">
        <v>76</v>
      </c>
      <c r="AK52" s="238" t="s">
        <v>76</v>
      </c>
      <c r="AL52" s="248" t="s">
        <v>76</v>
      </c>
      <c r="AM52" s="295"/>
      <c r="AN52" s="237" t="s">
        <v>76</v>
      </c>
      <c r="AO52" s="237" t="s">
        <v>76</v>
      </c>
      <c r="AP52" s="238" t="s">
        <v>76</v>
      </c>
      <c r="AQ52" s="244" t="s">
        <v>76</v>
      </c>
      <c r="AR52" s="266">
        <f t="shared" si="7"/>
        <v>0</v>
      </c>
      <c r="AS52" s="84">
        <f t="shared" si="8"/>
        <v>0</v>
      </c>
      <c r="AT52" s="83"/>
      <c r="AU52" s="85" t="e">
        <f t="shared" si="9"/>
        <v>#DIV/0!</v>
      </c>
      <c r="AV52" s="86"/>
      <c r="AW52" s="106"/>
      <c r="AX52" s="87"/>
      <c r="AY52" s="422" t="e">
        <f>AY51</f>
        <v>#DIV/0!</v>
      </c>
    </row>
    <row r="53" spans="1:51" ht="12.75">
      <c r="A53" s="91">
        <v>2</v>
      </c>
      <c r="B53" s="478"/>
      <c r="C53" s="63" t="s">
        <v>34</v>
      </c>
      <c r="D53" s="443"/>
      <c r="E53" s="337"/>
      <c r="F53" s="337"/>
      <c r="G53" s="337"/>
      <c r="H53" s="337"/>
      <c r="I53" s="337"/>
      <c r="J53" s="337"/>
      <c r="K53" s="337"/>
      <c r="L53" s="337"/>
      <c r="M53" s="337"/>
      <c r="N53" s="337"/>
      <c r="O53" s="444"/>
      <c r="P53" s="445">
        <f t="shared" si="5"/>
        <v>0</v>
      </c>
      <c r="Q53" s="264">
        <f>P53+P54</f>
        <v>0</v>
      </c>
      <c r="R53" s="337"/>
      <c r="S53" s="192">
        <f>Q53-R53</f>
        <v>0</v>
      </c>
      <c r="T53" s="222" t="e">
        <f t="shared" si="13"/>
        <v>#DIV/0!</v>
      </c>
      <c r="U53" s="210" t="e">
        <f t="shared" si="14"/>
        <v>#DIV/0!</v>
      </c>
      <c r="V53" s="210" t="e">
        <f t="shared" si="15"/>
        <v>#DIV/0!</v>
      </c>
      <c r="W53" s="214" t="e">
        <f t="shared" si="6"/>
        <v>#DIV/0!</v>
      </c>
      <c r="X53" s="338"/>
      <c r="Y53" s="339" t="e">
        <f>R53/(12*(D53+D54))*1000+(AB53+AC53)/(12*(X53+X54))*1000</f>
        <v>#DIV/0!</v>
      </c>
      <c r="Z53" s="340" t="e">
        <f>Y53-AA53</f>
        <v>#DIV/0!</v>
      </c>
      <c r="AA53" s="341" t="e">
        <f>(G53+G54+H53+H54)/(12*(D53+D54))*1000</f>
        <v>#DIV/0!</v>
      </c>
      <c r="AB53" s="342"/>
      <c r="AC53" s="343"/>
      <c r="AD53" s="344" t="e">
        <f>(X53+X54)*Y53*0.012</f>
        <v>#DIV/0!</v>
      </c>
      <c r="AE53" s="498"/>
      <c r="AF53" s="345" t="e">
        <f>AE53+AE54+AB53-AD53</f>
        <v>#DIV/0!</v>
      </c>
      <c r="AG53" s="346" t="e">
        <f>AF53/(12*(X53+X54))*1000</f>
        <v>#DIV/0!</v>
      </c>
      <c r="AH53" s="347" t="e">
        <f>AG53/AA53</f>
        <v>#DIV/0!</v>
      </c>
      <c r="AI53" s="92">
        <f>X53</f>
        <v>0</v>
      </c>
      <c r="AJ53" s="348" t="e">
        <f>AE53+AE54+AB53-(AI53+AI54)*Y53*0.012</f>
        <v>#DIV/0!</v>
      </c>
      <c r="AK53" s="346" t="e">
        <f>AJ53/(12*(AI53+AI54))*1000</f>
        <v>#DIV/0!</v>
      </c>
      <c r="AL53" s="349" t="e">
        <f>AK53/AA53</f>
        <v>#DIV/0!</v>
      </c>
      <c r="AM53" s="350"/>
      <c r="AN53" s="351" t="e">
        <f>(AM53+AM54)/(12*(AI53+AI54))*1000</f>
        <v>#DIV/0!</v>
      </c>
      <c r="AO53" s="346" t="e">
        <f>AA53+AK53+AN53</f>
        <v>#DIV/0!</v>
      </c>
      <c r="AP53" s="352" t="e">
        <f>(AK53+AN53)/AA53</f>
        <v>#DIV/0!</v>
      </c>
      <c r="AQ53" s="353" t="e">
        <f>AO53/AA53</f>
        <v>#DIV/0!</v>
      </c>
      <c r="AR53" s="354">
        <f t="shared" si="7"/>
        <v>0</v>
      </c>
      <c r="AS53" s="94">
        <f t="shared" si="8"/>
        <v>0</v>
      </c>
      <c r="AT53" s="93"/>
      <c r="AU53" s="95" t="e">
        <f t="shared" si="9"/>
        <v>#DIV/0!</v>
      </c>
      <c r="AV53" s="97"/>
      <c r="AW53" s="107"/>
      <c r="AX53" s="96" t="e">
        <f>(AR53+AR54+AB53-AV53-AV54)/((AW53+AW54)*12)</f>
        <v>#DIV/0!</v>
      </c>
      <c r="AY53" s="422" t="e">
        <f>IF(AX53&lt;0,"!!!","")</f>
        <v>#DIV/0!</v>
      </c>
    </row>
    <row r="54" spans="1:51" ht="13.5" thickBot="1">
      <c r="A54" s="89">
        <v>2</v>
      </c>
      <c r="B54" s="480"/>
      <c r="C54" s="88" t="s">
        <v>35</v>
      </c>
      <c r="D54" s="439"/>
      <c r="E54" s="440"/>
      <c r="F54" s="440"/>
      <c r="G54" s="440"/>
      <c r="H54" s="440"/>
      <c r="I54" s="440"/>
      <c r="J54" s="440"/>
      <c r="K54" s="440"/>
      <c r="L54" s="440"/>
      <c r="M54" s="440"/>
      <c r="N54" s="440"/>
      <c r="O54" s="441"/>
      <c r="P54" s="442">
        <f t="shared" si="5"/>
        <v>0</v>
      </c>
      <c r="Q54" s="262" t="s">
        <v>76</v>
      </c>
      <c r="R54" s="202" t="s">
        <v>76</v>
      </c>
      <c r="S54" s="203" t="s">
        <v>76</v>
      </c>
      <c r="T54" s="221" t="e">
        <f t="shared" si="13"/>
        <v>#DIV/0!</v>
      </c>
      <c r="U54" s="209" t="e">
        <f t="shared" si="14"/>
        <v>#DIV/0!</v>
      </c>
      <c r="V54" s="209" t="e">
        <f t="shared" si="15"/>
        <v>#DIV/0!</v>
      </c>
      <c r="W54" s="213" t="e">
        <f t="shared" si="6"/>
        <v>#DIV/0!</v>
      </c>
      <c r="X54" s="132"/>
      <c r="Y54" s="234" t="s">
        <v>76</v>
      </c>
      <c r="Z54" s="207" t="s">
        <v>76</v>
      </c>
      <c r="AA54" s="203" t="s">
        <v>76</v>
      </c>
      <c r="AB54" s="202" t="s">
        <v>76</v>
      </c>
      <c r="AC54" s="203" t="s">
        <v>76</v>
      </c>
      <c r="AD54" s="236" t="s">
        <v>76</v>
      </c>
      <c r="AE54" s="291"/>
      <c r="AF54" s="237" t="s">
        <v>76</v>
      </c>
      <c r="AG54" s="238" t="s">
        <v>76</v>
      </c>
      <c r="AH54" s="239" t="s">
        <v>76</v>
      </c>
      <c r="AI54" s="240">
        <f>X54</f>
        <v>0</v>
      </c>
      <c r="AJ54" s="237" t="s">
        <v>76</v>
      </c>
      <c r="AK54" s="238" t="s">
        <v>76</v>
      </c>
      <c r="AL54" s="283" t="s">
        <v>76</v>
      </c>
      <c r="AM54" s="295"/>
      <c r="AN54" s="237" t="s">
        <v>76</v>
      </c>
      <c r="AO54" s="237" t="s">
        <v>76</v>
      </c>
      <c r="AP54" s="238" t="s">
        <v>76</v>
      </c>
      <c r="AQ54" s="244" t="s">
        <v>76</v>
      </c>
      <c r="AR54" s="266">
        <f t="shared" si="7"/>
        <v>0</v>
      </c>
      <c r="AS54" s="84">
        <f t="shared" si="8"/>
        <v>0</v>
      </c>
      <c r="AT54" s="83"/>
      <c r="AU54" s="85" t="e">
        <f t="shared" si="9"/>
        <v>#DIV/0!</v>
      </c>
      <c r="AV54" s="86"/>
      <c r="AW54" s="106"/>
      <c r="AX54" s="87"/>
      <c r="AY54" s="422" t="e">
        <f>AY53</f>
        <v>#DIV/0!</v>
      </c>
    </row>
    <row r="55" spans="1:51" ht="12.75">
      <c r="A55" s="41">
        <v>2</v>
      </c>
      <c r="B55" s="482"/>
      <c r="C55" s="35" t="s">
        <v>34</v>
      </c>
      <c r="D55" s="436"/>
      <c r="E55" s="258"/>
      <c r="F55" s="258"/>
      <c r="G55" s="258"/>
      <c r="H55" s="258"/>
      <c r="I55" s="258"/>
      <c r="J55" s="258"/>
      <c r="K55" s="258"/>
      <c r="L55" s="258"/>
      <c r="M55" s="258"/>
      <c r="N55" s="258"/>
      <c r="O55" s="437"/>
      <c r="P55" s="438">
        <f t="shared" si="5"/>
        <v>0</v>
      </c>
      <c r="Q55" s="263">
        <f>P55+P56</f>
        <v>0</v>
      </c>
      <c r="R55" s="258"/>
      <c r="S55" s="181">
        <f>Q55-R55</f>
        <v>0</v>
      </c>
      <c r="T55" s="224" t="e">
        <f t="shared" si="13"/>
        <v>#DIV/0!</v>
      </c>
      <c r="U55" s="212" t="e">
        <f t="shared" si="14"/>
        <v>#DIV/0!</v>
      </c>
      <c r="V55" s="212" t="e">
        <f t="shared" si="15"/>
        <v>#DIV/0!</v>
      </c>
      <c r="W55" s="216" t="e">
        <f t="shared" si="6"/>
        <v>#DIV/0!</v>
      </c>
      <c r="X55" s="133"/>
      <c r="Y55" s="232" t="e">
        <f>R55/(12*(D55+D56))*1000+(AB55+AC55)/(12*(X55+X56))*1000</f>
        <v>#DIV/0!</v>
      </c>
      <c r="Z55" s="206" t="e">
        <f>Y55-AA55</f>
        <v>#DIV/0!</v>
      </c>
      <c r="AA55" s="233" t="e">
        <f>(G55+G56+H55+H56)/(12*(D55+D56))*1000</f>
        <v>#DIV/0!</v>
      </c>
      <c r="AB55" s="227"/>
      <c r="AC55" s="200"/>
      <c r="AD55" s="104" t="e">
        <f>(X55+X56)*Y55*0.012</f>
        <v>#DIV/0!</v>
      </c>
      <c r="AE55" s="496"/>
      <c r="AF55" s="208" t="e">
        <f>AE55+AE56+AB55-AD55</f>
        <v>#DIV/0!</v>
      </c>
      <c r="AG55" s="5" t="e">
        <f>AF55/(12*(X55+X56))*1000</f>
        <v>#DIV/0!</v>
      </c>
      <c r="AH55" s="6" t="e">
        <f>AG55/AA55</f>
        <v>#DIV/0!</v>
      </c>
      <c r="AI55" s="3">
        <f>X55</f>
        <v>0</v>
      </c>
      <c r="AJ55" s="9" t="e">
        <f>AE55+AE56+AB55-(AI55+AI56)*Y55*0.012</f>
        <v>#DIV/0!</v>
      </c>
      <c r="AK55" s="5" t="e">
        <f>AJ55/(12*(AI55+AI56))*1000</f>
        <v>#DIV/0!</v>
      </c>
      <c r="AL55" s="284" t="e">
        <f>AK55/AA55</f>
        <v>#DIV/0!</v>
      </c>
      <c r="AM55" s="251"/>
      <c r="AN55" s="250" t="e">
        <f>(AM55+AM56)/(12*(AI55+AI56))*1000</f>
        <v>#DIV/0!</v>
      </c>
      <c r="AO55" s="5" t="e">
        <f>AA55+AK55+AN55</f>
        <v>#DIV/0!</v>
      </c>
      <c r="AP55" s="7" t="e">
        <f>(AK55+AN55)/AA55</f>
        <v>#DIV/0!</v>
      </c>
      <c r="AQ55" s="243" t="e">
        <f>AO55/AA55</f>
        <v>#DIV/0!</v>
      </c>
      <c r="AR55" s="265">
        <f t="shared" si="7"/>
        <v>0</v>
      </c>
      <c r="AS55" s="17">
        <f t="shared" si="8"/>
        <v>0</v>
      </c>
      <c r="AT55" s="4"/>
      <c r="AU55" s="18" t="e">
        <f t="shared" si="9"/>
        <v>#DIV/0!</v>
      </c>
      <c r="AV55" s="37"/>
      <c r="AW55" s="105"/>
      <c r="AX55" s="14" t="e">
        <f>(AR55+AR56+AB55-AV55-AV56)/((AW55+AW56)*12)</f>
        <v>#DIV/0!</v>
      </c>
      <c r="AY55" s="422" t="e">
        <f>IF(AX55&lt;0,"!!!","")</f>
        <v>#DIV/0!</v>
      </c>
    </row>
    <row r="56" spans="1:51" ht="13.5" thickBot="1">
      <c r="A56" s="89">
        <v>2</v>
      </c>
      <c r="B56" s="480"/>
      <c r="C56" s="88" t="s">
        <v>35</v>
      </c>
      <c r="D56" s="439"/>
      <c r="E56" s="440"/>
      <c r="F56" s="440"/>
      <c r="G56" s="440"/>
      <c r="H56" s="440"/>
      <c r="I56" s="440"/>
      <c r="J56" s="440"/>
      <c r="K56" s="440"/>
      <c r="L56" s="440"/>
      <c r="M56" s="440"/>
      <c r="N56" s="440"/>
      <c r="O56" s="441"/>
      <c r="P56" s="442">
        <f t="shared" si="5"/>
        <v>0</v>
      </c>
      <c r="Q56" s="262" t="s">
        <v>76</v>
      </c>
      <c r="R56" s="202" t="s">
        <v>76</v>
      </c>
      <c r="S56" s="203" t="s">
        <v>76</v>
      </c>
      <c r="T56" s="221" t="e">
        <f t="shared" si="13"/>
        <v>#DIV/0!</v>
      </c>
      <c r="U56" s="209" t="e">
        <f t="shared" si="14"/>
        <v>#DIV/0!</v>
      </c>
      <c r="V56" s="209" t="e">
        <f t="shared" si="15"/>
        <v>#DIV/0!</v>
      </c>
      <c r="W56" s="213" t="e">
        <f t="shared" si="6"/>
        <v>#DIV/0!</v>
      </c>
      <c r="X56" s="132"/>
      <c r="Y56" s="234" t="s">
        <v>76</v>
      </c>
      <c r="Z56" s="207" t="s">
        <v>76</v>
      </c>
      <c r="AA56" s="203" t="s">
        <v>76</v>
      </c>
      <c r="AB56" s="202" t="s">
        <v>76</v>
      </c>
      <c r="AC56" s="203" t="s">
        <v>76</v>
      </c>
      <c r="AD56" s="236" t="s">
        <v>76</v>
      </c>
      <c r="AE56" s="291"/>
      <c r="AF56" s="237" t="s">
        <v>76</v>
      </c>
      <c r="AG56" s="238" t="s">
        <v>76</v>
      </c>
      <c r="AH56" s="239" t="s">
        <v>76</v>
      </c>
      <c r="AI56" s="240">
        <f>X56</f>
        <v>0</v>
      </c>
      <c r="AJ56" s="237" t="s">
        <v>76</v>
      </c>
      <c r="AK56" s="238" t="s">
        <v>76</v>
      </c>
      <c r="AL56" s="283" t="s">
        <v>76</v>
      </c>
      <c r="AM56" s="295"/>
      <c r="AN56" s="237" t="s">
        <v>76</v>
      </c>
      <c r="AO56" s="237" t="s">
        <v>76</v>
      </c>
      <c r="AP56" s="238" t="s">
        <v>76</v>
      </c>
      <c r="AQ56" s="244" t="s">
        <v>76</v>
      </c>
      <c r="AR56" s="266">
        <f t="shared" si="7"/>
        <v>0</v>
      </c>
      <c r="AS56" s="84">
        <f t="shared" si="8"/>
        <v>0</v>
      </c>
      <c r="AT56" s="83"/>
      <c r="AU56" s="85" t="e">
        <f t="shared" si="9"/>
        <v>#DIV/0!</v>
      </c>
      <c r="AV56" s="86"/>
      <c r="AW56" s="106"/>
      <c r="AX56" s="87"/>
      <c r="AY56" s="422" t="e">
        <f>AY55</f>
        <v>#DIV/0!</v>
      </c>
    </row>
    <row r="57" spans="1:51" ht="12.75">
      <c r="A57" s="41">
        <v>2</v>
      </c>
      <c r="B57" s="482"/>
      <c r="C57" s="35" t="s">
        <v>34</v>
      </c>
      <c r="D57" s="436"/>
      <c r="E57" s="258"/>
      <c r="F57" s="258"/>
      <c r="G57" s="258"/>
      <c r="H57" s="258"/>
      <c r="I57" s="258"/>
      <c r="J57" s="258"/>
      <c r="K57" s="258"/>
      <c r="L57" s="258"/>
      <c r="M57" s="258"/>
      <c r="N57" s="258"/>
      <c r="O57" s="437"/>
      <c r="P57" s="438">
        <f t="shared" si="5"/>
        <v>0</v>
      </c>
      <c r="Q57" s="263">
        <f>P57+P58</f>
        <v>0</v>
      </c>
      <c r="R57" s="258"/>
      <c r="S57" s="181">
        <f>Q57-R57</f>
        <v>0</v>
      </c>
      <c r="T57" s="224" t="e">
        <f t="shared" si="13"/>
        <v>#DIV/0!</v>
      </c>
      <c r="U57" s="212" t="e">
        <f t="shared" si="14"/>
        <v>#DIV/0!</v>
      </c>
      <c r="V57" s="212" t="e">
        <f t="shared" si="15"/>
        <v>#DIV/0!</v>
      </c>
      <c r="W57" s="216" t="e">
        <f t="shared" si="6"/>
        <v>#DIV/0!</v>
      </c>
      <c r="X57" s="133"/>
      <c r="Y57" s="232" t="e">
        <f>R57/(12*(D57+D58))*1000+(AB57+AC57)/(12*(X57+X58))*1000</f>
        <v>#DIV/0!</v>
      </c>
      <c r="Z57" s="206" t="e">
        <f>Y57-AA57</f>
        <v>#DIV/0!</v>
      </c>
      <c r="AA57" s="233" t="e">
        <f>(G57+G58+H57+H58)/(12*(D57+D58))*1000</f>
        <v>#DIV/0!</v>
      </c>
      <c r="AB57" s="227"/>
      <c r="AC57" s="200"/>
      <c r="AD57" s="104" t="e">
        <f>(X57+X58)*Y57*0.012</f>
        <v>#DIV/0!</v>
      </c>
      <c r="AE57" s="496"/>
      <c r="AF57" s="208" t="e">
        <f>AE57+AE58+AB57-AD57</f>
        <v>#DIV/0!</v>
      </c>
      <c r="AG57" s="5" t="e">
        <f>AF57/(12*(X57+X58))*1000</f>
        <v>#DIV/0!</v>
      </c>
      <c r="AH57" s="6" t="e">
        <f>AG57/AA57</f>
        <v>#DIV/0!</v>
      </c>
      <c r="AI57" s="3">
        <f>X57</f>
        <v>0</v>
      </c>
      <c r="AJ57" s="9" t="e">
        <f>AE57+AE58+AB57-(AI57+AI58)*Y57*0.012</f>
        <v>#DIV/0!</v>
      </c>
      <c r="AK57" s="5" t="e">
        <f>AJ57/(12*(AI57+AI58))*1000</f>
        <v>#DIV/0!</v>
      </c>
      <c r="AL57" s="247" t="e">
        <f>AK57/AA57</f>
        <v>#DIV/0!</v>
      </c>
      <c r="AM57" s="251"/>
      <c r="AN57" s="250" t="e">
        <f>(AM57+AM58)/(12*(AI57+AI58))*1000</f>
        <v>#DIV/0!</v>
      </c>
      <c r="AO57" s="5" t="e">
        <f>AA57+AK57+AN57</f>
        <v>#DIV/0!</v>
      </c>
      <c r="AP57" s="7" t="e">
        <f>(AK57+AN57)/AA57</f>
        <v>#DIV/0!</v>
      </c>
      <c r="AQ57" s="243" t="e">
        <f>AO57/AA57</f>
        <v>#DIV/0!</v>
      </c>
      <c r="AR57" s="265">
        <f t="shared" si="7"/>
        <v>0</v>
      </c>
      <c r="AS57" s="17">
        <f t="shared" si="8"/>
        <v>0</v>
      </c>
      <c r="AT57" s="4"/>
      <c r="AU57" s="18" t="e">
        <f t="shared" si="9"/>
        <v>#DIV/0!</v>
      </c>
      <c r="AV57" s="37"/>
      <c r="AW57" s="105"/>
      <c r="AX57" s="14" t="e">
        <f>(AR57+AR58+AB57-AV57-AV58)/((AW57+AW58)*12)</f>
        <v>#DIV/0!</v>
      </c>
      <c r="AY57" s="422" t="e">
        <f>IF(AX57&lt;0,"!!!","")</f>
        <v>#DIV/0!</v>
      </c>
    </row>
    <row r="58" spans="1:51" ht="13.5" thickBot="1">
      <c r="A58" s="89">
        <v>2</v>
      </c>
      <c r="B58" s="480"/>
      <c r="C58" s="88" t="s">
        <v>35</v>
      </c>
      <c r="D58" s="439"/>
      <c r="E58" s="440"/>
      <c r="F58" s="440"/>
      <c r="G58" s="440"/>
      <c r="H58" s="440"/>
      <c r="I58" s="440"/>
      <c r="J58" s="440"/>
      <c r="K58" s="440"/>
      <c r="L58" s="440"/>
      <c r="M58" s="440"/>
      <c r="N58" s="440"/>
      <c r="O58" s="441"/>
      <c r="P58" s="442">
        <f t="shared" si="5"/>
        <v>0</v>
      </c>
      <c r="Q58" s="262" t="s">
        <v>76</v>
      </c>
      <c r="R58" s="202" t="s">
        <v>76</v>
      </c>
      <c r="S58" s="203" t="s">
        <v>76</v>
      </c>
      <c r="T58" s="221" t="e">
        <f t="shared" si="13"/>
        <v>#DIV/0!</v>
      </c>
      <c r="U58" s="209" t="e">
        <f t="shared" si="14"/>
        <v>#DIV/0!</v>
      </c>
      <c r="V58" s="209" t="e">
        <f t="shared" si="15"/>
        <v>#DIV/0!</v>
      </c>
      <c r="W58" s="213" t="e">
        <f t="shared" si="6"/>
        <v>#DIV/0!</v>
      </c>
      <c r="X58" s="132"/>
      <c r="Y58" s="234" t="s">
        <v>76</v>
      </c>
      <c r="Z58" s="207" t="s">
        <v>76</v>
      </c>
      <c r="AA58" s="203" t="s">
        <v>76</v>
      </c>
      <c r="AB58" s="202" t="s">
        <v>76</v>
      </c>
      <c r="AC58" s="203" t="s">
        <v>76</v>
      </c>
      <c r="AD58" s="236" t="s">
        <v>76</v>
      </c>
      <c r="AE58" s="291"/>
      <c r="AF58" s="237" t="s">
        <v>76</v>
      </c>
      <c r="AG58" s="238" t="s">
        <v>76</v>
      </c>
      <c r="AH58" s="239" t="s">
        <v>76</v>
      </c>
      <c r="AI58" s="240">
        <f>X58</f>
        <v>0</v>
      </c>
      <c r="AJ58" s="237" t="s">
        <v>76</v>
      </c>
      <c r="AK58" s="238" t="s">
        <v>76</v>
      </c>
      <c r="AL58" s="248" t="s">
        <v>76</v>
      </c>
      <c r="AM58" s="295"/>
      <c r="AN58" s="237" t="s">
        <v>76</v>
      </c>
      <c r="AO58" s="237" t="s">
        <v>76</v>
      </c>
      <c r="AP58" s="238" t="s">
        <v>76</v>
      </c>
      <c r="AQ58" s="244" t="s">
        <v>76</v>
      </c>
      <c r="AR58" s="266">
        <f t="shared" si="7"/>
        <v>0</v>
      </c>
      <c r="AS58" s="84">
        <f t="shared" si="8"/>
        <v>0</v>
      </c>
      <c r="AT58" s="83"/>
      <c r="AU58" s="85" t="e">
        <f t="shared" si="9"/>
        <v>#DIV/0!</v>
      </c>
      <c r="AV58" s="86"/>
      <c r="AW58" s="106"/>
      <c r="AX58" s="87"/>
      <c r="AY58" s="422" t="e">
        <f>AY57</f>
        <v>#DIV/0!</v>
      </c>
    </row>
    <row r="59" spans="1:51" ht="12.75">
      <c r="A59" s="41">
        <v>2</v>
      </c>
      <c r="B59" s="482"/>
      <c r="C59" s="35" t="s">
        <v>34</v>
      </c>
      <c r="D59" s="436"/>
      <c r="E59" s="258"/>
      <c r="F59" s="258"/>
      <c r="G59" s="258"/>
      <c r="H59" s="258"/>
      <c r="I59" s="258"/>
      <c r="J59" s="258"/>
      <c r="K59" s="258"/>
      <c r="L59" s="258"/>
      <c r="M59" s="258"/>
      <c r="N59" s="258"/>
      <c r="O59" s="437"/>
      <c r="P59" s="438">
        <f t="shared" si="5"/>
        <v>0</v>
      </c>
      <c r="Q59" s="263">
        <f>P59+P60</f>
        <v>0</v>
      </c>
      <c r="R59" s="258"/>
      <c r="S59" s="181">
        <f>Q59-R59</f>
        <v>0</v>
      </c>
      <c r="T59" s="224" t="e">
        <f t="shared" si="13"/>
        <v>#DIV/0!</v>
      </c>
      <c r="U59" s="212" t="e">
        <f t="shared" si="14"/>
        <v>#DIV/0!</v>
      </c>
      <c r="V59" s="212" t="e">
        <f t="shared" si="15"/>
        <v>#DIV/0!</v>
      </c>
      <c r="W59" s="216" t="e">
        <f t="shared" si="6"/>
        <v>#DIV/0!</v>
      </c>
      <c r="X59" s="133"/>
      <c r="Y59" s="232" t="e">
        <f>R59/(12*(D59+D60))*1000+(AB59+AC59)/(12*(X59+X60))*1000</f>
        <v>#DIV/0!</v>
      </c>
      <c r="Z59" s="206" t="e">
        <f>Y59-AA59</f>
        <v>#DIV/0!</v>
      </c>
      <c r="AA59" s="233" t="e">
        <f>(G59+G60+H59+H60)/(12*(D59+D60))*1000</f>
        <v>#DIV/0!</v>
      </c>
      <c r="AB59" s="227"/>
      <c r="AC59" s="200"/>
      <c r="AD59" s="104" t="e">
        <f>(X59+X60)*Y59*0.012</f>
        <v>#DIV/0!</v>
      </c>
      <c r="AE59" s="496"/>
      <c r="AF59" s="208" t="e">
        <f>AE59+AE60+AB59-AD59</f>
        <v>#DIV/0!</v>
      </c>
      <c r="AG59" s="5" t="e">
        <f>AF59/(12*(X59+X60))*1000</f>
        <v>#DIV/0!</v>
      </c>
      <c r="AH59" s="6" t="e">
        <f>AG59/AA59</f>
        <v>#DIV/0!</v>
      </c>
      <c r="AI59" s="3">
        <f>X59</f>
        <v>0</v>
      </c>
      <c r="AJ59" s="9" t="e">
        <f>AE59+AE60+AB59-(AI59+AI60)*Y59*0.012</f>
        <v>#DIV/0!</v>
      </c>
      <c r="AK59" s="5" t="e">
        <f>AJ59/(12*(AI59+AI60))*1000</f>
        <v>#DIV/0!</v>
      </c>
      <c r="AL59" s="247" t="e">
        <f>AK59/AA59</f>
        <v>#DIV/0!</v>
      </c>
      <c r="AM59" s="251"/>
      <c r="AN59" s="250" t="e">
        <f>(AM59+AM60)/(12*(AI59+AI60))*1000</f>
        <v>#DIV/0!</v>
      </c>
      <c r="AO59" s="5" t="e">
        <f>AA59+AK59+AN59</f>
        <v>#DIV/0!</v>
      </c>
      <c r="AP59" s="7" t="e">
        <f>(AK59+AN59)/AA59</f>
        <v>#DIV/0!</v>
      </c>
      <c r="AQ59" s="243" t="e">
        <f>AO59/AA59</f>
        <v>#DIV/0!</v>
      </c>
      <c r="AR59" s="265">
        <f t="shared" si="7"/>
        <v>0</v>
      </c>
      <c r="AS59" s="17">
        <f t="shared" si="8"/>
        <v>0</v>
      </c>
      <c r="AT59" s="4"/>
      <c r="AU59" s="18" t="e">
        <f t="shared" si="9"/>
        <v>#DIV/0!</v>
      </c>
      <c r="AV59" s="37"/>
      <c r="AW59" s="105"/>
      <c r="AX59" s="14" t="e">
        <f>(AR59+AR60+AB59-AV59-AV60)/((AW59+AW60)*12)</f>
        <v>#DIV/0!</v>
      </c>
      <c r="AY59" s="422" t="e">
        <f>IF(AX59&lt;0,"!!!","")</f>
        <v>#DIV/0!</v>
      </c>
    </row>
    <row r="60" spans="1:51" ht="13.5" thickBot="1">
      <c r="A60" s="89">
        <v>2</v>
      </c>
      <c r="B60" s="480"/>
      <c r="C60" s="88" t="s">
        <v>35</v>
      </c>
      <c r="D60" s="439"/>
      <c r="E60" s="440"/>
      <c r="F60" s="440"/>
      <c r="G60" s="440"/>
      <c r="H60" s="440"/>
      <c r="I60" s="440"/>
      <c r="J60" s="440"/>
      <c r="K60" s="440"/>
      <c r="L60" s="440"/>
      <c r="M60" s="440"/>
      <c r="N60" s="440"/>
      <c r="O60" s="441"/>
      <c r="P60" s="442">
        <f t="shared" si="5"/>
        <v>0</v>
      </c>
      <c r="Q60" s="262" t="s">
        <v>76</v>
      </c>
      <c r="R60" s="202" t="s">
        <v>76</v>
      </c>
      <c r="S60" s="203" t="s">
        <v>76</v>
      </c>
      <c r="T60" s="221" t="e">
        <f t="shared" si="13"/>
        <v>#DIV/0!</v>
      </c>
      <c r="U60" s="209" t="e">
        <f t="shared" si="14"/>
        <v>#DIV/0!</v>
      </c>
      <c r="V60" s="209" t="e">
        <f t="shared" si="15"/>
        <v>#DIV/0!</v>
      </c>
      <c r="W60" s="213" t="e">
        <f t="shared" si="6"/>
        <v>#DIV/0!</v>
      </c>
      <c r="X60" s="132"/>
      <c r="Y60" s="234" t="s">
        <v>76</v>
      </c>
      <c r="Z60" s="207" t="s">
        <v>76</v>
      </c>
      <c r="AA60" s="203" t="s">
        <v>76</v>
      </c>
      <c r="AB60" s="202" t="s">
        <v>76</v>
      </c>
      <c r="AC60" s="203" t="s">
        <v>76</v>
      </c>
      <c r="AD60" s="236" t="s">
        <v>76</v>
      </c>
      <c r="AE60" s="291"/>
      <c r="AF60" s="237" t="s">
        <v>76</v>
      </c>
      <c r="AG60" s="238" t="s">
        <v>76</v>
      </c>
      <c r="AH60" s="239" t="s">
        <v>76</v>
      </c>
      <c r="AI60" s="240">
        <f>X60</f>
        <v>0</v>
      </c>
      <c r="AJ60" s="237" t="s">
        <v>76</v>
      </c>
      <c r="AK60" s="238" t="s">
        <v>76</v>
      </c>
      <c r="AL60" s="248" t="s">
        <v>76</v>
      </c>
      <c r="AM60" s="295"/>
      <c r="AN60" s="237" t="s">
        <v>76</v>
      </c>
      <c r="AO60" s="237" t="s">
        <v>76</v>
      </c>
      <c r="AP60" s="238" t="s">
        <v>76</v>
      </c>
      <c r="AQ60" s="244" t="s">
        <v>76</v>
      </c>
      <c r="AR60" s="266">
        <f t="shared" si="7"/>
        <v>0</v>
      </c>
      <c r="AS60" s="84">
        <f t="shared" si="8"/>
        <v>0</v>
      </c>
      <c r="AT60" s="83"/>
      <c r="AU60" s="85" t="e">
        <f t="shared" si="9"/>
        <v>#DIV/0!</v>
      </c>
      <c r="AV60" s="86"/>
      <c r="AW60" s="106"/>
      <c r="AX60" s="87"/>
      <c r="AY60" s="422" t="e">
        <f>AY59</f>
        <v>#DIV/0!</v>
      </c>
    </row>
    <row r="61" spans="1:51" ht="12.75">
      <c r="A61" s="41">
        <v>2</v>
      </c>
      <c r="B61" s="483"/>
      <c r="C61" s="35" t="s">
        <v>34</v>
      </c>
      <c r="D61" s="436"/>
      <c r="E61" s="258"/>
      <c r="F61" s="258"/>
      <c r="G61" s="258"/>
      <c r="H61" s="258"/>
      <c r="I61" s="258"/>
      <c r="J61" s="258"/>
      <c r="K61" s="258"/>
      <c r="L61" s="258"/>
      <c r="M61" s="258"/>
      <c r="N61" s="258"/>
      <c r="O61" s="437"/>
      <c r="P61" s="438">
        <f t="shared" si="5"/>
        <v>0</v>
      </c>
      <c r="Q61" s="263">
        <f>P61+P62</f>
        <v>0</v>
      </c>
      <c r="R61" s="258"/>
      <c r="S61" s="181">
        <f>Q61-R61</f>
        <v>0</v>
      </c>
      <c r="T61" s="224" t="e">
        <f t="shared" si="13"/>
        <v>#DIV/0!</v>
      </c>
      <c r="U61" s="212" t="e">
        <f t="shared" si="14"/>
        <v>#DIV/0!</v>
      </c>
      <c r="V61" s="212" t="e">
        <f t="shared" si="15"/>
        <v>#DIV/0!</v>
      </c>
      <c r="W61" s="216" t="e">
        <f t="shared" si="6"/>
        <v>#DIV/0!</v>
      </c>
      <c r="X61" s="133"/>
      <c r="Y61" s="232" t="e">
        <f>R61/(12*(D61+D62))*1000+(AB61+AC61)/(12*(X61+X62))*1000</f>
        <v>#DIV/0!</v>
      </c>
      <c r="Z61" s="206" t="e">
        <f>Y61-AA61</f>
        <v>#DIV/0!</v>
      </c>
      <c r="AA61" s="233" t="e">
        <f>(G61+G62+H61+H62)/(12*(D61+D62))*1000</f>
        <v>#DIV/0!</v>
      </c>
      <c r="AB61" s="227"/>
      <c r="AC61" s="200"/>
      <c r="AD61" s="104" t="e">
        <f>(X61+X62)*Y61*0.012</f>
        <v>#DIV/0!</v>
      </c>
      <c r="AE61" s="496"/>
      <c r="AF61" s="208" t="e">
        <f>AE61+AE62+AB61-AD61</f>
        <v>#DIV/0!</v>
      </c>
      <c r="AG61" s="5" t="e">
        <f>AF61/(12*(X61+X62))*1000</f>
        <v>#DIV/0!</v>
      </c>
      <c r="AH61" s="6" t="e">
        <f>AG61/AA61</f>
        <v>#DIV/0!</v>
      </c>
      <c r="AI61" s="3">
        <f>X61</f>
        <v>0</v>
      </c>
      <c r="AJ61" s="9" t="e">
        <f>AE61+AE62+AB61-(AI61+AI62)*Y61*0.012</f>
        <v>#DIV/0!</v>
      </c>
      <c r="AK61" s="5" t="e">
        <f>AJ61/(12*(AI61+AI62))*1000</f>
        <v>#DIV/0!</v>
      </c>
      <c r="AL61" s="247" t="e">
        <f>AK61/AA61</f>
        <v>#DIV/0!</v>
      </c>
      <c r="AM61" s="251"/>
      <c r="AN61" s="250" t="e">
        <f>(AM61+AM62)/(12*(AI61+AI62))*1000</f>
        <v>#DIV/0!</v>
      </c>
      <c r="AO61" s="5" t="e">
        <f>AA61+AK61+AN61</f>
        <v>#DIV/0!</v>
      </c>
      <c r="AP61" s="7" t="e">
        <f>(AK61+AN61)/AA61</f>
        <v>#DIV/0!</v>
      </c>
      <c r="AQ61" s="243" t="e">
        <f>AO61/AA61</f>
        <v>#DIV/0!</v>
      </c>
      <c r="AR61" s="265">
        <f t="shared" si="7"/>
        <v>0</v>
      </c>
      <c r="AS61" s="17">
        <f t="shared" si="8"/>
        <v>0</v>
      </c>
      <c r="AT61" s="4"/>
      <c r="AU61" s="18" t="e">
        <f t="shared" si="9"/>
        <v>#DIV/0!</v>
      </c>
      <c r="AV61" s="37"/>
      <c r="AW61" s="105"/>
      <c r="AX61" s="14" t="e">
        <f>(AR61+AR62+AB61-AV61-AV62)/((AW61+AW62)*12)</f>
        <v>#DIV/0!</v>
      </c>
      <c r="AY61" s="422" t="e">
        <f>IF(AX61&lt;0,"!!!","")</f>
        <v>#DIV/0!</v>
      </c>
    </row>
    <row r="62" spans="1:51" ht="13.5" thickBot="1">
      <c r="A62" s="89">
        <v>2</v>
      </c>
      <c r="B62" s="475"/>
      <c r="C62" s="88" t="s">
        <v>35</v>
      </c>
      <c r="D62" s="439"/>
      <c r="E62" s="440"/>
      <c r="F62" s="440"/>
      <c r="G62" s="440"/>
      <c r="H62" s="440"/>
      <c r="I62" s="440"/>
      <c r="J62" s="440"/>
      <c r="K62" s="440"/>
      <c r="L62" s="440"/>
      <c r="M62" s="440"/>
      <c r="N62" s="440"/>
      <c r="O62" s="441"/>
      <c r="P62" s="442">
        <f t="shared" si="5"/>
        <v>0</v>
      </c>
      <c r="Q62" s="262" t="s">
        <v>76</v>
      </c>
      <c r="R62" s="202" t="s">
        <v>76</v>
      </c>
      <c r="S62" s="203" t="s">
        <v>76</v>
      </c>
      <c r="T62" s="221" t="e">
        <f t="shared" si="13"/>
        <v>#DIV/0!</v>
      </c>
      <c r="U62" s="209" t="e">
        <f t="shared" si="14"/>
        <v>#DIV/0!</v>
      </c>
      <c r="V62" s="209" t="e">
        <f t="shared" si="15"/>
        <v>#DIV/0!</v>
      </c>
      <c r="W62" s="213" t="e">
        <f t="shared" si="6"/>
        <v>#DIV/0!</v>
      </c>
      <c r="X62" s="132"/>
      <c r="Y62" s="234" t="s">
        <v>76</v>
      </c>
      <c r="Z62" s="207" t="s">
        <v>76</v>
      </c>
      <c r="AA62" s="203" t="s">
        <v>76</v>
      </c>
      <c r="AB62" s="202" t="s">
        <v>76</v>
      </c>
      <c r="AC62" s="203" t="s">
        <v>76</v>
      </c>
      <c r="AD62" s="236" t="s">
        <v>76</v>
      </c>
      <c r="AE62" s="291"/>
      <c r="AF62" s="237" t="s">
        <v>76</v>
      </c>
      <c r="AG62" s="238" t="s">
        <v>76</v>
      </c>
      <c r="AH62" s="239" t="s">
        <v>76</v>
      </c>
      <c r="AI62" s="240">
        <f>X62</f>
        <v>0</v>
      </c>
      <c r="AJ62" s="237" t="s">
        <v>76</v>
      </c>
      <c r="AK62" s="238" t="s">
        <v>76</v>
      </c>
      <c r="AL62" s="248" t="s">
        <v>76</v>
      </c>
      <c r="AM62" s="295"/>
      <c r="AN62" s="237" t="s">
        <v>76</v>
      </c>
      <c r="AO62" s="237" t="s">
        <v>76</v>
      </c>
      <c r="AP62" s="238" t="s">
        <v>76</v>
      </c>
      <c r="AQ62" s="244" t="s">
        <v>76</v>
      </c>
      <c r="AR62" s="266">
        <f t="shared" si="7"/>
        <v>0</v>
      </c>
      <c r="AS62" s="84">
        <f t="shared" si="8"/>
        <v>0</v>
      </c>
      <c r="AT62" s="83"/>
      <c r="AU62" s="85" t="e">
        <f t="shared" si="9"/>
        <v>#DIV/0!</v>
      </c>
      <c r="AV62" s="86"/>
      <c r="AW62" s="106"/>
      <c r="AX62" s="87"/>
      <c r="AY62" s="422" t="e">
        <f>AY61</f>
        <v>#DIV/0!</v>
      </c>
    </row>
    <row r="63" spans="1:51" ht="12.75">
      <c r="A63" s="41">
        <v>2</v>
      </c>
      <c r="B63" s="483"/>
      <c r="C63" s="35" t="s">
        <v>34</v>
      </c>
      <c r="D63" s="436"/>
      <c r="E63" s="258"/>
      <c r="F63" s="258"/>
      <c r="G63" s="258"/>
      <c r="H63" s="258"/>
      <c r="I63" s="258"/>
      <c r="J63" s="258"/>
      <c r="K63" s="258"/>
      <c r="L63" s="258"/>
      <c r="M63" s="258"/>
      <c r="N63" s="258"/>
      <c r="O63" s="437"/>
      <c r="P63" s="438">
        <f t="shared" si="5"/>
        <v>0</v>
      </c>
      <c r="Q63" s="263">
        <f>P63+P64</f>
        <v>0</v>
      </c>
      <c r="R63" s="258"/>
      <c r="S63" s="181">
        <f>Q63-R63</f>
        <v>0</v>
      </c>
      <c r="T63" s="224" t="e">
        <f t="shared" si="13"/>
        <v>#DIV/0!</v>
      </c>
      <c r="U63" s="212" t="e">
        <f t="shared" si="14"/>
        <v>#DIV/0!</v>
      </c>
      <c r="V63" s="212" t="e">
        <f t="shared" si="15"/>
        <v>#DIV/0!</v>
      </c>
      <c r="W63" s="216" t="e">
        <f t="shared" si="6"/>
        <v>#DIV/0!</v>
      </c>
      <c r="X63" s="133"/>
      <c r="Y63" s="232" t="e">
        <f>R63/(12*(D63+D64))*1000+(AB63+AC63)/(12*(X63+X64))*1000</f>
        <v>#DIV/0!</v>
      </c>
      <c r="Z63" s="206" t="e">
        <f>Y63-AA63</f>
        <v>#DIV/0!</v>
      </c>
      <c r="AA63" s="233" t="e">
        <f>(G63+G64+H63+H64)/(12*(D63+D64))*1000</f>
        <v>#DIV/0!</v>
      </c>
      <c r="AB63" s="227"/>
      <c r="AC63" s="200"/>
      <c r="AD63" s="104" t="e">
        <f>(X63+X64)*Y63*0.012</f>
        <v>#DIV/0!</v>
      </c>
      <c r="AE63" s="496"/>
      <c r="AF63" s="208" t="e">
        <f>AE63+AE64+AB63-AD63</f>
        <v>#DIV/0!</v>
      </c>
      <c r="AG63" s="5" t="e">
        <f>AF63/(12*(X63+X64))*1000</f>
        <v>#DIV/0!</v>
      </c>
      <c r="AH63" s="6" t="e">
        <f>AG63/AA63</f>
        <v>#DIV/0!</v>
      </c>
      <c r="AI63" s="3">
        <f>X63</f>
        <v>0</v>
      </c>
      <c r="AJ63" s="9" t="e">
        <f>AE63+AE64+AB63-(AI63+AI64)*Y63*0.012</f>
        <v>#DIV/0!</v>
      </c>
      <c r="AK63" s="5" t="e">
        <f>AJ63/(12*(AI63+AI64))*1000</f>
        <v>#DIV/0!</v>
      </c>
      <c r="AL63" s="247" t="e">
        <f>AK63/AA63</f>
        <v>#DIV/0!</v>
      </c>
      <c r="AM63" s="251"/>
      <c r="AN63" s="250" t="e">
        <f>(AM63+AM64)/(12*(AI63+AI64))*1000</f>
        <v>#DIV/0!</v>
      </c>
      <c r="AO63" s="5" t="e">
        <f>AA63+AK63+AN63</f>
        <v>#DIV/0!</v>
      </c>
      <c r="AP63" s="7" t="e">
        <f>(AK63+AN63)/AA63</f>
        <v>#DIV/0!</v>
      </c>
      <c r="AQ63" s="243" t="e">
        <f>AO63/AA63</f>
        <v>#DIV/0!</v>
      </c>
      <c r="AR63" s="265">
        <f t="shared" si="7"/>
        <v>0</v>
      </c>
      <c r="AS63" s="17">
        <f t="shared" si="8"/>
        <v>0</v>
      </c>
      <c r="AT63" s="4"/>
      <c r="AU63" s="18" t="e">
        <f t="shared" si="9"/>
        <v>#DIV/0!</v>
      </c>
      <c r="AV63" s="37"/>
      <c r="AW63" s="105"/>
      <c r="AX63" s="14" t="e">
        <f>(AR63+AR64+AB63-AV63-AV64)/((AW63+AW64)*12)</f>
        <v>#DIV/0!</v>
      </c>
      <c r="AY63" s="422" t="e">
        <f>IF(AX63&lt;0,"!!!","")</f>
        <v>#DIV/0!</v>
      </c>
    </row>
    <row r="64" spans="1:51" ht="13.5" thickBot="1">
      <c r="A64" s="89">
        <v>2</v>
      </c>
      <c r="B64" s="475"/>
      <c r="C64" s="88" t="s">
        <v>35</v>
      </c>
      <c r="D64" s="439"/>
      <c r="E64" s="440"/>
      <c r="F64" s="440"/>
      <c r="G64" s="440"/>
      <c r="H64" s="440"/>
      <c r="I64" s="440"/>
      <c r="J64" s="440"/>
      <c r="K64" s="440"/>
      <c r="L64" s="440"/>
      <c r="M64" s="440"/>
      <c r="N64" s="440"/>
      <c r="O64" s="441"/>
      <c r="P64" s="442">
        <f t="shared" si="5"/>
        <v>0</v>
      </c>
      <c r="Q64" s="262" t="s">
        <v>76</v>
      </c>
      <c r="R64" s="202" t="s">
        <v>76</v>
      </c>
      <c r="S64" s="203" t="s">
        <v>76</v>
      </c>
      <c r="T64" s="221" t="e">
        <f t="shared" si="13"/>
        <v>#DIV/0!</v>
      </c>
      <c r="U64" s="209" t="e">
        <f t="shared" si="14"/>
        <v>#DIV/0!</v>
      </c>
      <c r="V64" s="209" t="e">
        <f t="shared" si="15"/>
        <v>#DIV/0!</v>
      </c>
      <c r="W64" s="213" t="e">
        <f aca="true" t="shared" si="16" ref="W64:W117">U64+V64</f>
        <v>#DIV/0!</v>
      </c>
      <c r="X64" s="132"/>
      <c r="Y64" s="234" t="s">
        <v>76</v>
      </c>
      <c r="Z64" s="207" t="s">
        <v>76</v>
      </c>
      <c r="AA64" s="203" t="s">
        <v>76</v>
      </c>
      <c r="AB64" s="202" t="s">
        <v>76</v>
      </c>
      <c r="AC64" s="203" t="s">
        <v>76</v>
      </c>
      <c r="AD64" s="236" t="s">
        <v>76</v>
      </c>
      <c r="AE64" s="291"/>
      <c r="AF64" s="237" t="s">
        <v>76</v>
      </c>
      <c r="AG64" s="238" t="s">
        <v>76</v>
      </c>
      <c r="AH64" s="239" t="s">
        <v>76</v>
      </c>
      <c r="AI64" s="240">
        <f>X64</f>
        <v>0</v>
      </c>
      <c r="AJ64" s="237" t="s">
        <v>76</v>
      </c>
      <c r="AK64" s="238" t="s">
        <v>76</v>
      </c>
      <c r="AL64" s="248" t="s">
        <v>76</v>
      </c>
      <c r="AM64" s="295"/>
      <c r="AN64" s="237" t="s">
        <v>76</v>
      </c>
      <c r="AO64" s="237" t="s">
        <v>76</v>
      </c>
      <c r="AP64" s="238" t="s">
        <v>76</v>
      </c>
      <c r="AQ64" s="244" t="s">
        <v>76</v>
      </c>
      <c r="AR64" s="266">
        <f t="shared" si="7"/>
        <v>0</v>
      </c>
      <c r="AS64" s="84">
        <f t="shared" si="8"/>
        <v>0</v>
      </c>
      <c r="AT64" s="83"/>
      <c r="AU64" s="85" t="e">
        <f t="shared" si="9"/>
        <v>#DIV/0!</v>
      </c>
      <c r="AV64" s="86"/>
      <c r="AW64" s="106"/>
      <c r="AX64" s="87"/>
      <c r="AY64" s="422" t="e">
        <f>AY63</f>
        <v>#DIV/0!</v>
      </c>
    </row>
    <row r="65" spans="1:51" ht="12.75">
      <c r="A65" s="41">
        <v>2</v>
      </c>
      <c r="B65" s="483"/>
      <c r="C65" s="35" t="s">
        <v>34</v>
      </c>
      <c r="D65" s="436"/>
      <c r="E65" s="258"/>
      <c r="F65" s="258"/>
      <c r="G65" s="258"/>
      <c r="H65" s="258"/>
      <c r="I65" s="258"/>
      <c r="J65" s="258"/>
      <c r="K65" s="258"/>
      <c r="L65" s="258"/>
      <c r="M65" s="258"/>
      <c r="N65" s="258"/>
      <c r="O65" s="437"/>
      <c r="P65" s="438">
        <f t="shared" si="5"/>
        <v>0</v>
      </c>
      <c r="Q65" s="263">
        <f>P65+P66</f>
        <v>0</v>
      </c>
      <c r="R65" s="258"/>
      <c r="S65" s="181">
        <f>Q65-R65</f>
        <v>0</v>
      </c>
      <c r="T65" s="224" t="e">
        <f t="shared" si="13"/>
        <v>#DIV/0!</v>
      </c>
      <c r="U65" s="212" t="e">
        <f t="shared" si="14"/>
        <v>#DIV/0!</v>
      </c>
      <c r="V65" s="212" t="e">
        <f t="shared" si="15"/>
        <v>#DIV/0!</v>
      </c>
      <c r="W65" s="216" t="e">
        <f t="shared" si="16"/>
        <v>#DIV/0!</v>
      </c>
      <c r="X65" s="133"/>
      <c r="Y65" s="232" t="e">
        <f>R65/(12*(D65+D66))*1000+(AB65+AC65)/(12*(X65+X66))*1000</f>
        <v>#DIV/0!</v>
      </c>
      <c r="Z65" s="206" t="e">
        <f>Y65-AA65</f>
        <v>#DIV/0!</v>
      </c>
      <c r="AA65" s="233" t="e">
        <f>(G65+G66+H65+H66)/(12*(D65+D66))*1000</f>
        <v>#DIV/0!</v>
      </c>
      <c r="AB65" s="227"/>
      <c r="AC65" s="200"/>
      <c r="AD65" s="104" t="e">
        <f>(X65+X66)*Y65*0.012</f>
        <v>#DIV/0!</v>
      </c>
      <c r="AE65" s="496"/>
      <c r="AF65" s="208" t="e">
        <f>AE65+AE66+AB65-AD65</f>
        <v>#DIV/0!</v>
      </c>
      <c r="AG65" s="5" t="e">
        <f>AF65/(12*(X65+X66))*1000</f>
        <v>#DIV/0!</v>
      </c>
      <c r="AH65" s="6" t="e">
        <f>AG65/AA65</f>
        <v>#DIV/0!</v>
      </c>
      <c r="AI65" s="3">
        <f>X65</f>
        <v>0</v>
      </c>
      <c r="AJ65" s="9" t="e">
        <f>AE65+AE66+AB65-(AI65+AI66)*Y65*0.012</f>
        <v>#DIV/0!</v>
      </c>
      <c r="AK65" s="5" t="e">
        <f>AJ65/(12*(AI65+AI66))*1000</f>
        <v>#DIV/0!</v>
      </c>
      <c r="AL65" s="247" t="e">
        <f>AK65/AA65</f>
        <v>#DIV/0!</v>
      </c>
      <c r="AM65" s="251"/>
      <c r="AN65" s="250" t="e">
        <f>(AM65+AM66)/(12*(AI65+AI66))*1000</f>
        <v>#DIV/0!</v>
      </c>
      <c r="AO65" s="5" t="e">
        <f>AA65+AK65+AN65</f>
        <v>#DIV/0!</v>
      </c>
      <c r="AP65" s="7" t="e">
        <f>(AK65+AN65)/AA65</f>
        <v>#DIV/0!</v>
      </c>
      <c r="AQ65" s="243" t="e">
        <f>AO65/AA65</f>
        <v>#DIV/0!</v>
      </c>
      <c r="AR65" s="265">
        <f t="shared" si="7"/>
        <v>0</v>
      </c>
      <c r="AS65" s="17">
        <f t="shared" si="8"/>
        <v>0</v>
      </c>
      <c r="AT65" s="4"/>
      <c r="AU65" s="18" t="e">
        <f t="shared" si="9"/>
        <v>#DIV/0!</v>
      </c>
      <c r="AV65" s="37"/>
      <c r="AW65" s="105"/>
      <c r="AX65" s="14" t="e">
        <f>(AR65+AR66+AB65-AV65-AV66)/((AW65+AW66)*12)</f>
        <v>#DIV/0!</v>
      </c>
      <c r="AY65" s="422" t="e">
        <f>IF(AX65&lt;0,"!!!","")</f>
        <v>#DIV/0!</v>
      </c>
    </row>
    <row r="66" spans="1:51" ht="13.5" thickBot="1">
      <c r="A66" s="89">
        <v>2</v>
      </c>
      <c r="B66" s="475"/>
      <c r="C66" s="88" t="s">
        <v>35</v>
      </c>
      <c r="D66" s="439"/>
      <c r="E66" s="440"/>
      <c r="F66" s="440"/>
      <c r="G66" s="440"/>
      <c r="H66" s="440"/>
      <c r="I66" s="440"/>
      <c r="J66" s="440"/>
      <c r="K66" s="440"/>
      <c r="L66" s="440"/>
      <c r="M66" s="440"/>
      <c r="N66" s="440"/>
      <c r="O66" s="441"/>
      <c r="P66" s="442">
        <f t="shared" si="5"/>
        <v>0</v>
      </c>
      <c r="Q66" s="262" t="s">
        <v>76</v>
      </c>
      <c r="R66" s="202" t="s">
        <v>76</v>
      </c>
      <c r="S66" s="203" t="s">
        <v>76</v>
      </c>
      <c r="T66" s="221" t="e">
        <f t="shared" si="13"/>
        <v>#DIV/0!</v>
      </c>
      <c r="U66" s="209" t="e">
        <f t="shared" si="14"/>
        <v>#DIV/0!</v>
      </c>
      <c r="V66" s="209" t="e">
        <f t="shared" si="15"/>
        <v>#DIV/0!</v>
      </c>
      <c r="W66" s="213" t="e">
        <f t="shared" si="16"/>
        <v>#DIV/0!</v>
      </c>
      <c r="X66" s="132"/>
      <c r="Y66" s="234" t="s">
        <v>76</v>
      </c>
      <c r="Z66" s="207" t="s">
        <v>76</v>
      </c>
      <c r="AA66" s="203" t="s">
        <v>76</v>
      </c>
      <c r="AB66" s="202" t="s">
        <v>76</v>
      </c>
      <c r="AC66" s="203" t="s">
        <v>76</v>
      </c>
      <c r="AD66" s="236" t="s">
        <v>76</v>
      </c>
      <c r="AE66" s="291"/>
      <c r="AF66" s="237" t="s">
        <v>76</v>
      </c>
      <c r="AG66" s="238" t="s">
        <v>76</v>
      </c>
      <c r="AH66" s="239" t="s">
        <v>76</v>
      </c>
      <c r="AI66" s="240">
        <f>X66</f>
        <v>0</v>
      </c>
      <c r="AJ66" s="237" t="s">
        <v>76</v>
      </c>
      <c r="AK66" s="238" t="s">
        <v>76</v>
      </c>
      <c r="AL66" s="248" t="s">
        <v>76</v>
      </c>
      <c r="AM66" s="295"/>
      <c r="AN66" s="237" t="s">
        <v>76</v>
      </c>
      <c r="AO66" s="237" t="s">
        <v>76</v>
      </c>
      <c r="AP66" s="238" t="s">
        <v>76</v>
      </c>
      <c r="AQ66" s="244" t="s">
        <v>76</v>
      </c>
      <c r="AR66" s="266">
        <f t="shared" si="7"/>
        <v>0</v>
      </c>
      <c r="AS66" s="84">
        <f t="shared" si="8"/>
        <v>0</v>
      </c>
      <c r="AT66" s="83"/>
      <c r="AU66" s="85" t="e">
        <f t="shared" si="9"/>
        <v>#DIV/0!</v>
      </c>
      <c r="AV66" s="86"/>
      <c r="AW66" s="106"/>
      <c r="AX66" s="87"/>
      <c r="AY66" s="422" t="e">
        <f>AY65</f>
        <v>#DIV/0!</v>
      </c>
    </row>
    <row r="67" spans="1:51" ht="12.75">
      <c r="A67" s="41">
        <v>2</v>
      </c>
      <c r="B67" s="483"/>
      <c r="C67" s="35" t="s">
        <v>34</v>
      </c>
      <c r="D67" s="436"/>
      <c r="E67" s="258"/>
      <c r="F67" s="258"/>
      <c r="G67" s="258"/>
      <c r="H67" s="258"/>
      <c r="I67" s="258"/>
      <c r="J67" s="258"/>
      <c r="K67" s="258"/>
      <c r="L67" s="258"/>
      <c r="M67" s="258"/>
      <c r="N67" s="258"/>
      <c r="O67" s="437"/>
      <c r="P67" s="438">
        <f t="shared" si="5"/>
        <v>0</v>
      </c>
      <c r="Q67" s="263">
        <f>P67+P68</f>
        <v>0</v>
      </c>
      <c r="R67" s="258"/>
      <c r="S67" s="181">
        <f>Q67-R67</f>
        <v>0</v>
      </c>
      <c r="T67" s="224" t="e">
        <f t="shared" si="13"/>
        <v>#DIV/0!</v>
      </c>
      <c r="U67" s="212" t="e">
        <f t="shared" si="14"/>
        <v>#DIV/0!</v>
      </c>
      <c r="V67" s="212" t="e">
        <f t="shared" si="15"/>
        <v>#DIV/0!</v>
      </c>
      <c r="W67" s="216" t="e">
        <f t="shared" si="16"/>
        <v>#DIV/0!</v>
      </c>
      <c r="X67" s="133"/>
      <c r="Y67" s="232" t="e">
        <f>R67/(12*(D67+D68))*1000+(AB67+AC67)/(12*(X67+X68))*1000</f>
        <v>#DIV/0!</v>
      </c>
      <c r="Z67" s="206" t="e">
        <f>Y67-AA67</f>
        <v>#DIV/0!</v>
      </c>
      <c r="AA67" s="233" t="e">
        <f>(G67+G68+H67+H68)/(12*(D67+D68))*1000</f>
        <v>#DIV/0!</v>
      </c>
      <c r="AB67" s="227"/>
      <c r="AC67" s="200"/>
      <c r="AD67" s="104" t="e">
        <f>(X67+X68)*Y67*0.012</f>
        <v>#DIV/0!</v>
      </c>
      <c r="AE67" s="496"/>
      <c r="AF67" s="208" t="e">
        <f>AE67+AE68+AB67-AD67</f>
        <v>#DIV/0!</v>
      </c>
      <c r="AG67" s="5" t="e">
        <f>AF67/(12*(X67+X68))*1000</f>
        <v>#DIV/0!</v>
      </c>
      <c r="AH67" s="6" t="e">
        <f>AG67/AA67</f>
        <v>#DIV/0!</v>
      </c>
      <c r="AI67" s="3">
        <f>X67</f>
        <v>0</v>
      </c>
      <c r="AJ67" s="9" t="e">
        <f>AE67+AE68+AB67-(AI67+AI68)*Y67*0.012</f>
        <v>#DIV/0!</v>
      </c>
      <c r="AK67" s="5" t="e">
        <f>AJ67/(12*(AI67+AI68))*1000</f>
        <v>#DIV/0!</v>
      </c>
      <c r="AL67" s="247" t="e">
        <f>AK67/AA67</f>
        <v>#DIV/0!</v>
      </c>
      <c r="AM67" s="251"/>
      <c r="AN67" s="250" t="e">
        <f>(AM67+AM68)/(12*(AI67+AI68))*1000</f>
        <v>#DIV/0!</v>
      </c>
      <c r="AO67" s="5" t="e">
        <f>AA67+AK67+AN67</f>
        <v>#DIV/0!</v>
      </c>
      <c r="AP67" s="7" t="e">
        <f>(AK67+AN67)/AA67</f>
        <v>#DIV/0!</v>
      </c>
      <c r="AQ67" s="243" t="e">
        <f>AO67/AA67</f>
        <v>#DIV/0!</v>
      </c>
      <c r="AR67" s="265">
        <f t="shared" si="7"/>
        <v>0</v>
      </c>
      <c r="AS67" s="17">
        <f t="shared" si="8"/>
        <v>0</v>
      </c>
      <c r="AT67" s="122"/>
      <c r="AU67" s="18" t="e">
        <f t="shared" si="9"/>
        <v>#DIV/0!</v>
      </c>
      <c r="AV67" s="37"/>
      <c r="AW67" s="105"/>
      <c r="AX67" s="14" t="e">
        <f>(AR67+AR68+AB67-AV67-AV68)/((AW67+AW68)*12)</f>
        <v>#DIV/0!</v>
      </c>
      <c r="AY67" s="422" t="e">
        <f>IF(AX67&lt;0,"!!!","")</f>
        <v>#DIV/0!</v>
      </c>
    </row>
    <row r="68" spans="1:51" ht="13.5" thickBot="1">
      <c r="A68" s="89">
        <v>2</v>
      </c>
      <c r="B68" s="475"/>
      <c r="C68" s="88" t="s">
        <v>35</v>
      </c>
      <c r="D68" s="439"/>
      <c r="E68" s="440"/>
      <c r="F68" s="440"/>
      <c r="G68" s="440"/>
      <c r="H68" s="440"/>
      <c r="I68" s="440"/>
      <c r="J68" s="440"/>
      <c r="K68" s="440"/>
      <c r="L68" s="440"/>
      <c r="M68" s="440"/>
      <c r="N68" s="440"/>
      <c r="O68" s="441"/>
      <c r="P68" s="442">
        <f t="shared" si="5"/>
        <v>0</v>
      </c>
      <c r="Q68" s="262" t="s">
        <v>76</v>
      </c>
      <c r="R68" s="202" t="s">
        <v>76</v>
      </c>
      <c r="S68" s="203" t="s">
        <v>76</v>
      </c>
      <c r="T68" s="221" t="e">
        <f t="shared" si="13"/>
        <v>#DIV/0!</v>
      </c>
      <c r="U68" s="209" t="e">
        <f t="shared" si="14"/>
        <v>#DIV/0!</v>
      </c>
      <c r="V68" s="209" t="e">
        <f t="shared" si="15"/>
        <v>#DIV/0!</v>
      </c>
      <c r="W68" s="213" t="e">
        <f t="shared" si="16"/>
        <v>#DIV/0!</v>
      </c>
      <c r="X68" s="132"/>
      <c r="Y68" s="234" t="s">
        <v>76</v>
      </c>
      <c r="Z68" s="207" t="s">
        <v>76</v>
      </c>
      <c r="AA68" s="203" t="s">
        <v>76</v>
      </c>
      <c r="AB68" s="202" t="s">
        <v>76</v>
      </c>
      <c r="AC68" s="203" t="s">
        <v>76</v>
      </c>
      <c r="AD68" s="236" t="s">
        <v>76</v>
      </c>
      <c r="AE68" s="291"/>
      <c r="AF68" s="237" t="s">
        <v>76</v>
      </c>
      <c r="AG68" s="238" t="s">
        <v>76</v>
      </c>
      <c r="AH68" s="239" t="s">
        <v>76</v>
      </c>
      <c r="AI68" s="240">
        <f>X68</f>
        <v>0</v>
      </c>
      <c r="AJ68" s="237" t="s">
        <v>76</v>
      </c>
      <c r="AK68" s="238" t="s">
        <v>76</v>
      </c>
      <c r="AL68" s="248" t="s">
        <v>76</v>
      </c>
      <c r="AM68" s="295"/>
      <c r="AN68" s="237" t="s">
        <v>76</v>
      </c>
      <c r="AO68" s="237" t="s">
        <v>76</v>
      </c>
      <c r="AP68" s="238" t="s">
        <v>76</v>
      </c>
      <c r="AQ68" s="244" t="s">
        <v>76</v>
      </c>
      <c r="AR68" s="266">
        <f t="shared" si="7"/>
        <v>0</v>
      </c>
      <c r="AS68" s="84">
        <f t="shared" si="8"/>
        <v>0</v>
      </c>
      <c r="AT68" s="123"/>
      <c r="AU68" s="85" t="e">
        <f t="shared" si="9"/>
        <v>#DIV/0!</v>
      </c>
      <c r="AV68" s="86"/>
      <c r="AW68" s="106"/>
      <c r="AX68" s="87"/>
      <c r="AY68" s="422" t="e">
        <f>AY67</f>
        <v>#DIV/0!</v>
      </c>
    </row>
    <row r="69" spans="1:51" ht="12.75">
      <c r="A69" s="41">
        <v>2</v>
      </c>
      <c r="B69" s="482"/>
      <c r="C69" s="35" t="s">
        <v>34</v>
      </c>
      <c r="D69" s="436"/>
      <c r="E69" s="258"/>
      <c r="F69" s="258"/>
      <c r="G69" s="258"/>
      <c r="H69" s="258"/>
      <c r="I69" s="258"/>
      <c r="J69" s="258"/>
      <c r="K69" s="258"/>
      <c r="L69" s="258"/>
      <c r="M69" s="258"/>
      <c r="N69" s="258"/>
      <c r="O69" s="437"/>
      <c r="P69" s="438">
        <f t="shared" si="5"/>
        <v>0</v>
      </c>
      <c r="Q69" s="263">
        <f>P69+P70</f>
        <v>0</v>
      </c>
      <c r="R69" s="258"/>
      <c r="S69" s="181">
        <f>Q69-R69</f>
        <v>0</v>
      </c>
      <c r="T69" s="224" t="e">
        <f t="shared" si="13"/>
        <v>#DIV/0!</v>
      </c>
      <c r="U69" s="212" t="e">
        <f t="shared" si="14"/>
        <v>#DIV/0!</v>
      </c>
      <c r="V69" s="212" t="e">
        <f t="shared" si="15"/>
        <v>#DIV/0!</v>
      </c>
      <c r="W69" s="216" t="e">
        <f t="shared" si="16"/>
        <v>#DIV/0!</v>
      </c>
      <c r="X69" s="133"/>
      <c r="Y69" s="232" t="e">
        <f>R69/(12*(D69+D70))*1000+(AB69+AC69)/(12*(X69+X70))*1000</f>
        <v>#DIV/0!</v>
      </c>
      <c r="Z69" s="206" t="e">
        <f>Y69-AA69</f>
        <v>#DIV/0!</v>
      </c>
      <c r="AA69" s="233" t="e">
        <f>(G69+G70+H69+H70)/(12*(D69+D70))*1000</f>
        <v>#DIV/0!</v>
      </c>
      <c r="AB69" s="227"/>
      <c r="AC69" s="200"/>
      <c r="AD69" s="104" t="e">
        <f>(X69+X70)*Y69*0.012</f>
        <v>#DIV/0!</v>
      </c>
      <c r="AE69" s="496"/>
      <c r="AF69" s="208" t="e">
        <f>AE69+AE70+AB69-AD69</f>
        <v>#DIV/0!</v>
      </c>
      <c r="AG69" s="5" t="e">
        <f>AF69/(12*(X69+X70))*1000</f>
        <v>#DIV/0!</v>
      </c>
      <c r="AH69" s="6" t="e">
        <f>AG69/AA69</f>
        <v>#DIV/0!</v>
      </c>
      <c r="AI69" s="3">
        <f>X69</f>
        <v>0</v>
      </c>
      <c r="AJ69" s="9" t="e">
        <f>AE69+AE70+AB69-(AI69+AI70)*Y69*0.012</f>
        <v>#DIV/0!</v>
      </c>
      <c r="AK69" s="5" t="e">
        <f>AJ69/(12*(AI69+AI70))*1000</f>
        <v>#DIV/0!</v>
      </c>
      <c r="AL69" s="247" t="e">
        <f>AK69/AA69</f>
        <v>#DIV/0!</v>
      </c>
      <c r="AM69" s="251"/>
      <c r="AN69" s="250" t="e">
        <f>(AM69+AM70)/(12*(AI69+AI70))*1000</f>
        <v>#DIV/0!</v>
      </c>
      <c r="AO69" s="5" t="e">
        <f>AA69+AK69+AN69</f>
        <v>#DIV/0!</v>
      </c>
      <c r="AP69" s="7" t="e">
        <f>(AK69+AN69)/AA69</f>
        <v>#DIV/0!</v>
      </c>
      <c r="AQ69" s="243" t="e">
        <f>AO69/AA69</f>
        <v>#DIV/0!</v>
      </c>
      <c r="AR69" s="265">
        <f t="shared" si="7"/>
        <v>0</v>
      </c>
      <c r="AS69" s="17">
        <f aca="true" t="shared" si="17" ref="AS69:AS98">G69+H69</f>
        <v>0</v>
      </c>
      <c r="AT69" s="4"/>
      <c r="AU69" s="18" t="e">
        <f aca="true" t="shared" si="18" ref="AU69:AU98">W69/AT69</f>
        <v>#DIV/0!</v>
      </c>
      <c r="AV69" s="37"/>
      <c r="AW69" s="105"/>
      <c r="AX69" s="14" t="e">
        <f>(AR69+AR70+AB69-AV69-AV70)/((AW69+AW70)*12)</f>
        <v>#DIV/0!</v>
      </c>
      <c r="AY69" s="422" t="e">
        <f>IF(AX69&lt;0,"!!!","")</f>
        <v>#DIV/0!</v>
      </c>
    </row>
    <row r="70" spans="1:51" ht="13.5" thickBot="1">
      <c r="A70" s="89">
        <v>2</v>
      </c>
      <c r="B70" s="480"/>
      <c r="C70" s="88" t="s">
        <v>35</v>
      </c>
      <c r="D70" s="439"/>
      <c r="E70" s="440"/>
      <c r="F70" s="440"/>
      <c r="G70" s="440"/>
      <c r="H70" s="440"/>
      <c r="I70" s="440"/>
      <c r="J70" s="440"/>
      <c r="K70" s="440"/>
      <c r="L70" s="440"/>
      <c r="M70" s="440"/>
      <c r="N70" s="440"/>
      <c r="O70" s="441"/>
      <c r="P70" s="442">
        <f aca="true" t="shared" si="19" ref="P70:P131">SUM(E70:O70)</f>
        <v>0</v>
      </c>
      <c r="Q70" s="262" t="s">
        <v>76</v>
      </c>
      <c r="R70" s="202" t="s">
        <v>76</v>
      </c>
      <c r="S70" s="203" t="s">
        <v>76</v>
      </c>
      <c r="T70" s="221" t="e">
        <f t="shared" si="13"/>
        <v>#DIV/0!</v>
      </c>
      <c r="U70" s="209" t="e">
        <f t="shared" si="14"/>
        <v>#DIV/0!</v>
      </c>
      <c r="V70" s="209" t="e">
        <f t="shared" si="15"/>
        <v>#DIV/0!</v>
      </c>
      <c r="W70" s="213" t="e">
        <f t="shared" si="16"/>
        <v>#DIV/0!</v>
      </c>
      <c r="X70" s="132"/>
      <c r="Y70" s="234" t="s">
        <v>76</v>
      </c>
      <c r="Z70" s="207" t="s">
        <v>76</v>
      </c>
      <c r="AA70" s="203" t="s">
        <v>76</v>
      </c>
      <c r="AB70" s="202" t="s">
        <v>76</v>
      </c>
      <c r="AC70" s="203" t="s">
        <v>76</v>
      </c>
      <c r="AD70" s="236" t="s">
        <v>76</v>
      </c>
      <c r="AE70" s="291"/>
      <c r="AF70" s="237" t="s">
        <v>76</v>
      </c>
      <c r="AG70" s="238" t="s">
        <v>76</v>
      </c>
      <c r="AH70" s="239" t="s">
        <v>76</v>
      </c>
      <c r="AI70" s="240">
        <f>X70</f>
        <v>0</v>
      </c>
      <c r="AJ70" s="237" t="s">
        <v>76</v>
      </c>
      <c r="AK70" s="238" t="s">
        <v>76</v>
      </c>
      <c r="AL70" s="248" t="s">
        <v>76</v>
      </c>
      <c r="AM70" s="295"/>
      <c r="AN70" s="237" t="s">
        <v>76</v>
      </c>
      <c r="AO70" s="237" t="s">
        <v>76</v>
      </c>
      <c r="AP70" s="238" t="s">
        <v>76</v>
      </c>
      <c r="AQ70" s="244" t="s">
        <v>76</v>
      </c>
      <c r="AR70" s="266">
        <f aca="true" t="shared" si="20" ref="AR70:AR131">AE70+AM70</f>
        <v>0</v>
      </c>
      <c r="AS70" s="84">
        <f t="shared" si="17"/>
        <v>0</v>
      </c>
      <c r="AT70" s="83"/>
      <c r="AU70" s="85" t="e">
        <f t="shared" si="18"/>
        <v>#DIV/0!</v>
      </c>
      <c r="AV70" s="86"/>
      <c r="AW70" s="106"/>
      <c r="AX70" s="87"/>
      <c r="AY70" s="422" t="e">
        <f>AY69</f>
        <v>#DIV/0!</v>
      </c>
    </row>
    <row r="71" spans="1:51" ht="12.75">
      <c r="A71" s="41">
        <v>2</v>
      </c>
      <c r="B71" s="483"/>
      <c r="C71" s="35" t="s">
        <v>34</v>
      </c>
      <c r="D71" s="436"/>
      <c r="E71" s="258"/>
      <c r="F71" s="258"/>
      <c r="G71" s="258"/>
      <c r="H71" s="258"/>
      <c r="I71" s="258"/>
      <c r="J71" s="258"/>
      <c r="K71" s="258"/>
      <c r="L71" s="258"/>
      <c r="M71" s="258"/>
      <c r="N71" s="258"/>
      <c r="O71" s="437"/>
      <c r="P71" s="438">
        <f t="shared" si="19"/>
        <v>0</v>
      </c>
      <c r="Q71" s="263">
        <f>P71+P72</f>
        <v>0</v>
      </c>
      <c r="R71" s="258"/>
      <c r="S71" s="181">
        <f>Q71-R71</f>
        <v>0</v>
      </c>
      <c r="T71" s="224" t="e">
        <f t="shared" si="13"/>
        <v>#DIV/0!</v>
      </c>
      <c r="U71" s="212" t="e">
        <f t="shared" si="14"/>
        <v>#DIV/0!</v>
      </c>
      <c r="V71" s="212" t="e">
        <f t="shared" si="15"/>
        <v>#DIV/0!</v>
      </c>
      <c r="W71" s="216" t="e">
        <f t="shared" si="16"/>
        <v>#DIV/0!</v>
      </c>
      <c r="X71" s="133"/>
      <c r="Y71" s="232" t="e">
        <f>R71/(12*(D71+D72))*1000+(AB71+AC71)/(12*(X71+X72))*1000</f>
        <v>#DIV/0!</v>
      </c>
      <c r="Z71" s="206" t="e">
        <f>Y71-AA71</f>
        <v>#DIV/0!</v>
      </c>
      <c r="AA71" s="233" t="e">
        <f>(G71+G72+H71+H72)/(12*(D71+D72))*1000</f>
        <v>#DIV/0!</v>
      </c>
      <c r="AB71" s="227"/>
      <c r="AC71" s="200"/>
      <c r="AD71" s="104" t="e">
        <f>(X71+X72)*Y71*0.012</f>
        <v>#DIV/0!</v>
      </c>
      <c r="AE71" s="496"/>
      <c r="AF71" s="208" t="e">
        <f>AE71+AE72+AB71-AD71</f>
        <v>#DIV/0!</v>
      </c>
      <c r="AG71" s="5" t="e">
        <f>AF71/(12*(X71+X72))*1000</f>
        <v>#DIV/0!</v>
      </c>
      <c r="AH71" s="6" t="e">
        <f>AG71/AA71</f>
        <v>#DIV/0!</v>
      </c>
      <c r="AI71" s="3">
        <f>X71</f>
        <v>0</v>
      </c>
      <c r="AJ71" s="9" t="e">
        <f>AE71+AE72+AB71-(AI71+AI72)*Y71*0.012</f>
        <v>#DIV/0!</v>
      </c>
      <c r="AK71" s="5" t="e">
        <f>AJ71/(12*(AI71+AI72))*1000</f>
        <v>#DIV/0!</v>
      </c>
      <c r="AL71" s="247" t="e">
        <f>AK71/AA71</f>
        <v>#DIV/0!</v>
      </c>
      <c r="AM71" s="251"/>
      <c r="AN71" s="250" t="e">
        <f>(AM71+AM72)/(12*(AI71+AI72))*1000</f>
        <v>#DIV/0!</v>
      </c>
      <c r="AO71" s="5" t="e">
        <f>AA71+AK71+AN71</f>
        <v>#DIV/0!</v>
      </c>
      <c r="AP71" s="7" t="e">
        <f>(AK71+AN71)/AA71</f>
        <v>#DIV/0!</v>
      </c>
      <c r="AQ71" s="243" t="e">
        <f>AO71/AA71</f>
        <v>#DIV/0!</v>
      </c>
      <c r="AR71" s="265">
        <f t="shared" si="20"/>
        <v>0</v>
      </c>
      <c r="AS71" s="17">
        <f t="shared" si="17"/>
        <v>0</v>
      </c>
      <c r="AT71" s="4"/>
      <c r="AU71" s="18" t="e">
        <f t="shared" si="18"/>
        <v>#DIV/0!</v>
      </c>
      <c r="AV71" s="37"/>
      <c r="AW71" s="105"/>
      <c r="AX71" s="14" t="e">
        <f>(AR71+AR72+AB71-AV71-AV72)/((AW71+AW72)*12)</f>
        <v>#DIV/0!</v>
      </c>
      <c r="AY71" s="422" t="e">
        <f>IF(AX71&lt;0,"!!!","")</f>
        <v>#DIV/0!</v>
      </c>
    </row>
    <row r="72" spans="1:51" ht="13.5" thickBot="1">
      <c r="A72" s="89">
        <v>2</v>
      </c>
      <c r="B72" s="475"/>
      <c r="C72" s="88" t="s">
        <v>35</v>
      </c>
      <c r="D72" s="439"/>
      <c r="E72" s="440"/>
      <c r="F72" s="440"/>
      <c r="G72" s="440"/>
      <c r="H72" s="440"/>
      <c r="I72" s="440"/>
      <c r="J72" s="440"/>
      <c r="K72" s="440"/>
      <c r="L72" s="440"/>
      <c r="M72" s="440"/>
      <c r="N72" s="440"/>
      <c r="O72" s="441"/>
      <c r="P72" s="442">
        <f t="shared" si="19"/>
        <v>0</v>
      </c>
      <c r="Q72" s="262" t="s">
        <v>76</v>
      </c>
      <c r="R72" s="202" t="s">
        <v>76</v>
      </c>
      <c r="S72" s="203" t="s">
        <v>76</v>
      </c>
      <c r="T72" s="221" t="e">
        <f t="shared" si="13"/>
        <v>#DIV/0!</v>
      </c>
      <c r="U72" s="209" t="e">
        <f t="shared" si="14"/>
        <v>#DIV/0!</v>
      </c>
      <c r="V72" s="209" t="e">
        <f t="shared" si="15"/>
        <v>#DIV/0!</v>
      </c>
      <c r="W72" s="213" t="e">
        <f t="shared" si="16"/>
        <v>#DIV/0!</v>
      </c>
      <c r="X72" s="132"/>
      <c r="Y72" s="234" t="s">
        <v>76</v>
      </c>
      <c r="Z72" s="207" t="s">
        <v>76</v>
      </c>
      <c r="AA72" s="203" t="s">
        <v>76</v>
      </c>
      <c r="AB72" s="202" t="s">
        <v>76</v>
      </c>
      <c r="AC72" s="203" t="s">
        <v>76</v>
      </c>
      <c r="AD72" s="236" t="s">
        <v>76</v>
      </c>
      <c r="AE72" s="291"/>
      <c r="AF72" s="237" t="s">
        <v>76</v>
      </c>
      <c r="AG72" s="238" t="s">
        <v>76</v>
      </c>
      <c r="AH72" s="239" t="s">
        <v>76</v>
      </c>
      <c r="AI72" s="240">
        <f>X72</f>
        <v>0</v>
      </c>
      <c r="AJ72" s="237" t="s">
        <v>76</v>
      </c>
      <c r="AK72" s="238" t="s">
        <v>76</v>
      </c>
      <c r="AL72" s="248" t="s">
        <v>76</v>
      </c>
      <c r="AM72" s="295"/>
      <c r="AN72" s="237" t="s">
        <v>76</v>
      </c>
      <c r="AO72" s="237" t="s">
        <v>76</v>
      </c>
      <c r="AP72" s="238" t="s">
        <v>76</v>
      </c>
      <c r="AQ72" s="244" t="s">
        <v>76</v>
      </c>
      <c r="AR72" s="266">
        <f>AE72+AM72</f>
        <v>0</v>
      </c>
      <c r="AS72" s="84">
        <f t="shared" si="17"/>
        <v>0</v>
      </c>
      <c r="AT72" s="83"/>
      <c r="AU72" s="85" t="e">
        <f t="shared" si="18"/>
        <v>#DIV/0!</v>
      </c>
      <c r="AV72" s="86"/>
      <c r="AW72" s="106"/>
      <c r="AX72" s="87"/>
      <c r="AY72" s="422" t="e">
        <f>AY71</f>
        <v>#DIV/0!</v>
      </c>
    </row>
    <row r="73" spans="1:51" ht="12.75">
      <c r="A73" s="41">
        <v>2</v>
      </c>
      <c r="B73" s="483"/>
      <c r="C73" s="35" t="s">
        <v>34</v>
      </c>
      <c r="D73" s="436"/>
      <c r="E73" s="258"/>
      <c r="F73" s="258"/>
      <c r="G73" s="258"/>
      <c r="H73" s="258"/>
      <c r="I73" s="258"/>
      <c r="J73" s="258"/>
      <c r="K73" s="258"/>
      <c r="L73" s="258"/>
      <c r="M73" s="258"/>
      <c r="N73" s="258"/>
      <c r="O73" s="437"/>
      <c r="P73" s="438">
        <f t="shared" si="19"/>
        <v>0</v>
      </c>
      <c r="Q73" s="263">
        <f>P73+P74</f>
        <v>0</v>
      </c>
      <c r="R73" s="258"/>
      <c r="S73" s="181">
        <f>Q73-R73</f>
        <v>0</v>
      </c>
      <c r="T73" s="224" t="e">
        <f t="shared" si="13"/>
        <v>#DIV/0!</v>
      </c>
      <c r="U73" s="212" t="e">
        <f t="shared" si="14"/>
        <v>#DIV/0!</v>
      </c>
      <c r="V73" s="212" t="e">
        <f t="shared" si="15"/>
        <v>#DIV/0!</v>
      </c>
      <c r="W73" s="216" t="e">
        <f t="shared" si="16"/>
        <v>#DIV/0!</v>
      </c>
      <c r="X73" s="133"/>
      <c r="Y73" s="232" t="e">
        <f>R73/(12*(D73+D74))*1000+(AB73+AC73)/(12*(X73+X74))*1000</f>
        <v>#DIV/0!</v>
      </c>
      <c r="Z73" s="206" t="e">
        <f>Y73-AA73</f>
        <v>#DIV/0!</v>
      </c>
      <c r="AA73" s="233" t="e">
        <f>(G73+G74+H73+H74)/(12*(D73+D74))*1000</f>
        <v>#DIV/0!</v>
      </c>
      <c r="AB73" s="227"/>
      <c r="AC73" s="200"/>
      <c r="AD73" s="104" t="e">
        <f>(X73+X74)*Y73*0.012</f>
        <v>#DIV/0!</v>
      </c>
      <c r="AE73" s="496"/>
      <c r="AF73" s="208" t="e">
        <f>AE73+AE72+AB73-AD73</f>
        <v>#DIV/0!</v>
      </c>
      <c r="AG73" s="5" t="e">
        <f>AF73/(12*(X73+X74))*1000</f>
        <v>#DIV/0!</v>
      </c>
      <c r="AH73" s="6" t="e">
        <f>AG73/AA73</f>
        <v>#DIV/0!</v>
      </c>
      <c r="AI73" s="3">
        <f>X73</f>
        <v>0</v>
      </c>
      <c r="AJ73" s="9" t="e">
        <f>AE73+AE72+AB73-(AI73+AI74)*Y73*0.012</f>
        <v>#DIV/0!</v>
      </c>
      <c r="AK73" s="5" t="e">
        <f>AJ73/(12*(AI73+AI74))*1000</f>
        <v>#DIV/0!</v>
      </c>
      <c r="AL73" s="247" t="e">
        <f>AK73/AA73</f>
        <v>#DIV/0!</v>
      </c>
      <c r="AM73" s="251"/>
      <c r="AN73" s="250" t="e">
        <f>(AM73+AM74)/(12*(AI73+AI74))*1000</f>
        <v>#DIV/0!</v>
      </c>
      <c r="AO73" s="5" t="e">
        <f>AA73+AK73+AN73</f>
        <v>#DIV/0!</v>
      </c>
      <c r="AP73" s="7" t="e">
        <f>(AK73+AN73)/AA73</f>
        <v>#DIV/0!</v>
      </c>
      <c r="AQ73" s="243" t="e">
        <f>AO73/AA73</f>
        <v>#DIV/0!</v>
      </c>
      <c r="AR73" s="265">
        <f t="shared" si="20"/>
        <v>0</v>
      </c>
      <c r="AS73" s="17">
        <f t="shared" si="17"/>
        <v>0</v>
      </c>
      <c r="AT73" s="4"/>
      <c r="AU73" s="18" t="e">
        <f t="shared" si="18"/>
        <v>#DIV/0!</v>
      </c>
      <c r="AV73" s="37"/>
      <c r="AW73" s="105"/>
      <c r="AX73" s="14" t="e">
        <f>(AR73+AR74+AB73-AV73-AV74)/((AW73+AW74)*12)</f>
        <v>#DIV/0!</v>
      </c>
      <c r="AY73" s="422" t="e">
        <f>IF(AX73&lt;0,"!!!","")</f>
        <v>#DIV/0!</v>
      </c>
    </row>
    <row r="74" spans="1:51" ht="13.5" thickBot="1">
      <c r="A74" s="89">
        <v>2</v>
      </c>
      <c r="B74" s="475"/>
      <c r="C74" s="88" t="s">
        <v>35</v>
      </c>
      <c r="D74" s="439"/>
      <c r="E74" s="440"/>
      <c r="F74" s="440"/>
      <c r="G74" s="440"/>
      <c r="H74" s="440"/>
      <c r="I74" s="440"/>
      <c r="J74" s="440"/>
      <c r="K74" s="440"/>
      <c r="L74" s="440"/>
      <c r="M74" s="440"/>
      <c r="N74" s="440"/>
      <c r="O74" s="441"/>
      <c r="P74" s="442">
        <f t="shared" si="19"/>
        <v>0</v>
      </c>
      <c r="Q74" s="262" t="s">
        <v>76</v>
      </c>
      <c r="R74" s="202" t="s">
        <v>76</v>
      </c>
      <c r="S74" s="203" t="s">
        <v>76</v>
      </c>
      <c r="T74" s="221" t="e">
        <f t="shared" si="13"/>
        <v>#DIV/0!</v>
      </c>
      <c r="U74" s="209" t="e">
        <f t="shared" si="14"/>
        <v>#DIV/0!</v>
      </c>
      <c r="V74" s="209" t="e">
        <f t="shared" si="15"/>
        <v>#DIV/0!</v>
      </c>
      <c r="W74" s="213" t="e">
        <f t="shared" si="16"/>
        <v>#DIV/0!</v>
      </c>
      <c r="X74" s="132"/>
      <c r="Y74" s="234" t="s">
        <v>76</v>
      </c>
      <c r="Z74" s="207" t="s">
        <v>76</v>
      </c>
      <c r="AA74" s="203" t="s">
        <v>76</v>
      </c>
      <c r="AB74" s="202" t="s">
        <v>76</v>
      </c>
      <c r="AC74" s="203" t="s">
        <v>76</v>
      </c>
      <c r="AD74" s="236" t="s">
        <v>76</v>
      </c>
      <c r="AE74" s="499"/>
      <c r="AF74" s="237" t="s">
        <v>76</v>
      </c>
      <c r="AG74" s="238" t="s">
        <v>76</v>
      </c>
      <c r="AH74" s="239" t="s">
        <v>76</v>
      </c>
      <c r="AI74" s="240">
        <f>X74</f>
        <v>0</v>
      </c>
      <c r="AJ74" s="237" t="s">
        <v>76</v>
      </c>
      <c r="AK74" s="238" t="s">
        <v>76</v>
      </c>
      <c r="AL74" s="248" t="s">
        <v>76</v>
      </c>
      <c r="AM74" s="295"/>
      <c r="AN74" s="237" t="s">
        <v>76</v>
      </c>
      <c r="AO74" s="237" t="s">
        <v>76</v>
      </c>
      <c r="AP74" s="238" t="s">
        <v>76</v>
      </c>
      <c r="AQ74" s="244" t="s">
        <v>76</v>
      </c>
      <c r="AR74" s="266">
        <f>AE74+AM74</f>
        <v>0</v>
      </c>
      <c r="AS74" s="84">
        <f t="shared" si="17"/>
        <v>0</v>
      </c>
      <c r="AT74" s="83"/>
      <c r="AU74" s="85" t="e">
        <f t="shared" si="18"/>
        <v>#DIV/0!</v>
      </c>
      <c r="AV74" s="86"/>
      <c r="AW74" s="106"/>
      <c r="AX74" s="87"/>
      <c r="AY74" s="422" t="e">
        <f>AY73</f>
        <v>#DIV/0!</v>
      </c>
    </row>
    <row r="75" spans="1:51" ht="12.75">
      <c r="A75" s="41">
        <v>2</v>
      </c>
      <c r="B75" s="483"/>
      <c r="C75" s="35" t="s">
        <v>34</v>
      </c>
      <c r="D75" s="436"/>
      <c r="E75" s="258"/>
      <c r="F75" s="258"/>
      <c r="G75" s="258"/>
      <c r="H75" s="258"/>
      <c r="I75" s="258"/>
      <c r="J75" s="258"/>
      <c r="K75" s="258"/>
      <c r="L75" s="258"/>
      <c r="M75" s="258"/>
      <c r="N75" s="258"/>
      <c r="O75" s="437"/>
      <c r="P75" s="438">
        <f t="shared" si="19"/>
        <v>0</v>
      </c>
      <c r="Q75" s="263">
        <f>P75+P76</f>
        <v>0</v>
      </c>
      <c r="R75" s="258"/>
      <c r="S75" s="181">
        <f>Q75-R75</f>
        <v>0</v>
      </c>
      <c r="T75" s="224" t="e">
        <f t="shared" si="13"/>
        <v>#DIV/0!</v>
      </c>
      <c r="U75" s="212" t="e">
        <f t="shared" si="14"/>
        <v>#DIV/0!</v>
      </c>
      <c r="V75" s="212" t="e">
        <f t="shared" si="15"/>
        <v>#DIV/0!</v>
      </c>
      <c r="W75" s="216" t="e">
        <f t="shared" si="16"/>
        <v>#DIV/0!</v>
      </c>
      <c r="X75" s="133"/>
      <c r="Y75" s="232" t="e">
        <f>R75/(12*(D75+D76))*1000+(AB75+AC75)/(12*(X75+X76))*1000</f>
        <v>#DIV/0!</v>
      </c>
      <c r="Z75" s="206" t="e">
        <f>Y75-AA75</f>
        <v>#DIV/0!</v>
      </c>
      <c r="AA75" s="233" t="e">
        <f>(G75+G76+H75+H76)/(12*(D75+D76))*1000</f>
        <v>#DIV/0!</v>
      </c>
      <c r="AB75" s="227"/>
      <c r="AC75" s="200"/>
      <c r="AD75" s="104" t="e">
        <f>(X75+X76)*Y75*0.012</f>
        <v>#DIV/0!</v>
      </c>
      <c r="AE75" s="496"/>
      <c r="AF75" s="208" t="e">
        <f>AE75+AE76+AB75-AD75</f>
        <v>#DIV/0!</v>
      </c>
      <c r="AG75" s="5" t="e">
        <f>AF75/(12*(X75+X76))*1000</f>
        <v>#DIV/0!</v>
      </c>
      <c r="AH75" s="6" t="e">
        <f>AG75/AA75</f>
        <v>#DIV/0!</v>
      </c>
      <c r="AI75" s="3">
        <f>X75</f>
        <v>0</v>
      </c>
      <c r="AJ75" s="9" t="e">
        <f>AE75+AE76+AB75-(AI75+AI76)*Y75*0.012</f>
        <v>#DIV/0!</v>
      </c>
      <c r="AK75" s="5" t="e">
        <f>AJ75/(12*(AI75+AI76))*1000</f>
        <v>#DIV/0!</v>
      </c>
      <c r="AL75" s="247" t="e">
        <f>AK75/AA75</f>
        <v>#DIV/0!</v>
      </c>
      <c r="AM75" s="251"/>
      <c r="AN75" s="250" t="e">
        <f>(AM75+AM76)/(12*(AI75+AI76))*1000</f>
        <v>#DIV/0!</v>
      </c>
      <c r="AO75" s="5" t="e">
        <f>AA75+AK75+AN75</f>
        <v>#DIV/0!</v>
      </c>
      <c r="AP75" s="7" t="e">
        <f>(AK75+AN75)/AA75</f>
        <v>#DIV/0!</v>
      </c>
      <c r="AQ75" s="243" t="e">
        <f>AO75/AA75</f>
        <v>#DIV/0!</v>
      </c>
      <c r="AR75" s="265">
        <f t="shared" si="20"/>
        <v>0</v>
      </c>
      <c r="AS75" s="17">
        <f t="shared" si="17"/>
        <v>0</v>
      </c>
      <c r="AT75" s="4"/>
      <c r="AU75" s="18" t="e">
        <f t="shared" si="18"/>
        <v>#DIV/0!</v>
      </c>
      <c r="AV75" s="37"/>
      <c r="AW75" s="105"/>
      <c r="AX75" s="14" t="e">
        <f>(AR75+AR76+AB75-AV75-AV76)/((AW75+AW76)*12)</f>
        <v>#DIV/0!</v>
      </c>
      <c r="AY75" s="422" t="e">
        <f>IF(AX75&lt;0,"!!!","")</f>
        <v>#DIV/0!</v>
      </c>
    </row>
    <row r="76" spans="1:51" ht="13.5" thickBot="1">
      <c r="A76" s="89">
        <v>2</v>
      </c>
      <c r="B76" s="475"/>
      <c r="C76" s="88" t="s">
        <v>35</v>
      </c>
      <c r="D76" s="439"/>
      <c r="E76" s="440"/>
      <c r="F76" s="440"/>
      <c r="G76" s="440"/>
      <c r="H76" s="440"/>
      <c r="I76" s="440"/>
      <c r="J76" s="440"/>
      <c r="K76" s="440"/>
      <c r="L76" s="440"/>
      <c r="M76" s="440"/>
      <c r="N76" s="440"/>
      <c r="O76" s="441"/>
      <c r="P76" s="442">
        <f t="shared" si="19"/>
        <v>0</v>
      </c>
      <c r="Q76" s="262" t="s">
        <v>76</v>
      </c>
      <c r="R76" s="202" t="s">
        <v>76</v>
      </c>
      <c r="S76" s="203" t="s">
        <v>76</v>
      </c>
      <c r="T76" s="221" t="e">
        <f t="shared" si="13"/>
        <v>#DIV/0!</v>
      </c>
      <c r="U76" s="209" t="e">
        <f t="shared" si="14"/>
        <v>#DIV/0!</v>
      </c>
      <c r="V76" s="209" t="e">
        <f t="shared" si="15"/>
        <v>#DIV/0!</v>
      </c>
      <c r="W76" s="213" t="e">
        <f t="shared" si="16"/>
        <v>#DIV/0!</v>
      </c>
      <c r="X76" s="132"/>
      <c r="Y76" s="234" t="s">
        <v>76</v>
      </c>
      <c r="Z76" s="207" t="s">
        <v>76</v>
      </c>
      <c r="AA76" s="203" t="s">
        <v>76</v>
      </c>
      <c r="AB76" s="202" t="s">
        <v>76</v>
      </c>
      <c r="AC76" s="203" t="s">
        <v>76</v>
      </c>
      <c r="AD76" s="236" t="s">
        <v>76</v>
      </c>
      <c r="AE76" s="291"/>
      <c r="AF76" s="237" t="s">
        <v>76</v>
      </c>
      <c r="AG76" s="238" t="s">
        <v>76</v>
      </c>
      <c r="AH76" s="239" t="s">
        <v>76</v>
      </c>
      <c r="AI76" s="240">
        <f>X76</f>
        <v>0</v>
      </c>
      <c r="AJ76" s="237" t="s">
        <v>76</v>
      </c>
      <c r="AK76" s="238" t="s">
        <v>76</v>
      </c>
      <c r="AL76" s="248" t="s">
        <v>76</v>
      </c>
      <c r="AM76" s="295"/>
      <c r="AN76" s="237" t="s">
        <v>76</v>
      </c>
      <c r="AO76" s="237" t="s">
        <v>76</v>
      </c>
      <c r="AP76" s="238" t="s">
        <v>76</v>
      </c>
      <c r="AQ76" s="244" t="s">
        <v>76</v>
      </c>
      <c r="AR76" s="266">
        <f t="shared" si="20"/>
        <v>0</v>
      </c>
      <c r="AS76" s="84">
        <f t="shared" si="17"/>
        <v>0</v>
      </c>
      <c r="AT76" s="83"/>
      <c r="AU76" s="85" t="e">
        <f t="shared" si="18"/>
        <v>#DIV/0!</v>
      </c>
      <c r="AV76" s="86"/>
      <c r="AW76" s="106"/>
      <c r="AX76" s="87"/>
      <c r="AY76" s="422" t="e">
        <f>AY75</f>
        <v>#DIV/0!</v>
      </c>
    </row>
    <row r="77" spans="1:51" s="220" customFormat="1" ht="12.75">
      <c r="A77" s="303">
        <v>2</v>
      </c>
      <c r="B77" s="484"/>
      <c r="C77" s="304" t="s">
        <v>34</v>
      </c>
      <c r="D77" s="333"/>
      <c r="E77" s="307"/>
      <c r="F77" s="307"/>
      <c r="G77" s="307"/>
      <c r="H77" s="307"/>
      <c r="I77" s="307"/>
      <c r="J77" s="307"/>
      <c r="K77" s="307"/>
      <c r="L77" s="307"/>
      <c r="M77" s="307"/>
      <c r="N77" s="307"/>
      <c r="O77" s="334"/>
      <c r="P77" s="305">
        <f t="shared" si="19"/>
        <v>0</v>
      </c>
      <c r="Q77" s="306">
        <f>P77+P78</f>
        <v>0</v>
      </c>
      <c r="R77" s="307"/>
      <c r="S77" s="308">
        <f>Q77-R77</f>
        <v>0</v>
      </c>
      <c r="T77" s="224" t="e">
        <f>P77/(12*D77)*1000</f>
        <v>#DIV/0!</v>
      </c>
      <c r="U77" s="212" t="e">
        <f>G77/(12*D77)*1000</f>
        <v>#DIV/0!</v>
      </c>
      <c r="V77" s="212" t="e">
        <f>H77/(12*D77)*1000</f>
        <v>#DIV/0!</v>
      </c>
      <c r="W77" s="216" t="e">
        <f>U77+V77</f>
        <v>#DIV/0!</v>
      </c>
      <c r="X77" s="309"/>
      <c r="Y77" s="310" t="e">
        <f>R77/(12*(D77+D78))*1000+(AB77+AC77)/(12*(X77+X78))*1000</f>
        <v>#DIV/0!</v>
      </c>
      <c r="Z77" s="311" t="e">
        <f>Y77-AA77</f>
        <v>#DIV/0!</v>
      </c>
      <c r="AA77" s="312" t="e">
        <f>(G77+G78+H77+H78)/(12*(D77+D78))*1000</f>
        <v>#DIV/0!</v>
      </c>
      <c r="AB77" s="313"/>
      <c r="AC77" s="314"/>
      <c r="AD77" s="315" t="e">
        <f>(X77+X78)*Y77*0.012</f>
        <v>#DIV/0!</v>
      </c>
      <c r="AE77" s="500"/>
      <c r="AF77" s="316" t="e">
        <f>AE77+AE78+AB77-AD77</f>
        <v>#DIV/0!</v>
      </c>
      <c r="AG77" s="317" t="e">
        <f>AF77/(12*(X77+X78))*1000</f>
        <v>#DIV/0!</v>
      </c>
      <c r="AH77" s="318" t="e">
        <f>AG77/AA77</f>
        <v>#DIV/0!</v>
      </c>
      <c r="AI77" s="319">
        <f>X77</f>
        <v>0</v>
      </c>
      <c r="AJ77" s="320" t="e">
        <f>AE77+AE78+AB77-(AI77+AI78)*Y77*0.012</f>
        <v>#DIV/0!</v>
      </c>
      <c r="AK77" s="317" t="e">
        <f>AJ77/(12*(AI77+AI78))*1000</f>
        <v>#DIV/0!</v>
      </c>
      <c r="AL77" s="321" t="e">
        <f>AK77/AA77</f>
        <v>#DIV/0!</v>
      </c>
      <c r="AM77" s="322"/>
      <c r="AN77" s="323" t="e">
        <f>(AM77+AM78)/(12*(AI77+AI78))*1000</f>
        <v>#DIV/0!</v>
      </c>
      <c r="AO77" s="317" t="e">
        <f>AA77+AK77+AN77</f>
        <v>#DIV/0!</v>
      </c>
      <c r="AP77" s="324" t="e">
        <f>(AK77+AN77)/AA77</f>
        <v>#DIV/0!</v>
      </c>
      <c r="AQ77" s="325" t="e">
        <f>AO77/AA77</f>
        <v>#DIV/0!</v>
      </c>
      <c r="AR77" s="326">
        <f t="shared" si="20"/>
        <v>0</v>
      </c>
      <c r="AS77" s="327">
        <f t="shared" si="17"/>
        <v>0</v>
      </c>
      <c r="AT77" s="328"/>
      <c r="AU77" s="329" t="e">
        <f t="shared" si="18"/>
        <v>#DIV/0!</v>
      </c>
      <c r="AV77" s="330"/>
      <c r="AW77" s="331"/>
      <c r="AX77" s="332"/>
      <c r="AY77" s="425"/>
    </row>
    <row r="78" spans="1:51" s="220" customFormat="1" ht="13.5" thickBot="1">
      <c r="A78" s="378">
        <v>2</v>
      </c>
      <c r="B78" s="485"/>
      <c r="C78" s="379" t="s">
        <v>35</v>
      </c>
      <c r="D78" s="380"/>
      <c r="E78" s="381"/>
      <c r="F78" s="381"/>
      <c r="G78" s="381"/>
      <c r="H78" s="382"/>
      <c r="I78" s="381"/>
      <c r="J78" s="381"/>
      <c r="K78" s="381"/>
      <c r="L78" s="381"/>
      <c r="M78" s="381"/>
      <c r="N78" s="381"/>
      <c r="O78" s="383"/>
      <c r="P78" s="384">
        <f t="shared" si="19"/>
        <v>0</v>
      </c>
      <c r="Q78" s="385" t="s">
        <v>76</v>
      </c>
      <c r="R78" s="386" t="s">
        <v>76</v>
      </c>
      <c r="S78" s="387" t="s">
        <v>76</v>
      </c>
      <c r="T78" s="272" t="e">
        <f>P78/(12*D78)*1000</f>
        <v>#DIV/0!</v>
      </c>
      <c r="U78" s="273" t="e">
        <f>G78/(12*D78)*1000</f>
        <v>#DIV/0!</v>
      </c>
      <c r="V78" s="273" t="e">
        <f>H78/(12*D78)*1000</f>
        <v>#DIV/0!</v>
      </c>
      <c r="W78" s="274" t="e">
        <f>U78+V78</f>
        <v>#DIV/0!</v>
      </c>
      <c r="X78" s="388"/>
      <c r="Y78" s="389" t="s">
        <v>76</v>
      </c>
      <c r="Z78" s="390" t="s">
        <v>76</v>
      </c>
      <c r="AA78" s="387" t="s">
        <v>76</v>
      </c>
      <c r="AB78" s="386" t="s">
        <v>76</v>
      </c>
      <c r="AC78" s="387" t="s">
        <v>76</v>
      </c>
      <c r="AD78" s="391" t="s">
        <v>76</v>
      </c>
      <c r="AE78" s="392"/>
      <c r="AF78" s="393" t="s">
        <v>76</v>
      </c>
      <c r="AG78" s="394" t="s">
        <v>76</v>
      </c>
      <c r="AH78" s="395" t="s">
        <v>76</v>
      </c>
      <c r="AI78" s="396">
        <f>X78</f>
        <v>0</v>
      </c>
      <c r="AJ78" s="393" t="s">
        <v>76</v>
      </c>
      <c r="AK78" s="394" t="s">
        <v>76</v>
      </c>
      <c r="AL78" s="397" t="s">
        <v>76</v>
      </c>
      <c r="AM78" s="398"/>
      <c r="AN78" s="393" t="s">
        <v>76</v>
      </c>
      <c r="AO78" s="393" t="s">
        <v>76</v>
      </c>
      <c r="AP78" s="394" t="s">
        <v>76</v>
      </c>
      <c r="AQ78" s="399" t="s">
        <v>76</v>
      </c>
      <c r="AR78" s="400">
        <f t="shared" si="20"/>
        <v>0</v>
      </c>
      <c r="AS78" s="401">
        <f t="shared" si="17"/>
        <v>0</v>
      </c>
      <c r="AT78" s="402"/>
      <c r="AU78" s="403" t="e">
        <f t="shared" si="18"/>
        <v>#DIV/0!</v>
      </c>
      <c r="AV78" s="404"/>
      <c r="AW78" s="405"/>
      <c r="AX78" s="406"/>
      <c r="AY78" s="425">
        <f>AY77</f>
        <v>0</v>
      </c>
    </row>
    <row r="79" spans="1:51" ht="12.75">
      <c r="A79" s="355">
        <v>3</v>
      </c>
      <c r="B79" s="479"/>
      <c r="C79" s="98" t="s">
        <v>34</v>
      </c>
      <c r="D79" s="446"/>
      <c r="E79" s="451"/>
      <c r="F79" s="451"/>
      <c r="G79" s="451"/>
      <c r="H79" s="451"/>
      <c r="I79" s="451"/>
      <c r="J79" s="451"/>
      <c r="K79" s="451"/>
      <c r="L79" s="451"/>
      <c r="M79" s="451"/>
      <c r="N79" s="451"/>
      <c r="O79" s="452"/>
      <c r="P79" s="453">
        <f t="shared" si="19"/>
        <v>0</v>
      </c>
      <c r="Q79" s="180">
        <f>P79+P80</f>
        <v>0</v>
      </c>
      <c r="R79" s="161"/>
      <c r="S79" s="181">
        <f>Q79-R79</f>
        <v>0</v>
      </c>
      <c r="T79" s="223" t="e">
        <f aca="true" t="shared" si="21" ref="T79:T110">P79/(12*D79)*1000</f>
        <v>#DIV/0!</v>
      </c>
      <c r="U79" s="211" t="e">
        <f aca="true" t="shared" si="22" ref="U79:U110">G79/(12*D79)*1000</f>
        <v>#DIV/0!</v>
      </c>
      <c r="V79" s="211" t="e">
        <f aca="true" t="shared" si="23" ref="V79:V110">H79/(12*D79)*1000</f>
        <v>#DIV/0!</v>
      </c>
      <c r="W79" s="215" t="e">
        <f t="shared" si="16"/>
        <v>#DIV/0!</v>
      </c>
      <c r="X79" s="409"/>
      <c r="Y79" s="357" t="e">
        <f>R79/(12*(D79+D80))*1000+(AB79+AC79)/(12*(X79+X80))*1000</f>
        <v>#DIV/0!</v>
      </c>
      <c r="Z79" s="358" t="e">
        <f>Y79-AA79</f>
        <v>#DIV/0!</v>
      </c>
      <c r="AA79" s="359" t="e">
        <f>(G79+G80+H79+H80)/(12*(D79+D80))*1000</f>
        <v>#DIV/0!</v>
      </c>
      <c r="AB79" s="360"/>
      <c r="AC79" s="361"/>
      <c r="AD79" s="362" t="e">
        <f>(X79+X80)*Y79*0.012</f>
        <v>#DIV/0!</v>
      </c>
      <c r="AE79" s="497"/>
      <c r="AF79" s="363" t="e">
        <f>AE79+AE80+AB79-AD79</f>
        <v>#DIV/0!</v>
      </c>
      <c r="AG79" s="364" t="e">
        <f>AF79/(12*(X79+X80))*1000</f>
        <v>#DIV/0!</v>
      </c>
      <c r="AH79" s="365" t="e">
        <f>AG79/AA79</f>
        <v>#DIV/0!</v>
      </c>
      <c r="AI79" s="99">
        <f>X79</f>
        <v>0</v>
      </c>
      <c r="AJ79" s="366" t="e">
        <f>AE79+AE80+AB79-(AI79+AI80)*Y79*0.012</f>
        <v>#DIV/0!</v>
      </c>
      <c r="AK79" s="364" t="e">
        <f>AJ79/(12*(AI79+AI80))*1000</f>
        <v>#DIV/0!</v>
      </c>
      <c r="AL79" s="367" t="e">
        <f>AK79/AA79</f>
        <v>#DIV/0!</v>
      </c>
      <c r="AM79" s="368"/>
      <c r="AN79" s="369" t="e">
        <f>(AM79+AM80)/(12*(AI79+AI80))*1000</f>
        <v>#DIV/0!</v>
      </c>
      <c r="AO79" s="364" t="e">
        <f>AA79+AK79+AN79</f>
        <v>#DIV/0!</v>
      </c>
      <c r="AP79" s="370" t="e">
        <f>(AK79+AN79)/AA79</f>
        <v>#DIV/0!</v>
      </c>
      <c r="AQ79" s="371" t="e">
        <f>AO79/AA79</f>
        <v>#DIV/0!</v>
      </c>
      <c r="AR79" s="372">
        <f t="shared" si="20"/>
        <v>0</v>
      </c>
      <c r="AS79" s="373">
        <f t="shared" si="17"/>
        <v>0</v>
      </c>
      <c r="AT79" s="410"/>
      <c r="AU79" s="375" t="e">
        <f t="shared" si="18"/>
        <v>#DIV/0!</v>
      </c>
      <c r="AV79" s="411"/>
      <c r="AW79" s="108"/>
      <c r="AX79" s="100" t="e">
        <f>(AR79+AR80+AB79-AV79-AV80)/((AW79+AW80)*12)</f>
        <v>#DIV/0!</v>
      </c>
      <c r="AY79" s="422" t="e">
        <f>IF(AX79&lt;0,"!!!","")</f>
        <v>#DIV/0!</v>
      </c>
    </row>
    <row r="80" spans="1:51" ht="13.5" thickBot="1">
      <c r="A80" s="377">
        <v>3</v>
      </c>
      <c r="B80" s="480"/>
      <c r="C80" s="88" t="s">
        <v>35</v>
      </c>
      <c r="D80" s="439"/>
      <c r="E80" s="440"/>
      <c r="F80" s="440"/>
      <c r="G80" s="440"/>
      <c r="H80" s="440"/>
      <c r="I80" s="440"/>
      <c r="J80" s="440"/>
      <c r="K80" s="440"/>
      <c r="L80" s="440"/>
      <c r="M80" s="440"/>
      <c r="N80" s="440"/>
      <c r="O80" s="441"/>
      <c r="P80" s="442">
        <f t="shared" si="19"/>
        <v>0</v>
      </c>
      <c r="Q80" s="262" t="s">
        <v>76</v>
      </c>
      <c r="R80" s="202" t="s">
        <v>76</v>
      </c>
      <c r="S80" s="203" t="s">
        <v>76</v>
      </c>
      <c r="T80" s="221" t="e">
        <f t="shared" si="21"/>
        <v>#DIV/0!</v>
      </c>
      <c r="U80" s="209" t="e">
        <f t="shared" si="22"/>
        <v>#DIV/0!</v>
      </c>
      <c r="V80" s="209" t="e">
        <f t="shared" si="23"/>
        <v>#DIV/0!</v>
      </c>
      <c r="W80" s="213" t="e">
        <f t="shared" si="16"/>
        <v>#DIV/0!</v>
      </c>
      <c r="X80" s="132"/>
      <c r="Y80" s="234" t="s">
        <v>76</v>
      </c>
      <c r="Z80" s="207" t="s">
        <v>76</v>
      </c>
      <c r="AA80" s="203" t="s">
        <v>76</v>
      </c>
      <c r="AB80" s="202" t="s">
        <v>76</v>
      </c>
      <c r="AC80" s="203" t="s">
        <v>76</v>
      </c>
      <c r="AD80" s="236" t="s">
        <v>76</v>
      </c>
      <c r="AE80" s="291"/>
      <c r="AF80" s="237" t="s">
        <v>76</v>
      </c>
      <c r="AG80" s="238" t="s">
        <v>76</v>
      </c>
      <c r="AH80" s="239" t="s">
        <v>76</v>
      </c>
      <c r="AI80" s="240">
        <f>X80</f>
        <v>0</v>
      </c>
      <c r="AJ80" s="237" t="s">
        <v>76</v>
      </c>
      <c r="AK80" s="238" t="s">
        <v>76</v>
      </c>
      <c r="AL80" s="248" t="s">
        <v>76</v>
      </c>
      <c r="AM80" s="295"/>
      <c r="AN80" s="237" t="s">
        <v>76</v>
      </c>
      <c r="AO80" s="237" t="s">
        <v>76</v>
      </c>
      <c r="AP80" s="238" t="s">
        <v>76</v>
      </c>
      <c r="AQ80" s="244" t="s">
        <v>76</v>
      </c>
      <c r="AR80" s="266">
        <f t="shared" si="20"/>
        <v>0</v>
      </c>
      <c r="AS80" s="84">
        <f t="shared" si="17"/>
        <v>0</v>
      </c>
      <c r="AT80" s="241"/>
      <c r="AU80" s="85" t="e">
        <f t="shared" si="18"/>
        <v>#DIV/0!</v>
      </c>
      <c r="AV80" s="86"/>
      <c r="AW80" s="106"/>
      <c r="AX80" s="87"/>
      <c r="AY80" s="422" t="e">
        <f>AY79</f>
        <v>#DIV/0!</v>
      </c>
    </row>
    <row r="81" spans="1:51" ht="12.75">
      <c r="A81" s="412">
        <v>3</v>
      </c>
      <c r="B81" s="484"/>
      <c r="C81" s="35" t="s">
        <v>34</v>
      </c>
      <c r="D81" s="436"/>
      <c r="E81" s="258"/>
      <c r="F81" s="258"/>
      <c r="G81" s="258"/>
      <c r="H81" s="258"/>
      <c r="I81" s="258"/>
      <c r="J81" s="258"/>
      <c r="K81" s="258"/>
      <c r="L81" s="258"/>
      <c r="M81" s="258"/>
      <c r="N81" s="258"/>
      <c r="O81" s="437"/>
      <c r="P81" s="454">
        <f t="shared" si="19"/>
        <v>0</v>
      </c>
      <c r="Q81" s="261">
        <f>P81+P82</f>
        <v>0</v>
      </c>
      <c r="R81" s="159"/>
      <c r="S81" s="181">
        <f>Q81-R81</f>
        <v>0</v>
      </c>
      <c r="T81" s="224" t="e">
        <f t="shared" si="21"/>
        <v>#DIV/0!</v>
      </c>
      <c r="U81" s="212" t="e">
        <f t="shared" si="22"/>
        <v>#DIV/0!</v>
      </c>
      <c r="V81" s="212" t="e">
        <f t="shared" si="23"/>
        <v>#DIV/0!</v>
      </c>
      <c r="W81" s="216" t="e">
        <f t="shared" si="16"/>
        <v>#DIV/0!</v>
      </c>
      <c r="X81" s="133"/>
      <c r="Y81" s="232" t="e">
        <f>R81/(12*(D81+D82))*1000+(AB81+AC81)/(12*(X81+X82))*1000</f>
        <v>#DIV/0!</v>
      </c>
      <c r="Z81" s="206" t="e">
        <f>Y81-AA81</f>
        <v>#DIV/0!</v>
      </c>
      <c r="AA81" s="233" t="e">
        <f>(G81+G82+H81+H82)/(12*(D81+D82))*1000</f>
        <v>#DIV/0!</v>
      </c>
      <c r="AB81" s="227"/>
      <c r="AC81" s="200"/>
      <c r="AD81" s="104" t="e">
        <f>(X81+X82)*Y81*0.012</f>
        <v>#DIV/0!</v>
      </c>
      <c r="AE81" s="496"/>
      <c r="AF81" s="208" t="e">
        <f>AE81+AE82+AB81-AD81</f>
        <v>#DIV/0!</v>
      </c>
      <c r="AG81" s="5" t="e">
        <f>AF81/(12*(X81+X82))*1000</f>
        <v>#DIV/0!</v>
      </c>
      <c r="AH81" s="6" t="e">
        <f>AG81/AA81</f>
        <v>#DIV/0!</v>
      </c>
      <c r="AI81" s="3">
        <f>X81</f>
        <v>0</v>
      </c>
      <c r="AJ81" s="9" t="e">
        <f>AE81+AE82+AB81-(AI81+AI82)*Y81*0.012</f>
        <v>#DIV/0!</v>
      </c>
      <c r="AK81" s="5" t="e">
        <f>AJ81/(12*(AI81+AI82))*1000</f>
        <v>#DIV/0!</v>
      </c>
      <c r="AL81" s="247" t="e">
        <f>AK81/AA81</f>
        <v>#DIV/0!</v>
      </c>
      <c r="AM81" s="251"/>
      <c r="AN81" s="250" t="e">
        <f>(AM81+AM82)/(12*(AI81+AI82))*1000</f>
        <v>#DIV/0!</v>
      </c>
      <c r="AO81" s="5" t="e">
        <f>AA81+AK81+AN81</f>
        <v>#DIV/0!</v>
      </c>
      <c r="AP81" s="7" t="e">
        <f>(AK81+AN81)/AA81</f>
        <v>#DIV/0!</v>
      </c>
      <c r="AQ81" s="243" t="e">
        <f>AO81/AA81</f>
        <v>#DIV/0!</v>
      </c>
      <c r="AR81" s="265">
        <f t="shared" si="20"/>
        <v>0</v>
      </c>
      <c r="AS81" s="17">
        <f t="shared" si="17"/>
        <v>0</v>
      </c>
      <c r="AT81" s="242"/>
      <c r="AU81" s="18" t="e">
        <f t="shared" si="18"/>
        <v>#DIV/0!</v>
      </c>
      <c r="AV81" s="37"/>
      <c r="AW81" s="105"/>
      <c r="AX81" s="14" t="e">
        <f>(AR81+AR82+AB81-AV81-AV82)/((AW81+AW82)*12)</f>
        <v>#DIV/0!</v>
      </c>
      <c r="AY81" s="422" t="e">
        <f>IF(AX81&lt;0,"!!!","")</f>
        <v>#DIV/0!</v>
      </c>
    </row>
    <row r="82" spans="1:51" ht="13.5" thickBot="1">
      <c r="A82" s="377">
        <v>3</v>
      </c>
      <c r="B82" s="486"/>
      <c r="C82" s="88" t="s">
        <v>35</v>
      </c>
      <c r="D82" s="439"/>
      <c r="E82" s="440"/>
      <c r="F82" s="440"/>
      <c r="G82" s="440"/>
      <c r="H82" s="440"/>
      <c r="I82" s="440"/>
      <c r="J82" s="440"/>
      <c r="K82" s="440"/>
      <c r="L82" s="440"/>
      <c r="M82" s="440"/>
      <c r="N82" s="440"/>
      <c r="O82" s="441"/>
      <c r="P82" s="442">
        <f t="shared" si="19"/>
        <v>0</v>
      </c>
      <c r="Q82" s="262" t="s">
        <v>76</v>
      </c>
      <c r="R82" s="202" t="s">
        <v>76</v>
      </c>
      <c r="S82" s="203" t="s">
        <v>76</v>
      </c>
      <c r="T82" s="221" t="e">
        <f t="shared" si="21"/>
        <v>#DIV/0!</v>
      </c>
      <c r="U82" s="209" t="e">
        <f t="shared" si="22"/>
        <v>#DIV/0!</v>
      </c>
      <c r="V82" s="209" t="e">
        <f t="shared" si="23"/>
        <v>#DIV/0!</v>
      </c>
      <c r="W82" s="213" t="e">
        <f t="shared" si="16"/>
        <v>#DIV/0!</v>
      </c>
      <c r="X82" s="132"/>
      <c r="Y82" s="234" t="s">
        <v>76</v>
      </c>
      <c r="Z82" s="207" t="s">
        <v>76</v>
      </c>
      <c r="AA82" s="203" t="s">
        <v>76</v>
      </c>
      <c r="AB82" s="202" t="s">
        <v>76</v>
      </c>
      <c r="AC82" s="203" t="s">
        <v>76</v>
      </c>
      <c r="AD82" s="236" t="s">
        <v>76</v>
      </c>
      <c r="AE82" s="291"/>
      <c r="AF82" s="237" t="s">
        <v>76</v>
      </c>
      <c r="AG82" s="238" t="s">
        <v>76</v>
      </c>
      <c r="AH82" s="239" t="s">
        <v>76</v>
      </c>
      <c r="AI82" s="240">
        <f>X82</f>
        <v>0</v>
      </c>
      <c r="AJ82" s="237" t="s">
        <v>76</v>
      </c>
      <c r="AK82" s="238" t="s">
        <v>76</v>
      </c>
      <c r="AL82" s="248" t="s">
        <v>76</v>
      </c>
      <c r="AM82" s="295"/>
      <c r="AN82" s="237" t="s">
        <v>76</v>
      </c>
      <c r="AO82" s="237" t="s">
        <v>76</v>
      </c>
      <c r="AP82" s="238" t="s">
        <v>76</v>
      </c>
      <c r="AQ82" s="244" t="s">
        <v>76</v>
      </c>
      <c r="AR82" s="266">
        <f t="shared" si="20"/>
        <v>0</v>
      </c>
      <c r="AS82" s="84">
        <f t="shared" si="17"/>
        <v>0</v>
      </c>
      <c r="AT82" s="241"/>
      <c r="AU82" s="85" t="e">
        <f t="shared" si="18"/>
        <v>#DIV/0!</v>
      </c>
      <c r="AV82" s="86"/>
      <c r="AW82" s="106"/>
      <c r="AX82" s="87"/>
      <c r="AY82" s="422" t="e">
        <f>AY81</f>
        <v>#DIV/0!</v>
      </c>
    </row>
    <row r="83" spans="1:51" ht="12.75">
      <c r="A83" s="412">
        <v>3</v>
      </c>
      <c r="B83" s="482"/>
      <c r="C83" s="35" t="s">
        <v>34</v>
      </c>
      <c r="D83" s="436"/>
      <c r="E83" s="258"/>
      <c r="F83" s="258"/>
      <c r="G83" s="258"/>
      <c r="H83" s="258"/>
      <c r="I83" s="258"/>
      <c r="J83" s="258"/>
      <c r="K83" s="258"/>
      <c r="L83" s="258"/>
      <c r="M83" s="258"/>
      <c r="N83" s="258"/>
      <c r="O83" s="437"/>
      <c r="P83" s="454">
        <f t="shared" si="19"/>
        <v>0</v>
      </c>
      <c r="Q83" s="261">
        <f>P83+P84</f>
        <v>0</v>
      </c>
      <c r="R83" s="159"/>
      <c r="S83" s="181">
        <f>Q83-R83</f>
        <v>0</v>
      </c>
      <c r="T83" s="224" t="e">
        <f t="shared" si="21"/>
        <v>#DIV/0!</v>
      </c>
      <c r="U83" s="212" t="e">
        <f t="shared" si="22"/>
        <v>#DIV/0!</v>
      </c>
      <c r="V83" s="212" t="e">
        <f t="shared" si="23"/>
        <v>#DIV/0!</v>
      </c>
      <c r="W83" s="216" t="e">
        <f t="shared" si="16"/>
        <v>#DIV/0!</v>
      </c>
      <c r="X83" s="133"/>
      <c r="Y83" s="232" t="e">
        <f>R83/(12*(D83+D84))*1000+(AB83+AC83)/(12*(X83+X84))*1000</f>
        <v>#DIV/0!</v>
      </c>
      <c r="Z83" s="206" t="e">
        <f>Y83-AA83</f>
        <v>#DIV/0!</v>
      </c>
      <c r="AA83" s="233" t="e">
        <f>(G83+G84+H83+H84)/(12*(D83+D84))*1000</f>
        <v>#DIV/0!</v>
      </c>
      <c r="AB83" s="227"/>
      <c r="AC83" s="200"/>
      <c r="AD83" s="104" t="e">
        <f>(X83+X84)*Y83*0.012</f>
        <v>#DIV/0!</v>
      </c>
      <c r="AE83" s="496"/>
      <c r="AF83" s="208" t="e">
        <f>AE83+AE84+AB83-AD83</f>
        <v>#DIV/0!</v>
      </c>
      <c r="AG83" s="5" t="e">
        <f>AF83/(12*(X83+X84))*1000</f>
        <v>#DIV/0!</v>
      </c>
      <c r="AH83" s="6" t="e">
        <f>AG83/AA83</f>
        <v>#DIV/0!</v>
      </c>
      <c r="AI83" s="3">
        <f>X83</f>
        <v>0</v>
      </c>
      <c r="AJ83" s="9" t="e">
        <f>AE83+AE84+AB83-(AI83+AI84)*Y83*0.012</f>
        <v>#DIV/0!</v>
      </c>
      <c r="AK83" s="5" t="e">
        <f>AJ83/(12*(AI83+AI84))*1000</f>
        <v>#DIV/0!</v>
      </c>
      <c r="AL83" s="247" t="e">
        <f>AK83/AA83</f>
        <v>#DIV/0!</v>
      </c>
      <c r="AM83" s="251"/>
      <c r="AN83" s="250" t="e">
        <f>(AM83+AM84)/(12*(AI83+AI84))*1000</f>
        <v>#DIV/0!</v>
      </c>
      <c r="AO83" s="5" t="e">
        <f>AA83+AK83+AN83</f>
        <v>#DIV/0!</v>
      </c>
      <c r="AP83" s="7" t="e">
        <f>(AK83+AN83)/AA83</f>
        <v>#DIV/0!</v>
      </c>
      <c r="AQ83" s="243" t="e">
        <f>AO83/AA83</f>
        <v>#DIV/0!</v>
      </c>
      <c r="AR83" s="265">
        <f t="shared" si="20"/>
        <v>0</v>
      </c>
      <c r="AS83" s="17">
        <f t="shared" si="17"/>
        <v>0</v>
      </c>
      <c r="AT83" s="242"/>
      <c r="AU83" s="18" t="e">
        <f t="shared" si="18"/>
        <v>#DIV/0!</v>
      </c>
      <c r="AV83" s="37"/>
      <c r="AW83" s="105"/>
      <c r="AX83" s="14" t="e">
        <f>(AR83+AR84+AB83-AV83-AV84)/((AW83+AW84)*12)</f>
        <v>#DIV/0!</v>
      </c>
      <c r="AY83" s="422" t="e">
        <f>IF(AX83&lt;0,"!!!","")</f>
        <v>#DIV/0!</v>
      </c>
    </row>
    <row r="84" spans="1:51" ht="13.5" thickBot="1">
      <c r="A84" s="377">
        <v>3</v>
      </c>
      <c r="B84" s="480"/>
      <c r="C84" s="88" t="s">
        <v>35</v>
      </c>
      <c r="D84" s="439"/>
      <c r="E84" s="440"/>
      <c r="F84" s="440"/>
      <c r="G84" s="440"/>
      <c r="H84" s="440"/>
      <c r="I84" s="440"/>
      <c r="J84" s="440"/>
      <c r="K84" s="440"/>
      <c r="L84" s="440"/>
      <c r="M84" s="440"/>
      <c r="N84" s="440"/>
      <c r="O84" s="441"/>
      <c r="P84" s="442">
        <f t="shared" si="19"/>
        <v>0</v>
      </c>
      <c r="Q84" s="262" t="s">
        <v>76</v>
      </c>
      <c r="R84" s="202" t="s">
        <v>76</v>
      </c>
      <c r="S84" s="203" t="s">
        <v>76</v>
      </c>
      <c r="T84" s="221" t="e">
        <f t="shared" si="21"/>
        <v>#DIV/0!</v>
      </c>
      <c r="U84" s="209" t="e">
        <f t="shared" si="22"/>
        <v>#DIV/0!</v>
      </c>
      <c r="V84" s="209" t="e">
        <f t="shared" si="23"/>
        <v>#DIV/0!</v>
      </c>
      <c r="W84" s="213" t="e">
        <f t="shared" si="16"/>
        <v>#DIV/0!</v>
      </c>
      <c r="X84" s="132"/>
      <c r="Y84" s="234" t="s">
        <v>76</v>
      </c>
      <c r="Z84" s="207" t="s">
        <v>76</v>
      </c>
      <c r="AA84" s="203" t="s">
        <v>76</v>
      </c>
      <c r="AB84" s="202" t="s">
        <v>76</v>
      </c>
      <c r="AC84" s="203" t="s">
        <v>76</v>
      </c>
      <c r="AD84" s="236" t="s">
        <v>76</v>
      </c>
      <c r="AE84" s="291"/>
      <c r="AF84" s="237" t="s">
        <v>76</v>
      </c>
      <c r="AG84" s="238" t="s">
        <v>76</v>
      </c>
      <c r="AH84" s="239" t="s">
        <v>76</v>
      </c>
      <c r="AI84" s="240">
        <f>X84</f>
        <v>0</v>
      </c>
      <c r="AJ84" s="237" t="s">
        <v>76</v>
      </c>
      <c r="AK84" s="238" t="s">
        <v>76</v>
      </c>
      <c r="AL84" s="248" t="s">
        <v>76</v>
      </c>
      <c r="AM84" s="295"/>
      <c r="AN84" s="237" t="s">
        <v>76</v>
      </c>
      <c r="AO84" s="237" t="s">
        <v>76</v>
      </c>
      <c r="AP84" s="238" t="s">
        <v>76</v>
      </c>
      <c r="AQ84" s="244" t="s">
        <v>76</v>
      </c>
      <c r="AR84" s="266">
        <f t="shared" si="20"/>
        <v>0</v>
      </c>
      <c r="AS84" s="84">
        <f t="shared" si="17"/>
        <v>0</v>
      </c>
      <c r="AT84" s="241"/>
      <c r="AU84" s="85" t="e">
        <f t="shared" si="18"/>
        <v>#DIV/0!</v>
      </c>
      <c r="AV84" s="86"/>
      <c r="AW84" s="106"/>
      <c r="AX84" s="87"/>
      <c r="AY84" s="422" t="e">
        <f>AY83</f>
        <v>#DIV/0!</v>
      </c>
    </row>
    <row r="85" spans="1:51" ht="12.75">
      <c r="A85" s="412">
        <v>3</v>
      </c>
      <c r="B85" s="482"/>
      <c r="C85" s="35" t="s">
        <v>34</v>
      </c>
      <c r="D85" s="436"/>
      <c r="E85" s="258"/>
      <c r="F85" s="258"/>
      <c r="G85" s="258"/>
      <c r="H85" s="258"/>
      <c r="I85" s="258"/>
      <c r="J85" s="258"/>
      <c r="K85" s="258"/>
      <c r="L85" s="258"/>
      <c r="M85" s="258"/>
      <c r="N85" s="258"/>
      <c r="O85" s="437"/>
      <c r="P85" s="454">
        <f t="shared" si="19"/>
        <v>0</v>
      </c>
      <c r="Q85" s="261">
        <f>P85+P86</f>
        <v>0</v>
      </c>
      <c r="R85" s="159"/>
      <c r="S85" s="181">
        <f>Q85-R85</f>
        <v>0</v>
      </c>
      <c r="T85" s="224" t="e">
        <f t="shared" si="21"/>
        <v>#DIV/0!</v>
      </c>
      <c r="U85" s="212" t="e">
        <f t="shared" si="22"/>
        <v>#DIV/0!</v>
      </c>
      <c r="V85" s="212" t="e">
        <f t="shared" si="23"/>
        <v>#DIV/0!</v>
      </c>
      <c r="W85" s="216" t="e">
        <f t="shared" si="16"/>
        <v>#DIV/0!</v>
      </c>
      <c r="X85" s="133"/>
      <c r="Y85" s="232" t="e">
        <f>R85/(12*(D85+D86))*1000+(AB85+AC85)/(12*(X85+X86))*1000</f>
        <v>#DIV/0!</v>
      </c>
      <c r="Z85" s="206" t="e">
        <f>Y85-AA85</f>
        <v>#DIV/0!</v>
      </c>
      <c r="AA85" s="233" t="e">
        <f>(G85+G86+H85+H86)/(12*(D85+D86))*1000</f>
        <v>#DIV/0!</v>
      </c>
      <c r="AB85" s="227"/>
      <c r="AC85" s="200"/>
      <c r="AD85" s="104" t="e">
        <f>(X85+X86)*Y85*0.012</f>
        <v>#DIV/0!</v>
      </c>
      <c r="AE85" s="496"/>
      <c r="AF85" s="208" t="e">
        <f>AE85+AE86+AB85-AD85</f>
        <v>#DIV/0!</v>
      </c>
      <c r="AG85" s="5" t="e">
        <f>AF85/(12*(X85+X86))*1000</f>
        <v>#DIV/0!</v>
      </c>
      <c r="AH85" s="6" t="e">
        <f>AG85/AA85</f>
        <v>#DIV/0!</v>
      </c>
      <c r="AI85" s="3">
        <f>X85</f>
        <v>0</v>
      </c>
      <c r="AJ85" s="9" t="e">
        <f>AE85+AE86+AB85-(AI85+AI86)*Y85*0.012</f>
        <v>#DIV/0!</v>
      </c>
      <c r="AK85" s="5" t="e">
        <f>AJ85/(12*(AI85+AI86))*1000</f>
        <v>#DIV/0!</v>
      </c>
      <c r="AL85" s="247" t="e">
        <f>AK85/AA85</f>
        <v>#DIV/0!</v>
      </c>
      <c r="AM85" s="251"/>
      <c r="AN85" s="250" t="e">
        <f>(AM85+AM86)/(12*(AI85+AI86))*1000</f>
        <v>#DIV/0!</v>
      </c>
      <c r="AO85" s="5" t="e">
        <f>AA85+AK85+AN85</f>
        <v>#DIV/0!</v>
      </c>
      <c r="AP85" s="7" t="e">
        <f>(AK85+AN85)/AA85</f>
        <v>#DIV/0!</v>
      </c>
      <c r="AQ85" s="243" t="e">
        <f>AO85/AA85</f>
        <v>#DIV/0!</v>
      </c>
      <c r="AR85" s="265">
        <f t="shared" si="20"/>
        <v>0</v>
      </c>
      <c r="AS85" s="17">
        <f t="shared" si="17"/>
        <v>0</v>
      </c>
      <c r="AT85" s="242"/>
      <c r="AU85" s="18" t="e">
        <f t="shared" si="18"/>
        <v>#DIV/0!</v>
      </c>
      <c r="AV85" s="37"/>
      <c r="AW85" s="105"/>
      <c r="AX85" s="14" t="e">
        <f>(AR85+AR86+AB85-AV85-AV86)/((AW85+AW86)*12)</f>
        <v>#DIV/0!</v>
      </c>
      <c r="AY85" s="422" t="e">
        <f>IF(AX85&lt;0,"!!!","")</f>
        <v>#DIV/0!</v>
      </c>
    </row>
    <row r="86" spans="1:51" ht="13.5" thickBot="1">
      <c r="A86" s="377">
        <v>3</v>
      </c>
      <c r="B86" s="480"/>
      <c r="C86" s="88" t="s">
        <v>35</v>
      </c>
      <c r="D86" s="439"/>
      <c r="E86" s="440"/>
      <c r="F86" s="440"/>
      <c r="G86" s="440"/>
      <c r="H86" s="440"/>
      <c r="I86" s="440"/>
      <c r="J86" s="440"/>
      <c r="K86" s="440"/>
      <c r="L86" s="440"/>
      <c r="M86" s="440"/>
      <c r="N86" s="440"/>
      <c r="O86" s="441"/>
      <c r="P86" s="442">
        <f t="shared" si="19"/>
        <v>0</v>
      </c>
      <c r="Q86" s="262" t="s">
        <v>76</v>
      </c>
      <c r="R86" s="202" t="s">
        <v>76</v>
      </c>
      <c r="S86" s="203" t="s">
        <v>76</v>
      </c>
      <c r="T86" s="221" t="e">
        <f t="shared" si="21"/>
        <v>#DIV/0!</v>
      </c>
      <c r="U86" s="209" t="e">
        <f t="shared" si="22"/>
        <v>#DIV/0!</v>
      </c>
      <c r="V86" s="209" t="e">
        <f t="shared" si="23"/>
        <v>#DIV/0!</v>
      </c>
      <c r="W86" s="213" t="e">
        <f t="shared" si="16"/>
        <v>#DIV/0!</v>
      </c>
      <c r="X86" s="132"/>
      <c r="Y86" s="234" t="s">
        <v>76</v>
      </c>
      <c r="Z86" s="207" t="s">
        <v>76</v>
      </c>
      <c r="AA86" s="203" t="s">
        <v>76</v>
      </c>
      <c r="AB86" s="202" t="s">
        <v>76</v>
      </c>
      <c r="AC86" s="203" t="s">
        <v>76</v>
      </c>
      <c r="AD86" s="236" t="s">
        <v>76</v>
      </c>
      <c r="AE86" s="291"/>
      <c r="AF86" s="237" t="s">
        <v>76</v>
      </c>
      <c r="AG86" s="238" t="s">
        <v>76</v>
      </c>
      <c r="AH86" s="239" t="s">
        <v>76</v>
      </c>
      <c r="AI86" s="240">
        <f>X86</f>
        <v>0</v>
      </c>
      <c r="AJ86" s="237" t="s">
        <v>76</v>
      </c>
      <c r="AK86" s="238" t="s">
        <v>76</v>
      </c>
      <c r="AL86" s="248" t="s">
        <v>76</v>
      </c>
      <c r="AM86" s="295"/>
      <c r="AN86" s="237" t="s">
        <v>76</v>
      </c>
      <c r="AO86" s="237" t="s">
        <v>76</v>
      </c>
      <c r="AP86" s="238" t="s">
        <v>76</v>
      </c>
      <c r="AQ86" s="244" t="s">
        <v>76</v>
      </c>
      <c r="AR86" s="266">
        <f t="shared" si="20"/>
        <v>0</v>
      </c>
      <c r="AS86" s="84">
        <f t="shared" si="17"/>
        <v>0</v>
      </c>
      <c r="AT86" s="241"/>
      <c r="AU86" s="85" t="e">
        <f t="shared" si="18"/>
        <v>#DIV/0!</v>
      </c>
      <c r="AV86" s="86"/>
      <c r="AW86" s="106"/>
      <c r="AX86" s="87"/>
      <c r="AY86" s="422" t="e">
        <f>AY85</f>
        <v>#DIV/0!</v>
      </c>
    </row>
    <row r="87" spans="1:51" ht="12.75">
      <c r="A87" s="412">
        <v>3</v>
      </c>
      <c r="B87" s="482"/>
      <c r="C87" s="35" t="s">
        <v>34</v>
      </c>
      <c r="D87" s="436"/>
      <c r="E87" s="258"/>
      <c r="F87" s="258"/>
      <c r="G87" s="258"/>
      <c r="H87" s="258"/>
      <c r="I87" s="258"/>
      <c r="J87" s="258"/>
      <c r="K87" s="258"/>
      <c r="L87" s="258"/>
      <c r="M87" s="258"/>
      <c r="N87" s="258"/>
      <c r="O87" s="437"/>
      <c r="P87" s="454">
        <f t="shared" si="19"/>
        <v>0</v>
      </c>
      <c r="Q87" s="261">
        <f>P87+P88</f>
        <v>0</v>
      </c>
      <c r="R87" s="159"/>
      <c r="S87" s="181">
        <f>Q87-R87</f>
        <v>0</v>
      </c>
      <c r="T87" s="224" t="e">
        <f t="shared" si="21"/>
        <v>#DIV/0!</v>
      </c>
      <c r="U87" s="212" t="e">
        <f t="shared" si="22"/>
        <v>#DIV/0!</v>
      </c>
      <c r="V87" s="212" t="e">
        <f t="shared" si="23"/>
        <v>#DIV/0!</v>
      </c>
      <c r="W87" s="216" t="e">
        <f t="shared" si="16"/>
        <v>#DIV/0!</v>
      </c>
      <c r="X87" s="133"/>
      <c r="Y87" s="232" t="e">
        <f>R87/(12*(D87+D88))*1000+(AB87+AC87)/(12*(X87+X88))*1000</f>
        <v>#DIV/0!</v>
      </c>
      <c r="Z87" s="206" t="e">
        <f>Y87-AA87</f>
        <v>#DIV/0!</v>
      </c>
      <c r="AA87" s="233" t="e">
        <f>(G87+G88+H87+H88)/(12*(D87+D88))*1000</f>
        <v>#DIV/0!</v>
      </c>
      <c r="AB87" s="227"/>
      <c r="AC87" s="200"/>
      <c r="AD87" s="104" t="e">
        <f>(X87+X88)*Y87*0.012</f>
        <v>#DIV/0!</v>
      </c>
      <c r="AE87" s="496"/>
      <c r="AF87" s="208" t="e">
        <f>AE87+AE88+AB87-AD87</f>
        <v>#DIV/0!</v>
      </c>
      <c r="AG87" s="5" t="e">
        <f>AF87/(12*(X87+X88))*1000</f>
        <v>#DIV/0!</v>
      </c>
      <c r="AH87" s="6" t="e">
        <f>AG87/AA87</f>
        <v>#DIV/0!</v>
      </c>
      <c r="AI87" s="3">
        <f>X87</f>
        <v>0</v>
      </c>
      <c r="AJ87" s="9" t="e">
        <f>AE87+AE88+AB87-(AI87+AI88)*Y87*0.012</f>
        <v>#DIV/0!</v>
      </c>
      <c r="AK87" s="5" t="e">
        <f>AJ87/(12*(AI87+AI88))*1000</f>
        <v>#DIV/0!</v>
      </c>
      <c r="AL87" s="247" t="e">
        <f>AK87/AA87</f>
        <v>#DIV/0!</v>
      </c>
      <c r="AM87" s="251"/>
      <c r="AN87" s="250" t="e">
        <f>(AM87+AM88)/(12*(AI87+AI88))*1000</f>
        <v>#DIV/0!</v>
      </c>
      <c r="AO87" s="5" t="e">
        <f>AA87+AK87+AN87</f>
        <v>#DIV/0!</v>
      </c>
      <c r="AP87" s="7" t="e">
        <f>(AK87+AN87)/AA87</f>
        <v>#DIV/0!</v>
      </c>
      <c r="AQ87" s="243" t="e">
        <f>AO87/AA87</f>
        <v>#DIV/0!</v>
      </c>
      <c r="AR87" s="265">
        <f t="shared" si="20"/>
        <v>0</v>
      </c>
      <c r="AS87" s="17">
        <f t="shared" si="17"/>
        <v>0</v>
      </c>
      <c r="AT87" s="242"/>
      <c r="AU87" s="18" t="e">
        <f t="shared" si="18"/>
        <v>#DIV/0!</v>
      </c>
      <c r="AV87" s="37"/>
      <c r="AW87" s="105"/>
      <c r="AX87" s="14" t="e">
        <f>(AR87+AR88+AB87-AV87-AV88)/((AW87+AW88)*12)</f>
        <v>#DIV/0!</v>
      </c>
      <c r="AY87" s="422" t="e">
        <f>IF(AX87&lt;0,"!!!","")</f>
        <v>#DIV/0!</v>
      </c>
    </row>
    <row r="88" spans="1:51" ht="13.5" thickBot="1">
      <c r="A88" s="377">
        <v>3</v>
      </c>
      <c r="B88" s="480"/>
      <c r="C88" s="88" t="s">
        <v>35</v>
      </c>
      <c r="D88" s="439"/>
      <c r="E88" s="440"/>
      <c r="F88" s="440"/>
      <c r="G88" s="440"/>
      <c r="H88" s="440"/>
      <c r="I88" s="440"/>
      <c r="J88" s="440"/>
      <c r="K88" s="440"/>
      <c r="L88" s="440"/>
      <c r="M88" s="440"/>
      <c r="N88" s="440"/>
      <c r="O88" s="441"/>
      <c r="P88" s="442">
        <f t="shared" si="19"/>
        <v>0</v>
      </c>
      <c r="Q88" s="262" t="s">
        <v>76</v>
      </c>
      <c r="R88" s="202" t="s">
        <v>76</v>
      </c>
      <c r="S88" s="203" t="s">
        <v>76</v>
      </c>
      <c r="T88" s="221" t="e">
        <f t="shared" si="21"/>
        <v>#DIV/0!</v>
      </c>
      <c r="U88" s="209" t="e">
        <f t="shared" si="22"/>
        <v>#DIV/0!</v>
      </c>
      <c r="V88" s="209" t="e">
        <f t="shared" si="23"/>
        <v>#DIV/0!</v>
      </c>
      <c r="W88" s="213" t="e">
        <f t="shared" si="16"/>
        <v>#DIV/0!</v>
      </c>
      <c r="X88" s="132"/>
      <c r="Y88" s="234" t="s">
        <v>76</v>
      </c>
      <c r="Z88" s="207" t="s">
        <v>76</v>
      </c>
      <c r="AA88" s="203" t="s">
        <v>76</v>
      </c>
      <c r="AB88" s="202" t="s">
        <v>76</v>
      </c>
      <c r="AC88" s="203" t="s">
        <v>76</v>
      </c>
      <c r="AD88" s="236" t="s">
        <v>76</v>
      </c>
      <c r="AE88" s="291"/>
      <c r="AF88" s="237" t="s">
        <v>76</v>
      </c>
      <c r="AG88" s="238" t="s">
        <v>76</v>
      </c>
      <c r="AH88" s="239" t="s">
        <v>76</v>
      </c>
      <c r="AI88" s="240">
        <f>X88</f>
        <v>0</v>
      </c>
      <c r="AJ88" s="237" t="s">
        <v>76</v>
      </c>
      <c r="AK88" s="238" t="s">
        <v>76</v>
      </c>
      <c r="AL88" s="248" t="s">
        <v>76</v>
      </c>
      <c r="AM88" s="295"/>
      <c r="AN88" s="237" t="s">
        <v>76</v>
      </c>
      <c r="AO88" s="237" t="s">
        <v>76</v>
      </c>
      <c r="AP88" s="238" t="s">
        <v>76</v>
      </c>
      <c r="AQ88" s="244" t="s">
        <v>76</v>
      </c>
      <c r="AR88" s="266">
        <f t="shared" si="20"/>
        <v>0</v>
      </c>
      <c r="AS88" s="84">
        <f t="shared" si="17"/>
        <v>0</v>
      </c>
      <c r="AT88" s="241"/>
      <c r="AU88" s="85" t="e">
        <f t="shared" si="18"/>
        <v>#DIV/0!</v>
      </c>
      <c r="AV88" s="86"/>
      <c r="AW88" s="106"/>
      <c r="AX88" s="87"/>
      <c r="AY88" s="422" t="e">
        <f>AY87</f>
        <v>#DIV/0!</v>
      </c>
    </row>
    <row r="89" spans="1:51" ht="12.75">
      <c r="A89" s="412">
        <v>3</v>
      </c>
      <c r="B89" s="482"/>
      <c r="C89" s="35" t="s">
        <v>34</v>
      </c>
      <c r="D89" s="436"/>
      <c r="E89" s="258"/>
      <c r="F89" s="258"/>
      <c r="G89" s="258"/>
      <c r="H89" s="258"/>
      <c r="I89" s="258"/>
      <c r="J89" s="258"/>
      <c r="K89" s="258"/>
      <c r="L89" s="258"/>
      <c r="M89" s="258"/>
      <c r="N89" s="258"/>
      <c r="O89" s="437"/>
      <c r="P89" s="438">
        <f t="shared" si="19"/>
        <v>0</v>
      </c>
      <c r="Q89" s="261">
        <f>P89+P90</f>
        <v>0</v>
      </c>
      <c r="R89" s="159"/>
      <c r="S89" s="181">
        <f>Q89-R89</f>
        <v>0</v>
      </c>
      <c r="T89" s="224" t="e">
        <f t="shared" si="21"/>
        <v>#DIV/0!</v>
      </c>
      <c r="U89" s="212" t="e">
        <f t="shared" si="22"/>
        <v>#DIV/0!</v>
      </c>
      <c r="V89" s="212" t="e">
        <f t="shared" si="23"/>
        <v>#DIV/0!</v>
      </c>
      <c r="W89" s="216" t="e">
        <f t="shared" si="16"/>
        <v>#DIV/0!</v>
      </c>
      <c r="X89" s="133"/>
      <c r="Y89" s="232" t="e">
        <f>R89/(12*(D89+D90))*1000+(AB89+AC89)/(12*(X89+X90))*1000</f>
        <v>#DIV/0!</v>
      </c>
      <c r="Z89" s="206" t="e">
        <f>Y89-AA89</f>
        <v>#DIV/0!</v>
      </c>
      <c r="AA89" s="233" t="e">
        <f>(G89+G90+H89+H90)/(12*(D89+D90))*1000</f>
        <v>#DIV/0!</v>
      </c>
      <c r="AB89" s="227"/>
      <c r="AC89" s="200"/>
      <c r="AD89" s="104" t="e">
        <f>(X89+X90)*Y89*0.012</f>
        <v>#DIV/0!</v>
      </c>
      <c r="AE89" s="496"/>
      <c r="AF89" s="208" t="e">
        <f>AE89+AE90+AB89-AD89</f>
        <v>#DIV/0!</v>
      </c>
      <c r="AG89" s="5" t="e">
        <f>AF89/(12*(X89+X90))*1000</f>
        <v>#DIV/0!</v>
      </c>
      <c r="AH89" s="6" t="e">
        <f>AG89/AA89</f>
        <v>#DIV/0!</v>
      </c>
      <c r="AI89" s="3">
        <f>X89</f>
        <v>0</v>
      </c>
      <c r="AJ89" s="9" t="e">
        <f>AE89+AE90+AB89-(AI89+AI90)*Y89*0.012</f>
        <v>#DIV/0!</v>
      </c>
      <c r="AK89" s="5" t="e">
        <f>AJ89/(12*(AI89+AI90))*1000</f>
        <v>#DIV/0!</v>
      </c>
      <c r="AL89" s="247" t="e">
        <f>AK89/AA89</f>
        <v>#DIV/0!</v>
      </c>
      <c r="AM89" s="251"/>
      <c r="AN89" s="250" t="e">
        <f>(AM89+AM90)/(12*(AI89+AI90))*1000</f>
        <v>#DIV/0!</v>
      </c>
      <c r="AO89" s="5" t="e">
        <f>AA89+AK89+AN89</f>
        <v>#DIV/0!</v>
      </c>
      <c r="AP89" s="7" t="e">
        <f>(AK89+AN89)/AA89</f>
        <v>#DIV/0!</v>
      </c>
      <c r="AQ89" s="243" t="e">
        <f>AO89/AA89</f>
        <v>#DIV/0!</v>
      </c>
      <c r="AR89" s="265">
        <f t="shared" si="20"/>
        <v>0</v>
      </c>
      <c r="AS89" s="17">
        <f t="shared" si="17"/>
        <v>0</v>
      </c>
      <c r="AT89" s="242"/>
      <c r="AU89" s="18" t="e">
        <f t="shared" si="18"/>
        <v>#DIV/0!</v>
      </c>
      <c r="AV89" s="21"/>
      <c r="AW89" s="105"/>
      <c r="AX89" s="14" t="e">
        <f>(AR89+AR90+AB89-AV89-AV90)/((AW89+AW90)*12)</f>
        <v>#DIV/0!</v>
      </c>
      <c r="AY89" s="422" t="e">
        <f>IF(AX89&lt;0,"!!!","")</f>
        <v>#DIV/0!</v>
      </c>
    </row>
    <row r="90" spans="1:51" ht="13.5" thickBot="1">
      <c r="A90" s="377">
        <v>3</v>
      </c>
      <c r="B90" s="480"/>
      <c r="C90" s="88" t="s">
        <v>35</v>
      </c>
      <c r="D90" s="439"/>
      <c r="E90" s="440"/>
      <c r="F90" s="440"/>
      <c r="G90" s="440"/>
      <c r="H90" s="440"/>
      <c r="I90" s="440"/>
      <c r="J90" s="440"/>
      <c r="K90" s="440"/>
      <c r="L90" s="440"/>
      <c r="M90" s="440"/>
      <c r="N90" s="440"/>
      <c r="O90" s="441"/>
      <c r="P90" s="442">
        <f t="shared" si="19"/>
        <v>0</v>
      </c>
      <c r="Q90" s="262" t="s">
        <v>76</v>
      </c>
      <c r="R90" s="202" t="s">
        <v>76</v>
      </c>
      <c r="S90" s="203" t="s">
        <v>76</v>
      </c>
      <c r="T90" s="221" t="e">
        <f t="shared" si="21"/>
        <v>#DIV/0!</v>
      </c>
      <c r="U90" s="209" t="e">
        <f t="shared" si="22"/>
        <v>#DIV/0!</v>
      </c>
      <c r="V90" s="209" t="e">
        <f t="shared" si="23"/>
        <v>#DIV/0!</v>
      </c>
      <c r="W90" s="213" t="e">
        <f t="shared" si="16"/>
        <v>#DIV/0!</v>
      </c>
      <c r="X90" s="132"/>
      <c r="Y90" s="234" t="s">
        <v>76</v>
      </c>
      <c r="Z90" s="207" t="s">
        <v>76</v>
      </c>
      <c r="AA90" s="203" t="s">
        <v>76</v>
      </c>
      <c r="AB90" s="202" t="s">
        <v>76</v>
      </c>
      <c r="AC90" s="203" t="s">
        <v>76</v>
      </c>
      <c r="AD90" s="236" t="s">
        <v>76</v>
      </c>
      <c r="AE90" s="291"/>
      <c r="AF90" s="237" t="s">
        <v>76</v>
      </c>
      <c r="AG90" s="238" t="s">
        <v>76</v>
      </c>
      <c r="AH90" s="239" t="s">
        <v>76</v>
      </c>
      <c r="AI90" s="240">
        <f>X90</f>
        <v>0</v>
      </c>
      <c r="AJ90" s="237" t="s">
        <v>76</v>
      </c>
      <c r="AK90" s="238" t="s">
        <v>76</v>
      </c>
      <c r="AL90" s="248" t="s">
        <v>76</v>
      </c>
      <c r="AM90" s="295"/>
      <c r="AN90" s="237" t="s">
        <v>76</v>
      </c>
      <c r="AO90" s="237" t="s">
        <v>76</v>
      </c>
      <c r="AP90" s="238" t="s">
        <v>76</v>
      </c>
      <c r="AQ90" s="244" t="s">
        <v>76</v>
      </c>
      <c r="AR90" s="266">
        <f t="shared" si="20"/>
        <v>0</v>
      </c>
      <c r="AS90" s="84">
        <f t="shared" si="17"/>
        <v>0</v>
      </c>
      <c r="AT90" s="241"/>
      <c r="AU90" s="85" t="e">
        <f t="shared" si="18"/>
        <v>#DIV/0!</v>
      </c>
      <c r="AV90" s="86"/>
      <c r="AW90" s="106"/>
      <c r="AX90" s="87"/>
      <c r="AY90" s="422" t="e">
        <f>AY89</f>
        <v>#DIV/0!</v>
      </c>
    </row>
    <row r="91" spans="1:51" ht="12.75">
      <c r="A91" s="412">
        <v>3</v>
      </c>
      <c r="B91" s="482"/>
      <c r="C91" s="35" t="s">
        <v>34</v>
      </c>
      <c r="D91" s="436"/>
      <c r="E91" s="258"/>
      <c r="F91" s="258"/>
      <c r="G91" s="258"/>
      <c r="H91" s="258"/>
      <c r="I91" s="258"/>
      <c r="J91" s="258"/>
      <c r="K91" s="258"/>
      <c r="L91" s="258"/>
      <c r="M91" s="258"/>
      <c r="N91" s="258"/>
      <c r="O91" s="437"/>
      <c r="P91" s="438">
        <f t="shared" si="19"/>
        <v>0</v>
      </c>
      <c r="Q91" s="261">
        <f>P91+P92</f>
        <v>0</v>
      </c>
      <c r="R91" s="159"/>
      <c r="S91" s="181">
        <f>Q91-R91</f>
        <v>0</v>
      </c>
      <c r="T91" s="224" t="e">
        <f t="shared" si="21"/>
        <v>#DIV/0!</v>
      </c>
      <c r="U91" s="212" t="e">
        <f t="shared" si="22"/>
        <v>#DIV/0!</v>
      </c>
      <c r="V91" s="212" t="e">
        <f t="shared" si="23"/>
        <v>#DIV/0!</v>
      </c>
      <c r="W91" s="216" t="e">
        <f t="shared" si="16"/>
        <v>#DIV/0!</v>
      </c>
      <c r="X91" s="133"/>
      <c r="Y91" s="232" t="e">
        <f>R91/(12*(D91+D92))*1000+(AB91+AC91)/(12*(X91+X92))*1000</f>
        <v>#DIV/0!</v>
      </c>
      <c r="Z91" s="206" t="e">
        <f>Y91-AA91</f>
        <v>#DIV/0!</v>
      </c>
      <c r="AA91" s="233" t="e">
        <f>(G91+G92+H91+H92)/(12*(D91+D92))*1000</f>
        <v>#DIV/0!</v>
      </c>
      <c r="AB91" s="227"/>
      <c r="AC91" s="200"/>
      <c r="AD91" s="104" t="e">
        <f>(X91+X92)*Y91*0.012</f>
        <v>#DIV/0!</v>
      </c>
      <c r="AE91" s="496"/>
      <c r="AF91" s="208" t="e">
        <f>AE91+AE92+AB91-AD91</f>
        <v>#DIV/0!</v>
      </c>
      <c r="AG91" s="5" t="e">
        <f>AF91/(12*(X91+X92))*1000</f>
        <v>#DIV/0!</v>
      </c>
      <c r="AH91" s="6" t="e">
        <f>AG91/AA91</f>
        <v>#DIV/0!</v>
      </c>
      <c r="AI91" s="3">
        <f>X91</f>
        <v>0</v>
      </c>
      <c r="AJ91" s="9" t="e">
        <f>AE91+AE92+AB91-(AI91+AI92)*Y91*0.012</f>
        <v>#DIV/0!</v>
      </c>
      <c r="AK91" s="5" t="e">
        <f>AJ91/(12*(AI91+AI92))*1000</f>
        <v>#DIV/0!</v>
      </c>
      <c r="AL91" s="247" t="e">
        <f>AK91/AA91</f>
        <v>#DIV/0!</v>
      </c>
      <c r="AM91" s="251"/>
      <c r="AN91" s="250" t="e">
        <f>(AM91+AM92)/(12*(AI91+AI92))*1000</f>
        <v>#DIV/0!</v>
      </c>
      <c r="AO91" s="5" t="e">
        <f>AA91+AK91+AN91</f>
        <v>#DIV/0!</v>
      </c>
      <c r="AP91" s="7" t="e">
        <f>(AK91+AN91)/AA91</f>
        <v>#DIV/0!</v>
      </c>
      <c r="AQ91" s="243" t="e">
        <f>AO91/AA91</f>
        <v>#DIV/0!</v>
      </c>
      <c r="AR91" s="265">
        <f t="shared" si="20"/>
        <v>0</v>
      </c>
      <c r="AS91" s="17">
        <f t="shared" si="17"/>
        <v>0</v>
      </c>
      <c r="AT91" s="242"/>
      <c r="AU91" s="18" t="e">
        <f t="shared" si="18"/>
        <v>#DIV/0!</v>
      </c>
      <c r="AV91" s="37"/>
      <c r="AW91" s="105"/>
      <c r="AX91" s="14" t="e">
        <f>(AR91+AR92+AB91-AV91-AV92)/((AW91+AW92)*12)</f>
        <v>#DIV/0!</v>
      </c>
      <c r="AY91" s="422" t="e">
        <f>IF(AX91&lt;0,"!!!","")</f>
        <v>#DIV/0!</v>
      </c>
    </row>
    <row r="92" spans="1:51" ht="13.5" thickBot="1">
      <c r="A92" s="377">
        <v>3</v>
      </c>
      <c r="B92" s="480"/>
      <c r="C92" s="88" t="s">
        <v>35</v>
      </c>
      <c r="D92" s="439"/>
      <c r="E92" s="440"/>
      <c r="F92" s="440"/>
      <c r="G92" s="440"/>
      <c r="H92" s="440"/>
      <c r="I92" s="440"/>
      <c r="J92" s="440"/>
      <c r="K92" s="440"/>
      <c r="L92" s="440"/>
      <c r="M92" s="440"/>
      <c r="N92" s="440"/>
      <c r="O92" s="441"/>
      <c r="P92" s="442">
        <f t="shared" si="19"/>
        <v>0</v>
      </c>
      <c r="Q92" s="262" t="s">
        <v>76</v>
      </c>
      <c r="R92" s="202" t="s">
        <v>76</v>
      </c>
      <c r="S92" s="203" t="s">
        <v>76</v>
      </c>
      <c r="T92" s="221" t="e">
        <f t="shared" si="21"/>
        <v>#DIV/0!</v>
      </c>
      <c r="U92" s="209" t="e">
        <f t="shared" si="22"/>
        <v>#DIV/0!</v>
      </c>
      <c r="V92" s="209" t="e">
        <f t="shared" si="23"/>
        <v>#DIV/0!</v>
      </c>
      <c r="W92" s="213" t="e">
        <f t="shared" si="16"/>
        <v>#DIV/0!</v>
      </c>
      <c r="X92" s="132"/>
      <c r="Y92" s="234" t="s">
        <v>76</v>
      </c>
      <c r="Z92" s="207" t="s">
        <v>76</v>
      </c>
      <c r="AA92" s="203" t="s">
        <v>76</v>
      </c>
      <c r="AB92" s="202" t="s">
        <v>76</v>
      </c>
      <c r="AC92" s="203" t="s">
        <v>76</v>
      </c>
      <c r="AD92" s="236" t="s">
        <v>76</v>
      </c>
      <c r="AE92" s="291"/>
      <c r="AF92" s="237" t="s">
        <v>76</v>
      </c>
      <c r="AG92" s="238" t="s">
        <v>76</v>
      </c>
      <c r="AH92" s="239" t="s">
        <v>76</v>
      </c>
      <c r="AI92" s="240">
        <f>X92</f>
        <v>0</v>
      </c>
      <c r="AJ92" s="237" t="s">
        <v>76</v>
      </c>
      <c r="AK92" s="238" t="s">
        <v>76</v>
      </c>
      <c r="AL92" s="248" t="s">
        <v>76</v>
      </c>
      <c r="AM92" s="295"/>
      <c r="AN92" s="237" t="s">
        <v>76</v>
      </c>
      <c r="AO92" s="237" t="s">
        <v>76</v>
      </c>
      <c r="AP92" s="238" t="s">
        <v>76</v>
      </c>
      <c r="AQ92" s="244" t="s">
        <v>76</v>
      </c>
      <c r="AR92" s="266">
        <f t="shared" si="20"/>
        <v>0</v>
      </c>
      <c r="AS92" s="84">
        <f t="shared" si="17"/>
        <v>0</v>
      </c>
      <c r="AT92" s="241"/>
      <c r="AU92" s="85" t="e">
        <f t="shared" si="18"/>
        <v>#DIV/0!</v>
      </c>
      <c r="AV92" s="86"/>
      <c r="AW92" s="106"/>
      <c r="AX92" s="87"/>
      <c r="AY92" s="422" t="e">
        <f>AY91</f>
        <v>#DIV/0!</v>
      </c>
    </row>
    <row r="93" spans="1:51" ht="12.75">
      <c r="A93" s="412">
        <v>3</v>
      </c>
      <c r="B93" s="482"/>
      <c r="C93" s="35" t="s">
        <v>34</v>
      </c>
      <c r="D93" s="436"/>
      <c r="E93" s="258"/>
      <c r="F93" s="258"/>
      <c r="G93" s="258"/>
      <c r="H93" s="258"/>
      <c r="I93" s="258"/>
      <c r="J93" s="258"/>
      <c r="K93" s="258"/>
      <c r="L93" s="258"/>
      <c r="M93" s="258"/>
      <c r="N93" s="258"/>
      <c r="O93" s="437"/>
      <c r="P93" s="438">
        <f t="shared" si="19"/>
        <v>0</v>
      </c>
      <c r="Q93" s="261">
        <f>P93+P94</f>
        <v>0</v>
      </c>
      <c r="R93" s="159"/>
      <c r="S93" s="181">
        <f>Q93-R93</f>
        <v>0</v>
      </c>
      <c r="T93" s="224" t="e">
        <f t="shared" si="21"/>
        <v>#DIV/0!</v>
      </c>
      <c r="U93" s="212" t="e">
        <f t="shared" si="22"/>
        <v>#DIV/0!</v>
      </c>
      <c r="V93" s="212" t="e">
        <f t="shared" si="23"/>
        <v>#DIV/0!</v>
      </c>
      <c r="W93" s="216" t="e">
        <f t="shared" si="16"/>
        <v>#DIV/0!</v>
      </c>
      <c r="X93" s="133"/>
      <c r="Y93" s="232" t="e">
        <f>R93/(12*(D93+D94))*1000+(AB93+AC93)/(12*(X93+X94))*1000</f>
        <v>#DIV/0!</v>
      </c>
      <c r="Z93" s="206" t="e">
        <f>Y93-AA93</f>
        <v>#DIV/0!</v>
      </c>
      <c r="AA93" s="233" t="e">
        <f>(G93+G94+H93+H94)/(12*(D93+D94))*1000</f>
        <v>#DIV/0!</v>
      </c>
      <c r="AB93" s="227"/>
      <c r="AC93" s="200"/>
      <c r="AD93" s="104" t="e">
        <f>(X93+X94)*Y93*0.012</f>
        <v>#DIV/0!</v>
      </c>
      <c r="AE93" s="496"/>
      <c r="AF93" s="208" t="e">
        <f>AE93+AE94+AB93-AD93</f>
        <v>#DIV/0!</v>
      </c>
      <c r="AG93" s="5" t="e">
        <f>AF93/(12*(X93+X94))*1000</f>
        <v>#DIV/0!</v>
      </c>
      <c r="AH93" s="6" t="e">
        <f>AG93/AA93</f>
        <v>#DIV/0!</v>
      </c>
      <c r="AI93" s="3">
        <f>X93</f>
        <v>0</v>
      </c>
      <c r="AJ93" s="9" t="e">
        <f>AE93+AE94+AB93-(AI93+AI94)*Y93*0.012</f>
        <v>#DIV/0!</v>
      </c>
      <c r="AK93" s="5" t="e">
        <f>AJ93/(12*(AI93+AI94))*1000</f>
        <v>#DIV/0!</v>
      </c>
      <c r="AL93" s="247" t="e">
        <f>AK93/AA93</f>
        <v>#DIV/0!</v>
      </c>
      <c r="AM93" s="251"/>
      <c r="AN93" s="250" t="e">
        <f>(AM93+AM94)/(12*(AI93+AI94))*1000</f>
        <v>#DIV/0!</v>
      </c>
      <c r="AO93" s="5" t="e">
        <f>AA93+AK93+AN93</f>
        <v>#DIV/0!</v>
      </c>
      <c r="AP93" s="7" t="e">
        <f>(AK93+AN93)/AA93</f>
        <v>#DIV/0!</v>
      </c>
      <c r="AQ93" s="243" t="e">
        <f>AO93/AA93</f>
        <v>#DIV/0!</v>
      </c>
      <c r="AR93" s="265">
        <f t="shared" si="20"/>
        <v>0</v>
      </c>
      <c r="AS93" s="17">
        <f t="shared" si="17"/>
        <v>0</v>
      </c>
      <c r="AT93" s="242"/>
      <c r="AU93" s="18" t="e">
        <f t="shared" si="18"/>
        <v>#DIV/0!</v>
      </c>
      <c r="AV93" s="21"/>
      <c r="AW93" s="105"/>
      <c r="AX93" s="14" t="e">
        <f>(AR93+AR94+AB93-AV93-AV94)/((AW93+AW94)*12)</f>
        <v>#DIV/0!</v>
      </c>
      <c r="AY93" s="422" t="e">
        <f>IF(AX93&lt;0,"!!!","")</f>
        <v>#DIV/0!</v>
      </c>
    </row>
    <row r="94" spans="1:51" ht="13.5" thickBot="1">
      <c r="A94" s="377">
        <v>3</v>
      </c>
      <c r="B94" s="480"/>
      <c r="C94" s="88" t="s">
        <v>35</v>
      </c>
      <c r="D94" s="439"/>
      <c r="E94" s="440"/>
      <c r="F94" s="440"/>
      <c r="G94" s="440"/>
      <c r="H94" s="440"/>
      <c r="I94" s="440"/>
      <c r="J94" s="440"/>
      <c r="K94" s="440"/>
      <c r="L94" s="440"/>
      <c r="M94" s="440"/>
      <c r="N94" s="440"/>
      <c r="O94" s="441"/>
      <c r="P94" s="442">
        <f t="shared" si="19"/>
        <v>0</v>
      </c>
      <c r="Q94" s="262" t="s">
        <v>76</v>
      </c>
      <c r="R94" s="202" t="s">
        <v>76</v>
      </c>
      <c r="S94" s="203" t="s">
        <v>76</v>
      </c>
      <c r="T94" s="221" t="e">
        <f t="shared" si="21"/>
        <v>#DIV/0!</v>
      </c>
      <c r="U94" s="209" t="e">
        <f t="shared" si="22"/>
        <v>#DIV/0!</v>
      </c>
      <c r="V94" s="209" t="e">
        <f t="shared" si="23"/>
        <v>#DIV/0!</v>
      </c>
      <c r="W94" s="213" t="e">
        <f t="shared" si="16"/>
        <v>#DIV/0!</v>
      </c>
      <c r="X94" s="132"/>
      <c r="Y94" s="234" t="s">
        <v>76</v>
      </c>
      <c r="Z94" s="207" t="s">
        <v>76</v>
      </c>
      <c r="AA94" s="203" t="s">
        <v>76</v>
      </c>
      <c r="AB94" s="202" t="s">
        <v>76</v>
      </c>
      <c r="AC94" s="203" t="s">
        <v>76</v>
      </c>
      <c r="AD94" s="236" t="s">
        <v>76</v>
      </c>
      <c r="AE94" s="291"/>
      <c r="AF94" s="237" t="s">
        <v>76</v>
      </c>
      <c r="AG94" s="238" t="s">
        <v>76</v>
      </c>
      <c r="AH94" s="239" t="s">
        <v>76</v>
      </c>
      <c r="AI94" s="240">
        <f>X94</f>
        <v>0</v>
      </c>
      <c r="AJ94" s="237" t="s">
        <v>76</v>
      </c>
      <c r="AK94" s="238" t="s">
        <v>76</v>
      </c>
      <c r="AL94" s="248" t="s">
        <v>76</v>
      </c>
      <c r="AM94" s="295"/>
      <c r="AN94" s="237" t="s">
        <v>76</v>
      </c>
      <c r="AO94" s="237" t="s">
        <v>76</v>
      </c>
      <c r="AP94" s="238" t="s">
        <v>76</v>
      </c>
      <c r="AQ94" s="244" t="s">
        <v>76</v>
      </c>
      <c r="AR94" s="266">
        <f t="shared" si="20"/>
        <v>0</v>
      </c>
      <c r="AS94" s="84">
        <f t="shared" si="17"/>
        <v>0</v>
      </c>
      <c r="AT94" s="241"/>
      <c r="AU94" s="85" t="e">
        <f t="shared" si="18"/>
        <v>#DIV/0!</v>
      </c>
      <c r="AV94" s="90"/>
      <c r="AW94" s="106"/>
      <c r="AX94" s="87"/>
      <c r="AY94" s="422" t="e">
        <f>AY93</f>
        <v>#DIV/0!</v>
      </c>
    </row>
    <row r="95" spans="1:51" ht="13.5" thickBot="1">
      <c r="A95" s="412">
        <v>3</v>
      </c>
      <c r="B95" s="482"/>
      <c r="C95" s="35" t="s">
        <v>34</v>
      </c>
      <c r="D95" s="436"/>
      <c r="E95" s="258"/>
      <c r="F95" s="258"/>
      <c r="G95" s="258"/>
      <c r="H95" s="258"/>
      <c r="I95" s="258"/>
      <c r="J95" s="258"/>
      <c r="K95" s="258"/>
      <c r="L95" s="258"/>
      <c r="M95" s="258"/>
      <c r="N95" s="258"/>
      <c r="O95" s="437"/>
      <c r="P95" s="438">
        <f t="shared" si="19"/>
        <v>0</v>
      </c>
      <c r="Q95" s="261">
        <f>P95+P96</f>
        <v>0</v>
      </c>
      <c r="R95" s="159"/>
      <c r="S95" s="181">
        <f>Q95-R95</f>
        <v>0</v>
      </c>
      <c r="T95" s="224" t="e">
        <f t="shared" si="21"/>
        <v>#DIV/0!</v>
      </c>
      <c r="U95" s="212" t="e">
        <f t="shared" si="22"/>
        <v>#DIV/0!</v>
      </c>
      <c r="V95" s="212" t="e">
        <f t="shared" si="23"/>
        <v>#DIV/0!</v>
      </c>
      <c r="W95" s="216" t="e">
        <f t="shared" si="16"/>
        <v>#DIV/0!</v>
      </c>
      <c r="X95" s="133"/>
      <c r="Y95" s="232" t="e">
        <f>R95/(12*(D95+D96))*1000+(AB95+AC95)/(12*(X95+X96))*1000</f>
        <v>#DIV/0!</v>
      </c>
      <c r="Z95" s="206" t="e">
        <f>Y95-AA95</f>
        <v>#DIV/0!</v>
      </c>
      <c r="AA95" s="233" t="e">
        <f>(G95+G96+H95+H96)/(12*(D95+D96))*1000</f>
        <v>#DIV/0!</v>
      </c>
      <c r="AB95" s="227"/>
      <c r="AC95" s="200"/>
      <c r="AD95" s="104" t="e">
        <f>(X95+X96)*Y95*0.012</f>
        <v>#DIV/0!</v>
      </c>
      <c r="AE95" s="496"/>
      <c r="AF95" s="294" t="e">
        <f>AE95+AE96+AB95-AD95</f>
        <v>#DIV/0!</v>
      </c>
      <c r="AG95" s="5" t="e">
        <f>AF95/(12*(X95+X96))*1000</f>
        <v>#DIV/0!</v>
      </c>
      <c r="AH95" s="6" t="e">
        <f>AG95/AA95</f>
        <v>#DIV/0!</v>
      </c>
      <c r="AI95" s="3">
        <f>X95</f>
        <v>0</v>
      </c>
      <c r="AJ95" s="9" t="e">
        <f>AE95+AE96+AB95-(AI95+AI96)*Y95*0.012</f>
        <v>#DIV/0!</v>
      </c>
      <c r="AK95" s="5" t="e">
        <f>AJ95/(12*(AI95+AI96))*1000</f>
        <v>#DIV/0!</v>
      </c>
      <c r="AL95" s="247" t="e">
        <f>AK95/AA95</f>
        <v>#DIV/0!</v>
      </c>
      <c r="AM95" s="251"/>
      <c r="AN95" s="250" t="e">
        <f>(AM95+AM96)/(12*(AI95+AI96))*1000</f>
        <v>#DIV/0!</v>
      </c>
      <c r="AO95" s="5" t="e">
        <f>AA95+AK95+AN95</f>
        <v>#DIV/0!</v>
      </c>
      <c r="AP95" s="7" t="e">
        <f>(AK95+AN95)/AA95</f>
        <v>#DIV/0!</v>
      </c>
      <c r="AQ95" s="243" t="e">
        <f>AO95/AA95</f>
        <v>#DIV/0!</v>
      </c>
      <c r="AR95" s="265">
        <f t="shared" si="20"/>
        <v>0</v>
      </c>
      <c r="AS95" s="17">
        <f t="shared" si="17"/>
        <v>0</v>
      </c>
      <c r="AT95" s="242"/>
      <c r="AU95" s="18" t="e">
        <f t="shared" si="18"/>
        <v>#DIV/0!</v>
      </c>
      <c r="AV95" s="90"/>
      <c r="AW95" s="105"/>
      <c r="AX95" s="14" t="e">
        <f>(AR95+AR96+AB95-AV95-AV96)/((AW95+AW96)*12)</f>
        <v>#DIV/0!</v>
      </c>
      <c r="AY95" s="422" t="e">
        <f>IF(AX95&lt;0,"!!!","")</f>
        <v>#DIV/0!</v>
      </c>
    </row>
    <row r="96" spans="1:51" ht="13.5" thickBot="1">
      <c r="A96" s="377">
        <v>3</v>
      </c>
      <c r="B96" s="480"/>
      <c r="C96" s="88" t="s">
        <v>35</v>
      </c>
      <c r="D96" s="439"/>
      <c r="E96" s="440"/>
      <c r="F96" s="440"/>
      <c r="G96" s="440"/>
      <c r="H96" s="440"/>
      <c r="I96" s="440"/>
      <c r="J96" s="440"/>
      <c r="K96" s="440"/>
      <c r="L96" s="440"/>
      <c r="M96" s="440"/>
      <c r="N96" s="440"/>
      <c r="O96" s="441"/>
      <c r="P96" s="442">
        <f t="shared" si="19"/>
        <v>0</v>
      </c>
      <c r="Q96" s="262" t="s">
        <v>76</v>
      </c>
      <c r="R96" s="202" t="s">
        <v>76</v>
      </c>
      <c r="S96" s="203" t="s">
        <v>76</v>
      </c>
      <c r="T96" s="221" t="e">
        <f t="shared" si="21"/>
        <v>#DIV/0!</v>
      </c>
      <c r="U96" s="209" t="e">
        <f t="shared" si="22"/>
        <v>#DIV/0!</v>
      </c>
      <c r="V96" s="209" t="e">
        <f t="shared" si="23"/>
        <v>#DIV/0!</v>
      </c>
      <c r="W96" s="213" t="e">
        <f t="shared" si="16"/>
        <v>#DIV/0!</v>
      </c>
      <c r="X96" s="132"/>
      <c r="Y96" s="234" t="s">
        <v>76</v>
      </c>
      <c r="Z96" s="207" t="s">
        <v>76</v>
      </c>
      <c r="AA96" s="203" t="s">
        <v>76</v>
      </c>
      <c r="AB96" s="202" t="s">
        <v>76</v>
      </c>
      <c r="AC96" s="203" t="s">
        <v>76</v>
      </c>
      <c r="AD96" s="236" t="s">
        <v>76</v>
      </c>
      <c r="AE96" s="291"/>
      <c r="AF96" s="237" t="s">
        <v>76</v>
      </c>
      <c r="AG96" s="238" t="s">
        <v>76</v>
      </c>
      <c r="AH96" s="239" t="s">
        <v>76</v>
      </c>
      <c r="AI96" s="240">
        <f>X96</f>
        <v>0</v>
      </c>
      <c r="AJ96" s="237" t="s">
        <v>76</v>
      </c>
      <c r="AK96" s="238" t="s">
        <v>76</v>
      </c>
      <c r="AL96" s="248" t="s">
        <v>76</v>
      </c>
      <c r="AM96" s="295"/>
      <c r="AN96" s="237" t="s">
        <v>76</v>
      </c>
      <c r="AO96" s="237" t="s">
        <v>76</v>
      </c>
      <c r="AP96" s="238" t="s">
        <v>76</v>
      </c>
      <c r="AQ96" s="244" t="s">
        <v>76</v>
      </c>
      <c r="AR96" s="266">
        <f t="shared" si="20"/>
        <v>0</v>
      </c>
      <c r="AS96" s="84">
        <f t="shared" si="17"/>
        <v>0</v>
      </c>
      <c r="AT96" s="241"/>
      <c r="AU96" s="85" t="e">
        <f t="shared" si="18"/>
        <v>#DIV/0!</v>
      </c>
      <c r="AV96" s="90"/>
      <c r="AW96" s="106"/>
      <c r="AX96" s="87"/>
      <c r="AY96" s="422" t="e">
        <f>AY95</f>
        <v>#DIV/0!</v>
      </c>
    </row>
    <row r="97" spans="1:51" ht="12.75">
      <c r="A97" s="412">
        <v>3</v>
      </c>
      <c r="B97" s="482"/>
      <c r="C97" s="35" t="s">
        <v>34</v>
      </c>
      <c r="D97" s="436"/>
      <c r="E97" s="258"/>
      <c r="F97" s="258"/>
      <c r="G97" s="258"/>
      <c r="H97" s="258"/>
      <c r="I97" s="258"/>
      <c r="J97" s="258"/>
      <c r="K97" s="258"/>
      <c r="L97" s="258"/>
      <c r="M97" s="258"/>
      <c r="N97" s="258"/>
      <c r="O97" s="437"/>
      <c r="P97" s="438">
        <f t="shared" si="19"/>
        <v>0</v>
      </c>
      <c r="Q97" s="261">
        <f>P97+P98</f>
        <v>0</v>
      </c>
      <c r="R97" s="159"/>
      <c r="S97" s="181">
        <f>Q97-R97</f>
        <v>0</v>
      </c>
      <c r="T97" s="224" t="e">
        <f t="shared" si="21"/>
        <v>#DIV/0!</v>
      </c>
      <c r="U97" s="212" t="e">
        <f t="shared" si="22"/>
        <v>#DIV/0!</v>
      </c>
      <c r="V97" s="212" t="e">
        <f t="shared" si="23"/>
        <v>#DIV/0!</v>
      </c>
      <c r="W97" s="216" t="e">
        <f t="shared" si="16"/>
        <v>#DIV/0!</v>
      </c>
      <c r="X97" s="133"/>
      <c r="Y97" s="232" t="e">
        <f>R97/(12*(D97+D98))*1000+(AB97+AC97)/(12*(X97+X98))*1000</f>
        <v>#DIV/0!</v>
      </c>
      <c r="Z97" s="206" t="e">
        <f>Y97-AA97</f>
        <v>#DIV/0!</v>
      </c>
      <c r="AA97" s="233" t="e">
        <f>(G97+G98+H97+H98)/(12*(D97+D98))*1000</f>
        <v>#DIV/0!</v>
      </c>
      <c r="AB97" s="227"/>
      <c r="AC97" s="200"/>
      <c r="AD97" s="104" t="e">
        <f>(X97+X98)*Y97*0.012</f>
        <v>#DIV/0!</v>
      </c>
      <c r="AE97" s="496"/>
      <c r="AF97" s="208" t="e">
        <f>AE97+AE98+AB97-AD97</f>
        <v>#DIV/0!</v>
      </c>
      <c r="AG97" s="5" t="e">
        <f>AF97/(12*(X97+X98))*1000</f>
        <v>#DIV/0!</v>
      </c>
      <c r="AH97" s="6" t="e">
        <f>AG97/AA97</f>
        <v>#DIV/0!</v>
      </c>
      <c r="AI97" s="3">
        <f>X97</f>
        <v>0</v>
      </c>
      <c r="AJ97" s="9" t="e">
        <f>AE97+AE98+AB97-(AI97+AI98)*Y97*0.012</f>
        <v>#DIV/0!</v>
      </c>
      <c r="AK97" s="5" t="e">
        <f>AJ97/(12*(AI97+AI98))*1000</f>
        <v>#DIV/0!</v>
      </c>
      <c r="AL97" s="247" t="e">
        <f>AK97/AA97</f>
        <v>#DIV/0!</v>
      </c>
      <c r="AM97" s="251"/>
      <c r="AN97" s="250" t="e">
        <f>(AM97+AM98)/(12*(AI97+AI98))*1000</f>
        <v>#DIV/0!</v>
      </c>
      <c r="AO97" s="5" t="e">
        <f>AA97+AK97+AN97</f>
        <v>#DIV/0!</v>
      </c>
      <c r="AP97" s="7" t="e">
        <f>(AK97+AN97)/AA97</f>
        <v>#DIV/0!</v>
      </c>
      <c r="AQ97" s="243" t="e">
        <f>AO97/AA97</f>
        <v>#DIV/0!</v>
      </c>
      <c r="AR97" s="265">
        <f t="shared" si="20"/>
        <v>0</v>
      </c>
      <c r="AS97" s="17">
        <f t="shared" si="17"/>
        <v>0</v>
      </c>
      <c r="AT97" s="242"/>
      <c r="AU97" s="18" t="e">
        <f t="shared" si="18"/>
        <v>#DIV/0!</v>
      </c>
      <c r="AV97" s="21"/>
      <c r="AW97" s="105"/>
      <c r="AX97" s="14" t="e">
        <f>(AR97+AR98+AB97-AV97-AV98)/((AW97+AW98)*12)</f>
        <v>#DIV/0!</v>
      </c>
      <c r="AY97" s="422" t="e">
        <f>IF(AX97&lt;0,"!!!","")</f>
        <v>#DIV/0!</v>
      </c>
    </row>
    <row r="98" spans="1:51" ht="13.5" thickBot="1">
      <c r="A98" s="377">
        <v>3</v>
      </c>
      <c r="B98" s="480"/>
      <c r="C98" s="88" t="s">
        <v>35</v>
      </c>
      <c r="D98" s="439"/>
      <c r="E98" s="440"/>
      <c r="F98" s="440"/>
      <c r="G98" s="440"/>
      <c r="H98" s="440"/>
      <c r="I98" s="440"/>
      <c r="J98" s="440"/>
      <c r="K98" s="440"/>
      <c r="L98" s="440"/>
      <c r="M98" s="440"/>
      <c r="N98" s="440"/>
      <c r="O98" s="441"/>
      <c r="P98" s="442">
        <f t="shared" si="19"/>
        <v>0</v>
      </c>
      <c r="Q98" s="262" t="s">
        <v>76</v>
      </c>
      <c r="R98" s="202" t="s">
        <v>76</v>
      </c>
      <c r="S98" s="203" t="s">
        <v>76</v>
      </c>
      <c r="T98" s="221" t="e">
        <f t="shared" si="21"/>
        <v>#DIV/0!</v>
      </c>
      <c r="U98" s="209" t="e">
        <f t="shared" si="22"/>
        <v>#DIV/0!</v>
      </c>
      <c r="V98" s="209" t="e">
        <f t="shared" si="23"/>
        <v>#DIV/0!</v>
      </c>
      <c r="W98" s="213" t="e">
        <f t="shared" si="16"/>
        <v>#DIV/0!</v>
      </c>
      <c r="X98" s="132"/>
      <c r="Y98" s="234" t="s">
        <v>76</v>
      </c>
      <c r="Z98" s="207" t="s">
        <v>76</v>
      </c>
      <c r="AA98" s="203" t="s">
        <v>76</v>
      </c>
      <c r="AB98" s="202" t="s">
        <v>76</v>
      </c>
      <c r="AC98" s="203" t="s">
        <v>76</v>
      </c>
      <c r="AD98" s="236" t="s">
        <v>76</v>
      </c>
      <c r="AE98" s="291"/>
      <c r="AF98" s="237" t="s">
        <v>76</v>
      </c>
      <c r="AG98" s="238" t="s">
        <v>76</v>
      </c>
      <c r="AH98" s="239" t="s">
        <v>76</v>
      </c>
      <c r="AI98" s="240">
        <f>X98</f>
        <v>0</v>
      </c>
      <c r="AJ98" s="237" t="s">
        <v>76</v>
      </c>
      <c r="AK98" s="238" t="s">
        <v>76</v>
      </c>
      <c r="AL98" s="248" t="s">
        <v>76</v>
      </c>
      <c r="AM98" s="295"/>
      <c r="AN98" s="237" t="s">
        <v>76</v>
      </c>
      <c r="AO98" s="237" t="s">
        <v>76</v>
      </c>
      <c r="AP98" s="238" t="s">
        <v>76</v>
      </c>
      <c r="AQ98" s="244" t="s">
        <v>76</v>
      </c>
      <c r="AR98" s="266">
        <f t="shared" si="20"/>
        <v>0</v>
      </c>
      <c r="AS98" s="84">
        <f t="shared" si="17"/>
        <v>0</v>
      </c>
      <c r="AT98" s="241"/>
      <c r="AU98" s="85" t="e">
        <f t="shared" si="18"/>
        <v>#DIV/0!</v>
      </c>
      <c r="AV98" s="90"/>
      <c r="AW98" s="106"/>
      <c r="AX98" s="87"/>
      <c r="AY98" s="422" t="e">
        <f>AY97</f>
        <v>#DIV/0!</v>
      </c>
    </row>
    <row r="99" spans="1:51" ht="12.75">
      <c r="A99" s="412">
        <v>3</v>
      </c>
      <c r="B99" s="482"/>
      <c r="C99" s="35" t="s">
        <v>34</v>
      </c>
      <c r="D99" s="436"/>
      <c r="E99" s="258"/>
      <c r="F99" s="258"/>
      <c r="G99" s="258"/>
      <c r="H99" s="258"/>
      <c r="I99" s="258"/>
      <c r="J99" s="258"/>
      <c r="K99" s="258"/>
      <c r="L99" s="258"/>
      <c r="M99" s="258"/>
      <c r="N99" s="258"/>
      <c r="O99" s="437"/>
      <c r="P99" s="438">
        <f t="shared" si="19"/>
        <v>0</v>
      </c>
      <c r="Q99" s="261">
        <f>P99+P100</f>
        <v>0</v>
      </c>
      <c r="R99" s="159"/>
      <c r="S99" s="181">
        <f>Q99-R99</f>
        <v>0</v>
      </c>
      <c r="T99" s="224" t="e">
        <f t="shared" si="21"/>
        <v>#DIV/0!</v>
      </c>
      <c r="U99" s="212" t="e">
        <f t="shared" si="22"/>
        <v>#DIV/0!</v>
      </c>
      <c r="V99" s="212" t="e">
        <f t="shared" si="23"/>
        <v>#DIV/0!</v>
      </c>
      <c r="W99" s="216" t="e">
        <f t="shared" si="16"/>
        <v>#DIV/0!</v>
      </c>
      <c r="X99" s="133"/>
      <c r="Y99" s="232" t="e">
        <f>R99/(12*(D99+D100))*1000+(AB99+AC99)/(12*(X99+X100))*1000</f>
        <v>#DIV/0!</v>
      </c>
      <c r="Z99" s="206" t="e">
        <f>Y99-AA99</f>
        <v>#DIV/0!</v>
      </c>
      <c r="AA99" s="233" t="e">
        <f>(G99+G100+H99+H100)/(12*(D99+D100))*1000</f>
        <v>#DIV/0!</v>
      </c>
      <c r="AB99" s="227"/>
      <c r="AC99" s="200"/>
      <c r="AD99" s="104" t="e">
        <f>(X99+X100)*Y99*0.012</f>
        <v>#DIV/0!</v>
      </c>
      <c r="AE99" s="496"/>
      <c r="AF99" s="208" t="e">
        <f>AE99+AE100+AB99-AD99</f>
        <v>#DIV/0!</v>
      </c>
      <c r="AG99" s="5" t="e">
        <f>AF99/(12*(X99+X100))*1000</f>
        <v>#DIV/0!</v>
      </c>
      <c r="AH99" s="6" t="e">
        <f>AG99/AA99</f>
        <v>#DIV/0!</v>
      </c>
      <c r="AI99" s="3">
        <f>X99</f>
        <v>0</v>
      </c>
      <c r="AJ99" s="9" t="e">
        <f>AE99+AE100+AB99-(AI99+AI100)*Y99*0.012</f>
        <v>#DIV/0!</v>
      </c>
      <c r="AK99" s="5" t="e">
        <f>AJ99/(12*(AI99+AI100))*1000</f>
        <v>#DIV/0!</v>
      </c>
      <c r="AL99" s="247" t="e">
        <f>AK99/AA99</f>
        <v>#DIV/0!</v>
      </c>
      <c r="AM99" s="251"/>
      <c r="AN99" s="250" t="e">
        <f>(AM99+AM100)/(12*(AI99+AI100))*1000</f>
        <v>#DIV/0!</v>
      </c>
      <c r="AO99" s="5" t="e">
        <f>AA99+AK99+AN99</f>
        <v>#DIV/0!</v>
      </c>
      <c r="AP99" s="7" t="e">
        <f>(AK99+AN99)/AA99</f>
        <v>#DIV/0!</v>
      </c>
      <c r="AQ99" s="243" t="e">
        <f>AO99/AA99</f>
        <v>#DIV/0!</v>
      </c>
      <c r="AR99" s="265">
        <f t="shared" si="20"/>
        <v>0</v>
      </c>
      <c r="AS99" s="17">
        <f aca="true" t="shared" si="24" ref="AS99:AS130">G99+H99</f>
        <v>0</v>
      </c>
      <c r="AT99" s="242"/>
      <c r="AU99" s="18" t="e">
        <f aca="true" t="shared" si="25" ref="AU99:AU130">W99/AT99</f>
        <v>#DIV/0!</v>
      </c>
      <c r="AV99" s="21"/>
      <c r="AW99" s="105"/>
      <c r="AX99" s="14" t="e">
        <f>(AR99+AR100+AB99-AV99-AV100)/((AW99+AW100)*12)</f>
        <v>#DIV/0!</v>
      </c>
      <c r="AY99" s="422" t="e">
        <f>IF(AX99&lt;0,"!!!","")</f>
        <v>#DIV/0!</v>
      </c>
    </row>
    <row r="100" spans="1:51" ht="13.5" thickBot="1">
      <c r="A100" s="377">
        <v>3</v>
      </c>
      <c r="B100" s="480"/>
      <c r="C100" s="88" t="s">
        <v>35</v>
      </c>
      <c r="D100" s="439"/>
      <c r="E100" s="440"/>
      <c r="F100" s="440"/>
      <c r="G100" s="440"/>
      <c r="H100" s="440"/>
      <c r="I100" s="440"/>
      <c r="J100" s="440"/>
      <c r="K100" s="440"/>
      <c r="L100" s="440"/>
      <c r="M100" s="440"/>
      <c r="N100" s="440"/>
      <c r="O100" s="441"/>
      <c r="P100" s="442">
        <f t="shared" si="19"/>
        <v>0</v>
      </c>
      <c r="Q100" s="262" t="s">
        <v>76</v>
      </c>
      <c r="R100" s="202" t="s">
        <v>76</v>
      </c>
      <c r="S100" s="203" t="s">
        <v>76</v>
      </c>
      <c r="T100" s="221" t="e">
        <f t="shared" si="21"/>
        <v>#DIV/0!</v>
      </c>
      <c r="U100" s="209" t="e">
        <f t="shared" si="22"/>
        <v>#DIV/0!</v>
      </c>
      <c r="V100" s="209" t="e">
        <f t="shared" si="23"/>
        <v>#DIV/0!</v>
      </c>
      <c r="W100" s="213" t="e">
        <f t="shared" si="16"/>
        <v>#DIV/0!</v>
      </c>
      <c r="X100" s="132"/>
      <c r="Y100" s="234" t="s">
        <v>76</v>
      </c>
      <c r="Z100" s="207" t="s">
        <v>76</v>
      </c>
      <c r="AA100" s="203" t="s">
        <v>76</v>
      </c>
      <c r="AB100" s="202" t="s">
        <v>76</v>
      </c>
      <c r="AC100" s="203" t="s">
        <v>76</v>
      </c>
      <c r="AD100" s="236" t="s">
        <v>76</v>
      </c>
      <c r="AE100" s="291"/>
      <c r="AF100" s="237" t="s">
        <v>76</v>
      </c>
      <c r="AG100" s="238" t="s">
        <v>76</v>
      </c>
      <c r="AH100" s="239" t="s">
        <v>76</v>
      </c>
      <c r="AI100" s="240">
        <f>X100</f>
        <v>0</v>
      </c>
      <c r="AJ100" s="237" t="s">
        <v>76</v>
      </c>
      <c r="AK100" s="238" t="s">
        <v>76</v>
      </c>
      <c r="AL100" s="248" t="s">
        <v>76</v>
      </c>
      <c r="AM100" s="295"/>
      <c r="AN100" s="237" t="s">
        <v>76</v>
      </c>
      <c r="AO100" s="237" t="s">
        <v>76</v>
      </c>
      <c r="AP100" s="238" t="s">
        <v>76</v>
      </c>
      <c r="AQ100" s="244" t="s">
        <v>76</v>
      </c>
      <c r="AR100" s="266">
        <f t="shared" si="20"/>
        <v>0</v>
      </c>
      <c r="AS100" s="84">
        <f t="shared" si="24"/>
        <v>0</v>
      </c>
      <c r="AT100" s="241"/>
      <c r="AU100" s="85" t="e">
        <f t="shared" si="25"/>
        <v>#DIV/0!</v>
      </c>
      <c r="AV100" s="21"/>
      <c r="AW100" s="106"/>
      <c r="AX100" s="87"/>
      <c r="AY100" s="422" t="e">
        <f>AY99</f>
        <v>#DIV/0!</v>
      </c>
    </row>
    <row r="101" spans="1:51" ht="12.75">
      <c r="A101" s="412">
        <v>3</v>
      </c>
      <c r="B101" s="482"/>
      <c r="C101" s="35" t="s">
        <v>34</v>
      </c>
      <c r="D101" s="436"/>
      <c r="E101" s="258"/>
      <c r="F101" s="258"/>
      <c r="G101" s="258"/>
      <c r="H101" s="258"/>
      <c r="I101" s="258"/>
      <c r="J101" s="258"/>
      <c r="K101" s="258"/>
      <c r="L101" s="258"/>
      <c r="M101" s="258"/>
      <c r="N101" s="258"/>
      <c r="O101" s="437"/>
      <c r="P101" s="438">
        <f t="shared" si="19"/>
        <v>0</v>
      </c>
      <c r="Q101" s="261">
        <f>P101+P102</f>
        <v>0</v>
      </c>
      <c r="R101" s="159"/>
      <c r="S101" s="181">
        <f>Q101-R101</f>
        <v>0</v>
      </c>
      <c r="T101" s="224" t="e">
        <f t="shared" si="21"/>
        <v>#DIV/0!</v>
      </c>
      <c r="U101" s="212" t="e">
        <f t="shared" si="22"/>
        <v>#DIV/0!</v>
      </c>
      <c r="V101" s="212" t="e">
        <f t="shared" si="23"/>
        <v>#DIV/0!</v>
      </c>
      <c r="W101" s="216" t="e">
        <f t="shared" si="16"/>
        <v>#DIV/0!</v>
      </c>
      <c r="X101" s="133"/>
      <c r="Y101" s="232" t="e">
        <f>R101/(12*(D101+D102))*1000+(AB101+AC101)/(12*(X101+X102))*1000</f>
        <v>#DIV/0!</v>
      </c>
      <c r="Z101" s="206" t="e">
        <f>Y101-AA101</f>
        <v>#DIV/0!</v>
      </c>
      <c r="AA101" s="233" t="e">
        <f>(G101+G102+H101+H102)/(12*(D101+D102))*1000</f>
        <v>#DIV/0!</v>
      </c>
      <c r="AB101" s="227"/>
      <c r="AC101" s="200"/>
      <c r="AD101" s="104" t="e">
        <f>(X101+X102)*Y101*0.012</f>
        <v>#DIV/0!</v>
      </c>
      <c r="AE101" s="496"/>
      <c r="AF101" s="208" t="e">
        <f>AE101+AE102+AB101-AD101</f>
        <v>#DIV/0!</v>
      </c>
      <c r="AG101" s="5" t="e">
        <f>AF101/(12*(X101+X102))*1000</f>
        <v>#DIV/0!</v>
      </c>
      <c r="AH101" s="6" t="e">
        <f>AG101/AA101</f>
        <v>#DIV/0!</v>
      </c>
      <c r="AI101" s="3">
        <f>X101</f>
        <v>0</v>
      </c>
      <c r="AJ101" s="9" t="e">
        <f>AE101+AE102+AB101-(AI101+AI102)*Y101*0.012</f>
        <v>#DIV/0!</v>
      </c>
      <c r="AK101" s="5" t="e">
        <f>AJ101/(12*(AI101+AI102))*1000</f>
        <v>#DIV/0!</v>
      </c>
      <c r="AL101" s="247" t="e">
        <f>AK101/AA101</f>
        <v>#DIV/0!</v>
      </c>
      <c r="AM101" s="251"/>
      <c r="AN101" s="250" t="e">
        <f>(AM101+AM102)/(12*(AI101+AI102))*1000</f>
        <v>#DIV/0!</v>
      </c>
      <c r="AO101" s="5" t="e">
        <f>AA101+AK101+AN101</f>
        <v>#DIV/0!</v>
      </c>
      <c r="AP101" s="7" t="e">
        <f>(AK101+AN101)/AA101</f>
        <v>#DIV/0!</v>
      </c>
      <c r="AQ101" s="243" t="e">
        <f>AO101/AA101</f>
        <v>#DIV/0!</v>
      </c>
      <c r="AR101" s="265">
        <f t="shared" si="20"/>
        <v>0</v>
      </c>
      <c r="AS101" s="17">
        <f t="shared" si="24"/>
        <v>0</v>
      </c>
      <c r="AT101" s="242"/>
      <c r="AU101" s="18" t="e">
        <f t="shared" si="25"/>
        <v>#DIV/0!</v>
      </c>
      <c r="AV101" s="21"/>
      <c r="AW101" s="105"/>
      <c r="AX101" s="14" t="e">
        <f>(AR101+AR102+AB101-AV101-AV102)/((AW101+AW102)*12)</f>
        <v>#DIV/0!</v>
      </c>
      <c r="AY101" s="422" t="e">
        <f>IF(AX101&lt;0,"!!!","")</f>
        <v>#DIV/0!</v>
      </c>
    </row>
    <row r="102" spans="1:51" ht="13.5" thickBot="1">
      <c r="A102" s="377">
        <v>3</v>
      </c>
      <c r="B102" s="480"/>
      <c r="C102" s="88" t="s">
        <v>35</v>
      </c>
      <c r="D102" s="439"/>
      <c r="E102" s="440"/>
      <c r="F102" s="440"/>
      <c r="G102" s="440"/>
      <c r="H102" s="440"/>
      <c r="I102" s="440"/>
      <c r="J102" s="440"/>
      <c r="K102" s="440"/>
      <c r="L102" s="440"/>
      <c r="M102" s="440"/>
      <c r="N102" s="440"/>
      <c r="O102" s="441"/>
      <c r="P102" s="442">
        <f t="shared" si="19"/>
        <v>0</v>
      </c>
      <c r="Q102" s="262" t="s">
        <v>76</v>
      </c>
      <c r="R102" s="202" t="s">
        <v>76</v>
      </c>
      <c r="S102" s="203" t="s">
        <v>76</v>
      </c>
      <c r="T102" s="221" t="e">
        <f t="shared" si="21"/>
        <v>#DIV/0!</v>
      </c>
      <c r="U102" s="209" t="e">
        <f t="shared" si="22"/>
        <v>#DIV/0!</v>
      </c>
      <c r="V102" s="209" t="e">
        <f t="shared" si="23"/>
        <v>#DIV/0!</v>
      </c>
      <c r="W102" s="213" t="e">
        <f t="shared" si="16"/>
        <v>#DIV/0!</v>
      </c>
      <c r="X102" s="132"/>
      <c r="Y102" s="234" t="s">
        <v>76</v>
      </c>
      <c r="Z102" s="207" t="s">
        <v>76</v>
      </c>
      <c r="AA102" s="203" t="s">
        <v>76</v>
      </c>
      <c r="AB102" s="202" t="s">
        <v>76</v>
      </c>
      <c r="AC102" s="203" t="s">
        <v>76</v>
      </c>
      <c r="AD102" s="236" t="s">
        <v>76</v>
      </c>
      <c r="AE102" s="291"/>
      <c r="AF102" s="237" t="s">
        <v>76</v>
      </c>
      <c r="AG102" s="238" t="s">
        <v>76</v>
      </c>
      <c r="AH102" s="239" t="s">
        <v>76</v>
      </c>
      <c r="AI102" s="240">
        <f>X102</f>
        <v>0</v>
      </c>
      <c r="AJ102" s="237" t="s">
        <v>76</v>
      </c>
      <c r="AK102" s="238" t="s">
        <v>76</v>
      </c>
      <c r="AL102" s="248" t="s">
        <v>76</v>
      </c>
      <c r="AM102" s="295"/>
      <c r="AN102" s="237" t="s">
        <v>76</v>
      </c>
      <c r="AO102" s="237" t="s">
        <v>76</v>
      </c>
      <c r="AP102" s="238" t="s">
        <v>76</v>
      </c>
      <c r="AQ102" s="244" t="s">
        <v>76</v>
      </c>
      <c r="AR102" s="266">
        <f t="shared" si="20"/>
        <v>0</v>
      </c>
      <c r="AS102" s="84">
        <f t="shared" si="24"/>
        <v>0</v>
      </c>
      <c r="AT102" s="241"/>
      <c r="AU102" s="85" t="e">
        <f t="shared" si="25"/>
        <v>#DIV/0!</v>
      </c>
      <c r="AV102" s="90"/>
      <c r="AW102" s="106"/>
      <c r="AX102" s="87"/>
      <c r="AY102" s="422" t="e">
        <f>AY101</f>
        <v>#DIV/0!</v>
      </c>
    </row>
    <row r="103" spans="1:51" ht="12.75">
      <c r="A103" s="412">
        <v>3</v>
      </c>
      <c r="B103" s="482"/>
      <c r="C103" s="35" t="s">
        <v>34</v>
      </c>
      <c r="D103" s="436"/>
      <c r="E103" s="258"/>
      <c r="F103" s="258"/>
      <c r="G103" s="258"/>
      <c r="H103" s="258"/>
      <c r="I103" s="258"/>
      <c r="J103" s="258"/>
      <c r="K103" s="258"/>
      <c r="L103" s="258"/>
      <c r="M103" s="258"/>
      <c r="N103" s="258"/>
      <c r="O103" s="437"/>
      <c r="P103" s="454">
        <f t="shared" si="19"/>
        <v>0</v>
      </c>
      <c r="Q103" s="261">
        <f>P103+P104</f>
        <v>0</v>
      </c>
      <c r="R103" s="159"/>
      <c r="S103" s="181">
        <f>Q103-R103</f>
        <v>0</v>
      </c>
      <c r="T103" s="224" t="e">
        <f t="shared" si="21"/>
        <v>#DIV/0!</v>
      </c>
      <c r="U103" s="212" t="e">
        <f t="shared" si="22"/>
        <v>#DIV/0!</v>
      </c>
      <c r="V103" s="212" t="e">
        <f t="shared" si="23"/>
        <v>#DIV/0!</v>
      </c>
      <c r="W103" s="216" t="e">
        <f t="shared" si="16"/>
        <v>#DIV/0!</v>
      </c>
      <c r="X103" s="133"/>
      <c r="Y103" s="232" t="e">
        <f>R103/(12*(D103+D104))*1000+(AB103+AC103)/(12*(X103+X104))*1000</f>
        <v>#DIV/0!</v>
      </c>
      <c r="Z103" s="206" t="e">
        <f>Y103-AA103</f>
        <v>#DIV/0!</v>
      </c>
      <c r="AA103" s="233" t="e">
        <f>(G103+G104+H103+H104)/(12*(D103+D104))*1000</f>
        <v>#DIV/0!</v>
      </c>
      <c r="AB103" s="227"/>
      <c r="AC103" s="200"/>
      <c r="AD103" s="104" t="e">
        <f>(X103+X104)*Y103*0.012</f>
        <v>#DIV/0!</v>
      </c>
      <c r="AE103" s="496"/>
      <c r="AF103" s="208" t="e">
        <f>AE103+AE104+AB103-AD103</f>
        <v>#DIV/0!</v>
      </c>
      <c r="AG103" s="5" t="e">
        <f>AF103/(12*(X103+X104))*1000</f>
        <v>#DIV/0!</v>
      </c>
      <c r="AH103" s="6" t="e">
        <f>AG103/AA103</f>
        <v>#DIV/0!</v>
      </c>
      <c r="AI103" s="3">
        <f>X103</f>
        <v>0</v>
      </c>
      <c r="AJ103" s="9" t="e">
        <f>AE103+AE104+AB103-(AI103+AI104)*Y103*0.012</f>
        <v>#DIV/0!</v>
      </c>
      <c r="AK103" s="5" t="e">
        <f>AJ103/(12*(AI103+AI104))*1000</f>
        <v>#DIV/0!</v>
      </c>
      <c r="AL103" s="247" t="e">
        <f>AK103/AA103</f>
        <v>#DIV/0!</v>
      </c>
      <c r="AM103" s="251"/>
      <c r="AN103" s="250" t="e">
        <f>(AM103+AM104)/(12*(AI103+AI104))*1000</f>
        <v>#DIV/0!</v>
      </c>
      <c r="AO103" s="5" t="e">
        <f>AA103+AK103+AN103</f>
        <v>#DIV/0!</v>
      </c>
      <c r="AP103" s="7" t="e">
        <f>(AK103+AN103)/AA103</f>
        <v>#DIV/0!</v>
      </c>
      <c r="AQ103" s="243" t="e">
        <f>AO103/AA103</f>
        <v>#DIV/0!</v>
      </c>
      <c r="AR103" s="265">
        <f>AE103+AM103</f>
        <v>0</v>
      </c>
      <c r="AS103" s="17">
        <f t="shared" si="24"/>
        <v>0</v>
      </c>
      <c r="AT103" s="242"/>
      <c r="AU103" s="18" t="e">
        <f t="shared" si="25"/>
        <v>#DIV/0!</v>
      </c>
      <c r="AV103" s="21"/>
      <c r="AW103" s="105"/>
      <c r="AX103" s="14" t="e">
        <f>(AR103+AR104+AB103-AV103-AV104)/((AW103+AW104)*12)</f>
        <v>#DIV/0!</v>
      </c>
      <c r="AY103" s="422" t="e">
        <f>IF(AX103&lt;0,"!!!","")</f>
        <v>#DIV/0!</v>
      </c>
    </row>
    <row r="104" spans="1:51" ht="13.5" thickBot="1">
      <c r="A104" s="377">
        <v>3</v>
      </c>
      <c r="B104" s="480"/>
      <c r="C104" s="88" t="s">
        <v>35</v>
      </c>
      <c r="D104" s="439"/>
      <c r="E104" s="440"/>
      <c r="F104" s="440"/>
      <c r="G104" s="440"/>
      <c r="H104" s="440"/>
      <c r="I104" s="440"/>
      <c r="J104" s="440"/>
      <c r="K104" s="440"/>
      <c r="L104" s="440"/>
      <c r="M104" s="440"/>
      <c r="N104" s="440"/>
      <c r="O104" s="441"/>
      <c r="P104" s="455">
        <f t="shared" si="19"/>
        <v>0</v>
      </c>
      <c r="Q104" s="262" t="s">
        <v>76</v>
      </c>
      <c r="R104" s="202" t="s">
        <v>76</v>
      </c>
      <c r="S104" s="203" t="s">
        <v>76</v>
      </c>
      <c r="T104" s="221" t="e">
        <f t="shared" si="21"/>
        <v>#DIV/0!</v>
      </c>
      <c r="U104" s="209" t="e">
        <f t="shared" si="22"/>
        <v>#DIV/0!</v>
      </c>
      <c r="V104" s="209" t="e">
        <f t="shared" si="23"/>
        <v>#DIV/0!</v>
      </c>
      <c r="W104" s="213" t="e">
        <f t="shared" si="16"/>
        <v>#DIV/0!</v>
      </c>
      <c r="X104" s="132"/>
      <c r="Y104" s="234" t="s">
        <v>76</v>
      </c>
      <c r="Z104" s="207" t="s">
        <v>76</v>
      </c>
      <c r="AA104" s="203" t="s">
        <v>76</v>
      </c>
      <c r="AB104" s="202" t="s">
        <v>76</v>
      </c>
      <c r="AC104" s="203" t="s">
        <v>76</v>
      </c>
      <c r="AD104" s="236" t="s">
        <v>76</v>
      </c>
      <c r="AE104" s="291"/>
      <c r="AF104" s="237" t="s">
        <v>76</v>
      </c>
      <c r="AG104" s="238" t="s">
        <v>76</v>
      </c>
      <c r="AH104" s="239" t="s">
        <v>76</v>
      </c>
      <c r="AI104" s="240">
        <f>X104</f>
        <v>0</v>
      </c>
      <c r="AJ104" s="237" t="s">
        <v>76</v>
      </c>
      <c r="AK104" s="238" t="s">
        <v>76</v>
      </c>
      <c r="AL104" s="248" t="s">
        <v>76</v>
      </c>
      <c r="AM104" s="295"/>
      <c r="AN104" s="237" t="s">
        <v>76</v>
      </c>
      <c r="AO104" s="237" t="s">
        <v>76</v>
      </c>
      <c r="AP104" s="238" t="s">
        <v>76</v>
      </c>
      <c r="AQ104" s="244" t="s">
        <v>76</v>
      </c>
      <c r="AR104" s="266">
        <f t="shared" si="20"/>
        <v>0</v>
      </c>
      <c r="AS104" s="84">
        <f t="shared" si="24"/>
        <v>0</v>
      </c>
      <c r="AT104" s="241"/>
      <c r="AU104" s="85" t="e">
        <f t="shared" si="25"/>
        <v>#DIV/0!</v>
      </c>
      <c r="AV104" s="90"/>
      <c r="AW104" s="106"/>
      <c r="AX104" s="87"/>
      <c r="AY104" s="422" t="e">
        <f>AY103</f>
        <v>#DIV/0!</v>
      </c>
    </row>
    <row r="105" spans="1:51" ht="12.75">
      <c r="A105" s="412">
        <v>3</v>
      </c>
      <c r="B105" s="482"/>
      <c r="C105" s="35" t="s">
        <v>34</v>
      </c>
      <c r="D105" s="436"/>
      <c r="E105" s="258"/>
      <c r="F105" s="258"/>
      <c r="G105" s="258"/>
      <c r="H105" s="258"/>
      <c r="I105" s="258"/>
      <c r="J105" s="258"/>
      <c r="K105" s="258"/>
      <c r="L105" s="258"/>
      <c r="M105" s="258"/>
      <c r="N105" s="258"/>
      <c r="O105" s="437"/>
      <c r="P105" s="454">
        <f t="shared" si="19"/>
        <v>0</v>
      </c>
      <c r="Q105" s="261">
        <f>P105+P106</f>
        <v>0</v>
      </c>
      <c r="R105" s="159"/>
      <c r="S105" s="181">
        <f>Q105-R105</f>
        <v>0</v>
      </c>
      <c r="T105" s="224" t="e">
        <f t="shared" si="21"/>
        <v>#DIV/0!</v>
      </c>
      <c r="U105" s="212" t="e">
        <f t="shared" si="22"/>
        <v>#DIV/0!</v>
      </c>
      <c r="V105" s="212" t="e">
        <f t="shared" si="23"/>
        <v>#DIV/0!</v>
      </c>
      <c r="W105" s="216" t="e">
        <f t="shared" si="16"/>
        <v>#DIV/0!</v>
      </c>
      <c r="X105" s="133"/>
      <c r="Y105" s="232" t="e">
        <f>R105/(12*(D105+D106))*1000+(AB105+AC105)/(12*(X105+X106))*1000</f>
        <v>#DIV/0!</v>
      </c>
      <c r="Z105" s="206" t="e">
        <f>Y105-AA105</f>
        <v>#DIV/0!</v>
      </c>
      <c r="AA105" s="233" t="e">
        <f>(G105+G106+H105+H106)/(12*(D105+D106))*1000</f>
        <v>#DIV/0!</v>
      </c>
      <c r="AB105" s="227"/>
      <c r="AC105" s="200"/>
      <c r="AD105" s="104" t="e">
        <f>(X105+X106)*Y105*0.012</f>
        <v>#DIV/0!</v>
      </c>
      <c r="AE105" s="496"/>
      <c r="AF105" s="208" t="e">
        <f>AE105+AE106+AB105-AD105</f>
        <v>#DIV/0!</v>
      </c>
      <c r="AG105" s="5" t="e">
        <f>AF105/(12*(X105+X106))*1000</f>
        <v>#DIV/0!</v>
      </c>
      <c r="AH105" s="6" t="e">
        <f>AG105/AA105</f>
        <v>#DIV/0!</v>
      </c>
      <c r="AI105" s="3">
        <f>X105</f>
        <v>0</v>
      </c>
      <c r="AJ105" s="9" t="e">
        <f>AE105+AE106+AB105-(AI105+AI106)*Y105*0.012</f>
        <v>#DIV/0!</v>
      </c>
      <c r="AK105" s="5" t="e">
        <f>AJ105/(12*(AI105+AI106))*1000</f>
        <v>#DIV/0!</v>
      </c>
      <c r="AL105" s="247" t="e">
        <f>AK105/AA105</f>
        <v>#DIV/0!</v>
      </c>
      <c r="AM105" s="251"/>
      <c r="AN105" s="250" t="e">
        <f>(AM105+AM106)/(12*(AI105+AI106))*1000</f>
        <v>#DIV/0!</v>
      </c>
      <c r="AO105" s="5" t="e">
        <f>AA105+AK105+AN105</f>
        <v>#DIV/0!</v>
      </c>
      <c r="AP105" s="7" t="e">
        <f>(AK105+AN105)/AA105</f>
        <v>#DIV/0!</v>
      </c>
      <c r="AQ105" s="243" t="e">
        <f>AO105/AA105</f>
        <v>#DIV/0!</v>
      </c>
      <c r="AR105" s="265">
        <f t="shared" si="20"/>
        <v>0</v>
      </c>
      <c r="AS105" s="17">
        <f t="shared" si="24"/>
        <v>0</v>
      </c>
      <c r="AT105" s="242"/>
      <c r="AU105" s="18" t="e">
        <f t="shared" si="25"/>
        <v>#DIV/0!</v>
      </c>
      <c r="AV105" s="21"/>
      <c r="AW105" s="105"/>
      <c r="AX105" s="14" t="e">
        <f>(AR105+AR106+AB105-AV105-AV106)/((AW105+AW106)*12)</f>
        <v>#DIV/0!</v>
      </c>
      <c r="AY105" s="422" t="e">
        <f>IF(AX105&lt;0,"!!!","")</f>
        <v>#DIV/0!</v>
      </c>
    </row>
    <row r="106" spans="1:51" ht="13.5" thickBot="1">
      <c r="A106" s="377">
        <v>3</v>
      </c>
      <c r="B106" s="480"/>
      <c r="C106" s="88" t="s">
        <v>35</v>
      </c>
      <c r="D106" s="439"/>
      <c r="E106" s="440"/>
      <c r="F106" s="440"/>
      <c r="G106" s="440"/>
      <c r="H106" s="440"/>
      <c r="I106" s="440"/>
      <c r="J106" s="440"/>
      <c r="K106" s="440"/>
      <c r="L106" s="440"/>
      <c r="M106" s="440"/>
      <c r="N106" s="440"/>
      <c r="O106" s="441"/>
      <c r="P106" s="442">
        <f t="shared" si="19"/>
        <v>0</v>
      </c>
      <c r="Q106" s="262" t="s">
        <v>76</v>
      </c>
      <c r="R106" s="202" t="s">
        <v>76</v>
      </c>
      <c r="S106" s="203" t="s">
        <v>76</v>
      </c>
      <c r="T106" s="221" t="e">
        <f t="shared" si="21"/>
        <v>#DIV/0!</v>
      </c>
      <c r="U106" s="209" t="e">
        <f t="shared" si="22"/>
        <v>#DIV/0!</v>
      </c>
      <c r="V106" s="209" t="e">
        <f t="shared" si="23"/>
        <v>#DIV/0!</v>
      </c>
      <c r="W106" s="213" t="e">
        <f t="shared" si="16"/>
        <v>#DIV/0!</v>
      </c>
      <c r="X106" s="132"/>
      <c r="Y106" s="234" t="s">
        <v>76</v>
      </c>
      <c r="Z106" s="207" t="s">
        <v>76</v>
      </c>
      <c r="AA106" s="203" t="s">
        <v>76</v>
      </c>
      <c r="AB106" s="202" t="s">
        <v>76</v>
      </c>
      <c r="AC106" s="203" t="s">
        <v>76</v>
      </c>
      <c r="AD106" s="236" t="s">
        <v>76</v>
      </c>
      <c r="AE106" s="291"/>
      <c r="AF106" s="237" t="s">
        <v>76</v>
      </c>
      <c r="AG106" s="238" t="s">
        <v>76</v>
      </c>
      <c r="AH106" s="239" t="s">
        <v>76</v>
      </c>
      <c r="AI106" s="240">
        <f>X106</f>
        <v>0</v>
      </c>
      <c r="AJ106" s="237" t="s">
        <v>76</v>
      </c>
      <c r="AK106" s="238" t="s">
        <v>76</v>
      </c>
      <c r="AL106" s="248" t="s">
        <v>76</v>
      </c>
      <c r="AM106" s="295"/>
      <c r="AN106" s="237" t="s">
        <v>76</v>
      </c>
      <c r="AO106" s="237" t="s">
        <v>76</v>
      </c>
      <c r="AP106" s="238" t="s">
        <v>76</v>
      </c>
      <c r="AQ106" s="244" t="s">
        <v>76</v>
      </c>
      <c r="AR106" s="266">
        <f t="shared" si="20"/>
        <v>0</v>
      </c>
      <c r="AS106" s="84">
        <f t="shared" si="24"/>
        <v>0</v>
      </c>
      <c r="AT106" s="241"/>
      <c r="AU106" s="85" t="e">
        <f t="shared" si="25"/>
        <v>#DIV/0!</v>
      </c>
      <c r="AV106" s="90"/>
      <c r="AW106" s="106"/>
      <c r="AX106" s="87"/>
      <c r="AY106" s="422" t="e">
        <f>AY105</f>
        <v>#DIV/0!</v>
      </c>
    </row>
    <row r="107" spans="1:51" ht="12.75">
      <c r="A107" s="412">
        <v>3</v>
      </c>
      <c r="B107" s="482"/>
      <c r="C107" s="35" t="s">
        <v>34</v>
      </c>
      <c r="D107" s="436"/>
      <c r="E107" s="258"/>
      <c r="F107" s="258"/>
      <c r="G107" s="258"/>
      <c r="H107" s="258"/>
      <c r="I107" s="258"/>
      <c r="J107" s="258"/>
      <c r="K107" s="258"/>
      <c r="L107" s="258"/>
      <c r="M107" s="258"/>
      <c r="N107" s="258"/>
      <c r="O107" s="437"/>
      <c r="P107" s="438">
        <f t="shared" si="19"/>
        <v>0</v>
      </c>
      <c r="Q107" s="261">
        <f>P107+P108</f>
        <v>0</v>
      </c>
      <c r="R107" s="159"/>
      <c r="S107" s="181">
        <f>Q107-R107</f>
        <v>0</v>
      </c>
      <c r="T107" s="224" t="e">
        <f t="shared" si="21"/>
        <v>#DIV/0!</v>
      </c>
      <c r="U107" s="212" t="e">
        <f t="shared" si="22"/>
        <v>#DIV/0!</v>
      </c>
      <c r="V107" s="212" t="e">
        <f t="shared" si="23"/>
        <v>#DIV/0!</v>
      </c>
      <c r="W107" s="216" t="e">
        <f t="shared" si="16"/>
        <v>#DIV/0!</v>
      </c>
      <c r="X107" s="133"/>
      <c r="Y107" s="232" t="e">
        <f>R107/(12*(D107+D108))*1000+(AB107+AC107)/(12*(X107+X108))*1000</f>
        <v>#DIV/0!</v>
      </c>
      <c r="Z107" s="206" t="e">
        <f>Y107-AA107</f>
        <v>#DIV/0!</v>
      </c>
      <c r="AA107" s="233" t="e">
        <f>(G107+G108+H107+H108)/(12*(D107+D108))*1000</f>
        <v>#DIV/0!</v>
      </c>
      <c r="AB107" s="227"/>
      <c r="AC107" s="200"/>
      <c r="AD107" s="104" t="e">
        <f>(X107+X108)*Y107*0.012</f>
        <v>#DIV/0!</v>
      </c>
      <c r="AE107" s="496"/>
      <c r="AF107" s="208" t="e">
        <f>AE107+AE108+AB107-AD107</f>
        <v>#DIV/0!</v>
      </c>
      <c r="AG107" s="5" t="e">
        <f>AF107/(12*(X107+X108))*1000</f>
        <v>#DIV/0!</v>
      </c>
      <c r="AH107" s="6" t="e">
        <f>AG107/AA107</f>
        <v>#DIV/0!</v>
      </c>
      <c r="AI107" s="3">
        <f>X107</f>
        <v>0</v>
      </c>
      <c r="AJ107" s="9" t="e">
        <f>AE107+AE108+AB107-(AI107+AI108)*Y107*0.012</f>
        <v>#DIV/0!</v>
      </c>
      <c r="AK107" s="5" t="e">
        <f>AJ107/(12*(AI107+AI108))*1000</f>
        <v>#DIV/0!</v>
      </c>
      <c r="AL107" s="247" t="e">
        <f>AK107/AA107</f>
        <v>#DIV/0!</v>
      </c>
      <c r="AM107" s="251"/>
      <c r="AN107" s="250" t="e">
        <f>(AM107+AM108)/(12*(AI107+AI108))*1000</f>
        <v>#DIV/0!</v>
      </c>
      <c r="AO107" s="5" t="e">
        <f>AA107+AK107+AN107</f>
        <v>#DIV/0!</v>
      </c>
      <c r="AP107" s="7" t="e">
        <f>(AK107+AN107)/AA107</f>
        <v>#DIV/0!</v>
      </c>
      <c r="AQ107" s="243" t="e">
        <f>AO107/AA107</f>
        <v>#DIV/0!</v>
      </c>
      <c r="AR107" s="265">
        <f t="shared" si="20"/>
        <v>0</v>
      </c>
      <c r="AS107" s="17">
        <f t="shared" si="24"/>
        <v>0</v>
      </c>
      <c r="AT107" s="242"/>
      <c r="AU107" s="18" t="e">
        <f t="shared" si="25"/>
        <v>#DIV/0!</v>
      </c>
      <c r="AV107" s="21"/>
      <c r="AW107" s="105"/>
      <c r="AX107" s="14" t="e">
        <f>(AR107+AR108+AB107-AV107-AV108)/((AW107+AW108)*12)</f>
        <v>#DIV/0!</v>
      </c>
      <c r="AY107" s="422" t="e">
        <f>IF(AX107&lt;0,"!!!","")</f>
        <v>#DIV/0!</v>
      </c>
    </row>
    <row r="108" spans="1:51" ht="13.5" thickBot="1">
      <c r="A108" s="377">
        <v>3</v>
      </c>
      <c r="B108" s="480"/>
      <c r="C108" s="88" t="s">
        <v>35</v>
      </c>
      <c r="D108" s="439"/>
      <c r="E108" s="440"/>
      <c r="F108" s="440"/>
      <c r="G108" s="440"/>
      <c r="H108" s="440"/>
      <c r="I108" s="440"/>
      <c r="J108" s="440"/>
      <c r="K108" s="440"/>
      <c r="L108" s="440"/>
      <c r="M108" s="440"/>
      <c r="N108" s="440"/>
      <c r="O108" s="441"/>
      <c r="P108" s="455">
        <f t="shared" si="19"/>
        <v>0</v>
      </c>
      <c r="Q108" s="262" t="s">
        <v>76</v>
      </c>
      <c r="R108" s="202" t="s">
        <v>76</v>
      </c>
      <c r="S108" s="203" t="s">
        <v>76</v>
      </c>
      <c r="T108" s="221" t="e">
        <f t="shared" si="21"/>
        <v>#DIV/0!</v>
      </c>
      <c r="U108" s="209" t="e">
        <f t="shared" si="22"/>
        <v>#DIV/0!</v>
      </c>
      <c r="V108" s="209" t="e">
        <f t="shared" si="23"/>
        <v>#DIV/0!</v>
      </c>
      <c r="W108" s="213" t="e">
        <f t="shared" si="16"/>
        <v>#DIV/0!</v>
      </c>
      <c r="X108" s="132"/>
      <c r="Y108" s="234" t="s">
        <v>76</v>
      </c>
      <c r="Z108" s="207" t="s">
        <v>76</v>
      </c>
      <c r="AA108" s="203" t="s">
        <v>76</v>
      </c>
      <c r="AB108" s="202" t="s">
        <v>76</v>
      </c>
      <c r="AC108" s="203" t="s">
        <v>76</v>
      </c>
      <c r="AD108" s="236" t="s">
        <v>76</v>
      </c>
      <c r="AE108" s="291"/>
      <c r="AF108" s="237" t="s">
        <v>76</v>
      </c>
      <c r="AG108" s="238" t="s">
        <v>76</v>
      </c>
      <c r="AH108" s="239" t="s">
        <v>76</v>
      </c>
      <c r="AI108" s="240">
        <f>X108</f>
        <v>0</v>
      </c>
      <c r="AJ108" s="237" t="s">
        <v>76</v>
      </c>
      <c r="AK108" s="238" t="s">
        <v>76</v>
      </c>
      <c r="AL108" s="248" t="s">
        <v>76</v>
      </c>
      <c r="AM108" s="295"/>
      <c r="AN108" s="237" t="s">
        <v>76</v>
      </c>
      <c r="AO108" s="237" t="s">
        <v>76</v>
      </c>
      <c r="AP108" s="238" t="s">
        <v>76</v>
      </c>
      <c r="AQ108" s="244" t="s">
        <v>76</v>
      </c>
      <c r="AR108" s="266">
        <f t="shared" si="20"/>
        <v>0</v>
      </c>
      <c r="AS108" s="84">
        <f t="shared" si="24"/>
        <v>0</v>
      </c>
      <c r="AT108" s="241"/>
      <c r="AU108" s="85" t="e">
        <f t="shared" si="25"/>
        <v>#DIV/0!</v>
      </c>
      <c r="AV108" s="90"/>
      <c r="AW108" s="106"/>
      <c r="AX108" s="87"/>
      <c r="AY108" s="422" t="e">
        <f>AY107</f>
        <v>#DIV/0!</v>
      </c>
    </row>
    <row r="109" spans="1:51" ht="12.75">
      <c r="A109" s="412">
        <v>3</v>
      </c>
      <c r="B109" s="482"/>
      <c r="C109" s="35" t="s">
        <v>34</v>
      </c>
      <c r="D109" s="436"/>
      <c r="E109" s="258"/>
      <c r="F109" s="258"/>
      <c r="G109" s="258"/>
      <c r="H109" s="258"/>
      <c r="I109" s="258"/>
      <c r="J109" s="258"/>
      <c r="K109" s="258"/>
      <c r="L109" s="258"/>
      <c r="M109" s="258"/>
      <c r="N109" s="258"/>
      <c r="O109" s="437"/>
      <c r="P109" s="454">
        <f t="shared" si="19"/>
        <v>0</v>
      </c>
      <c r="Q109" s="261">
        <f>P109+P110</f>
        <v>0</v>
      </c>
      <c r="R109" s="159"/>
      <c r="S109" s="181">
        <f>Q109-R109</f>
        <v>0</v>
      </c>
      <c r="T109" s="224" t="e">
        <f t="shared" si="21"/>
        <v>#DIV/0!</v>
      </c>
      <c r="U109" s="212" t="e">
        <f t="shared" si="22"/>
        <v>#DIV/0!</v>
      </c>
      <c r="V109" s="212" t="e">
        <f t="shared" si="23"/>
        <v>#DIV/0!</v>
      </c>
      <c r="W109" s="216" t="e">
        <f t="shared" si="16"/>
        <v>#DIV/0!</v>
      </c>
      <c r="X109" s="133"/>
      <c r="Y109" s="232" t="e">
        <f>R109/(12*(D109+D110))*1000+(AB109+AC109)/(12*(X109+X110))*1000</f>
        <v>#DIV/0!</v>
      </c>
      <c r="Z109" s="206" t="e">
        <f>Y109-AA109</f>
        <v>#DIV/0!</v>
      </c>
      <c r="AA109" s="233" t="e">
        <f>(G109+G110+H109+H110)/(12*(D109+D110))*1000</f>
        <v>#DIV/0!</v>
      </c>
      <c r="AB109" s="227"/>
      <c r="AC109" s="200"/>
      <c r="AD109" s="104" t="e">
        <f>(X109+X110)*Y109*0.012</f>
        <v>#DIV/0!</v>
      </c>
      <c r="AE109" s="496"/>
      <c r="AF109" s="208" t="e">
        <f>AE109+AE110+AB109-AD109</f>
        <v>#DIV/0!</v>
      </c>
      <c r="AG109" s="5" t="e">
        <f>AF109/(12*(X109+X110))*1000</f>
        <v>#DIV/0!</v>
      </c>
      <c r="AH109" s="6" t="e">
        <f>AG109/AA109</f>
        <v>#DIV/0!</v>
      </c>
      <c r="AI109" s="3">
        <f>X109</f>
        <v>0</v>
      </c>
      <c r="AJ109" s="9" t="e">
        <f>AE109+AE110+AB109-(AI109+AI110)*Y109*0.012</f>
        <v>#DIV/0!</v>
      </c>
      <c r="AK109" s="5" t="e">
        <f>AJ109/(12*(AI109+AI110))*1000</f>
        <v>#DIV/0!</v>
      </c>
      <c r="AL109" s="247" t="e">
        <f>AK109/AA109</f>
        <v>#DIV/0!</v>
      </c>
      <c r="AM109" s="251"/>
      <c r="AN109" s="250" t="e">
        <f>(AM109+AM110)/(12*(AI109+AI110))*1000</f>
        <v>#DIV/0!</v>
      </c>
      <c r="AO109" s="5" t="e">
        <f>AA109+AK109+AN109</f>
        <v>#DIV/0!</v>
      </c>
      <c r="AP109" s="7" t="e">
        <f>(AK109+AN109)/AA109</f>
        <v>#DIV/0!</v>
      </c>
      <c r="AQ109" s="243" t="e">
        <f>AO109/AA109</f>
        <v>#DIV/0!</v>
      </c>
      <c r="AR109" s="265">
        <f t="shared" si="20"/>
        <v>0</v>
      </c>
      <c r="AS109" s="17">
        <f t="shared" si="24"/>
        <v>0</v>
      </c>
      <c r="AT109" s="242"/>
      <c r="AU109" s="18" t="e">
        <f t="shared" si="25"/>
        <v>#DIV/0!</v>
      </c>
      <c r="AV109" s="21"/>
      <c r="AW109" s="105"/>
      <c r="AX109" s="14" t="e">
        <f>(AR109+AR110+AB109-AV109-AV110)/((AW109+AW110)*12)</f>
        <v>#DIV/0!</v>
      </c>
      <c r="AY109" s="422" t="e">
        <f>IF(AX109&lt;0,"!!!","")</f>
        <v>#DIV/0!</v>
      </c>
    </row>
    <row r="110" spans="1:51" ht="13.5" thickBot="1">
      <c r="A110" s="377">
        <v>3</v>
      </c>
      <c r="B110" s="480"/>
      <c r="C110" s="88" t="s">
        <v>35</v>
      </c>
      <c r="D110" s="439"/>
      <c r="E110" s="440"/>
      <c r="F110" s="440"/>
      <c r="G110" s="440"/>
      <c r="H110" s="440"/>
      <c r="I110" s="440"/>
      <c r="J110" s="440"/>
      <c r="K110" s="440"/>
      <c r="L110" s="440"/>
      <c r="M110" s="440"/>
      <c r="N110" s="440"/>
      <c r="O110" s="441"/>
      <c r="P110" s="455">
        <f t="shared" si="19"/>
        <v>0</v>
      </c>
      <c r="Q110" s="262" t="s">
        <v>76</v>
      </c>
      <c r="R110" s="202" t="s">
        <v>76</v>
      </c>
      <c r="S110" s="203" t="s">
        <v>76</v>
      </c>
      <c r="T110" s="221" t="e">
        <f t="shared" si="21"/>
        <v>#DIV/0!</v>
      </c>
      <c r="U110" s="209" t="e">
        <f t="shared" si="22"/>
        <v>#DIV/0!</v>
      </c>
      <c r="V110" s="209" t="e">
        <f t="shared" si="23"/>
        <v>#DIV/0!</v>
      </c>
      <c r="W110" s="213" t="e">
        <f t="shared" si="16"/>
        <v>#DIV/0!</v>
      </c>
      <c r="X110" s="132"/>
      <c r="Y110" s="234" t="s">
        <v>76</v>
      </c>
      <c r="Z110" s="207" t="s">
        <v>76</v>
      </c>
      <c r="AA110" s="203" t="s">
        <v>76</v>
      </c>
      <c r="AB110" s="202" t="s">
        <v>76</v>
      </c>
      <c r="AC110" s="203" t="s">
        <v>76</v>
      </c>
      <c r="AD110" s="236" t="s">
        <v>76</v>
      </c>
      <c r="AE110" s="291"/>
      <c r="AF110" s="237" t="s">
        <v>76</v>
      </c>
      <c r="AG110" s="238" t="s">
        <v>76</v>
      </c>
      <c r="AH110" s="239" t="s">
        <v>76</v>
      </c>
      <c r="AI110" s="240">
        <f>X110</f>
        <v>0</v>
      </c>
      <c r="AJ110" s="237" t="s">
        <v>76</v>
      </c>
      <c r="AK110" s="238" t="s">
        <v>76</v>
      </c>
      <c r="AL110" s="248" t="s">
        <v>76</v>
      </c>
      <c r="AM110" s="295"/>
      <c r="AN110" s="237" t="s">
        <v>76</v>
      </c>
      <c r="AO110" s="237" t="s">
        <v>76</v>
      </c>
      <c r="AP110" s="238" t="s">
        <v>76</v>
      </c>
      <c r="AQ110" s="244" t="s">
        <v>76</v>
      </c>
      <c r="AR110" s="266">
        <f t="shared" si="20"/>
        <v>0</v>
      </c>
      <c r="AS110" s="84">
        <f t="shared" si="24"/>
        <v>0</v>
      </c>
      <c r="AT110" s="241"/>
      <c r="AU110" s="85" t="e">
        <f t="shared" si="25"/>
        <v>#DIV/0!</v>
      </c>
      <c r="AV110" s="90"/>
      <c r="AW110" s="106"/>
      <c r="AX110" s="87"/>
      <c r="AY110" s="422" t="e">
        <f>AY109</f>
        <v>#DIV/0!</v>
      </c>
    </row>
    <row r="111" spans="1:51" ht="12.75">
      <c r="A111" s="412">
        <v>3</v>
      </c>
      <c r="B111" s="482"/>
      <c r="C111" s="35" t="s">
        <v>34</v>
      </c>
      <c r="D111" s="436"/>
      <c r="E111" s="258"/>
      <c r="F111" s="258"/>
      <c r="G111" s="258"/>
      <c r="H111" s="258"/>
      <c r="I111" s="258"/>
      <c r="J111" s="258"/>
      <c r="K111" s="258"/>
      <c r="L111" s="258"/>
      <c r="M111" s="258"/>
      <c r="N111" s="258"/>
      <c r="O111" s="437"/>
      <c r="P111" s="454">
        <f t="shared" si="19"/>
        <v>0</v>
      </c>
      <c r="Q111" s="261">
        <f>P111+P112</f>
        <v>0</v>
      </c>
      <c r="R111" s="159"/>
      <c r="S111" s="181">
        <f>Q111-R111</f>
        <v>0</v>
      </c>
      <c r="T111" s="224" t="e">
        <f aca="true" t="shared" si="26" ref="T111:T142">P111/(12*D111)*1000</f>
        <v>#DIV/0!</v>
      </c>
      <c r="U111" s="212" t="e">
        <f aca="true" t="shared" si="27" ref="U111:U142">G111/(12*D111)*1000</f>
        <v>#DIV/0!</v>
      </c>
      <c r="V111" s="212" t="e">
        <f aca="true" t="shared" si="28" ref="V111:V142">H111/(12*D111)*1000</f>
        <v>#DIV/0!</v>
      </c>
      <c r="W111" s="216" t="e">
        <f t="shared" si="16"/>
        <v>#DIV/0!</v>
      </c>
      <c r="X111" s="133"/>
      <c r="Y111" s="232" t="e">
        <f>R111/(12*(D111+D112))*1000+(AB111+AC111)/(12*(X111+X112))*1000</f>
        <v>#DIV/0!</v>
      </c>
      <c r="Z111" s="206" t="e">
        <f>Y111-AA111</f>
        <v>#DIV/0!</v>
      </c>
      <c r="AA111" s="233" t="e">
        <f>(G111+G112+H111+H112)/(12*(D111+D112))*1000</f>
        <v>#DIV/0!</v>
      </c>
      <c r="AB111" s="227"/>
      <c r="AC111" s="200"/>
      <c r="AD111" s="104" t="e">
        <f>(X111+X112)*Y111*0.012</f>
        <v>#DIV/0!</v>
      </c>
      <c r="AE111" s="496"/>
      <c r="AF111" s="208" t="e">
        <f>AE111+AE112+AB111-AD111</f>
        <v>#DIV/0!</v>
      </c>
      <c r="AG111" s="5" t="e">
        <f>AF111/(12*(X111+X112))*1000</f>
        <v>#DIV/0!</v>
      </c>
      <c r="AH111" s="6" t="e">
        <f>AG111/AA111</f>
        <v>#DIV/0!</v>
      </c>
      <c r="AI111" s="3">
        <f>X111</f>
        <v>0</v>
      </c>
      <c r="AJ111" s="9" t="e">
        <f>AE111+AE112+AB111-(AI111+AI112)*Y111*0.012</f>
        <v>#DIV/0!</v>
      </c>
      <c r="AK111" s="5" t="e">
        <f>AJ111/(12*(AI111+AI112))*1000</f>
        <v>#DIV/0!</v>
      </c>
      <c r="AL111" s="247" t="e">
        <f>AK111/AA111</f>
        <v>#DIV/0!</v>
      </c>
      <c r="AM111" s="251"/>
      <c r="AN111" s="250" t="e">
        <f>(AM111+AM112)/(12*(AI111+AI112))*1000</f>
        <v>#DIV/0!</v>
      </c>
      <c r="AO111" s="5" t="e">
        <f>AA111+AK111+AN111</f>
        <v>#DIV/0!</v>
      </c>
      <c r="AP111" s="7" t="e">
        <f>(AK111+AN111)/AA111</f>
        <v>#DIV/0!</v>
      </c>
      <c r="AQ111" s="243" t="e">
        <f>AO111/AA111</f>
        <v>#DIV/0!</v>
      </c>
      <c r="AR111" s="265">
        <f t="shared" si="20"/>
        <v>0</v>
      </c>
      <c r="AS111" s="17">
        <f t="shared" si="24"/>
        <v>0</v>
      </c>
      <c r="AT111" s="242"/>
      <c r="AU111" s="18" t="e">
        <f t="shared" si="25"/>
        <v>#DIV/0!</v>
      </c>
      <c r="AV111" s="21"/>
      <c r="AW111" s="105"/>
      <c r="AX111" s="14" t="e">
        <f>(AR111+AR112+AB111-AV111-AV112)/((AW111+AW112)*12)</f>
        <v>#DIV/0!</v>
      </c>
      <c r="AY111" s="422" t="e">
        <f>IF(AX111&lt;0,"!!!","")</f>
        <v>#DIV/0!</v>
      </c>
    </row>
    <row r="112" spans="1:51" ht="13.5" thickBot="1">
      <c r="A112" s="377">
        <v>3</v>
      </c>
      <c r="B112" s="480"/>
      <c r="C112" s="88" t="s">
        <v>35</v>
      </c>
      <c r="D112" s="439"/>
      <c r="E112" s="440"/>
      <c r="F112" s="440"/>
      <c r="G112" s="440"/>
      <c r="H112" s="440"/>
      <c r="I112" s="440"/>
      <c r="J112" s="440"/>
      <c r="K112" s="440"/>
      <c r="L112" s="440"/>
      <c r="M112" s="440"/>
      <c r="N112" s="440"/>
      <c r="O112" s="441"/>
      <c r="P112" s="455">
        <f t="shared" si="19"/>
        <v>0</v>
      </c>
      <c r="Q112" s="262" t="s">
        <v>76</v>
      </c>
      <c r="R112" s="202" t="s">
        <v>76</v>
      </c>
      <c r="S112" s="203" t="s">
        <v>76</v>
      </c>
      <c r="T112" s="221" t="e">
        <f t="shared" si="26"/>
        <v>#DIV/0!</v>
      </c>
      <c r="U112" s="209" t="e">
        <f t="shared" si="27"/>
        <v>#DIV/0!</v>
      </c>
      <c r="V112" s="209" t="e">
        <f t="shared" si="28"/>
        <v>#DIV/0!</v>
      </c>
      <c r="W112" s="213" t="e">
        <f t="shared" si="16"/>
        <v>#DIV/0!</v>
      </c>
      <c r="X112" s="132"/>
      <c r="Y112" s="234" t="s">
        <v>76</v>
      </c>
      <c r="Z112" s="207" t="s">
        <v>76</v>
      </c>
      <c r="AA112" s="203" t="s">
        <v>76</v>
      </c>
      <c r="AB112" s="202" t="s">
        <v>76</v>
      </c>
      <c r="AC112" s="203" t="s">
        <v>76</v>
      </c>
      <c r="AD112" s="236" t="s">
        <v>76</v>
      </c>
      <c r="AE112" s="291"/>
      <c r="AF112" s="237" t="s">
        <v>76</v>
      </c>
      <c r="AG112" s="238" t="s">
        <v>76</v>
      </c>
      <c r="AH112" s="239" t="s">
        <v>76</v>
      </c>
      <c r="AI112" s="240">
        <f>X112</f>
        <v>0</v>
      </c>
      <c r="AJ112" s="237" t="s">
        <v>76</v>
      </c>
      <c r="AK112" s="238" t="s">
        <v>76</v>
      </c>
      <c r="AL112" s="248" t="s">
        <v>76</v>
      </c>
      <c r="AM112" s="295"/>
      <c r="AN112" s="237" t="s">
        <v>76</v>
      </c>
      <c r="AO112" s="237" t="s">
        <v>76</v>
      </c>
      <c r="AP112" s="238" t="s">
        <v>76</v>
      </c>
      <c r="AQ112" s="244" t="s">
        <v>76</v>
      </c>
      <c r="AR112" s="266">
        <f t="shared" si="20"/>
        <v>0</v>
      </c>
      <c r="AS112" s="84">
        <f t="shared" si="24"/>
        <v>0</v>
      </c>
      <c r="AT112" s="241"/>
      <c r="AU112" s="85" t="e">
        <f t="shared" si="25"/>
        <v>#DIV/0!</v>
      </c>
      <c r="AV112" s="90"/>
      <c r="AW112" s="106"/>
      <c r="AX112" s="87"/>
      <c r="AY112" s="422" t="e">
        <f>AY111</f>
        <v>#DIV/0!</v>
      </c>
    </row>
    <row r="113" spans="1:51" s="23" customFormat="1" ht="12.75">
      <c r="A113" s="48">
        <v>4</v>
      </c>
      <c r="B113" s="478"/>
      <c r="C113" s="407" t="s">
        <v>34</v>
      </c>
      <c r="D113" s="443"/>
      <c r="E113" s="337"/>
      <c r="F113" s="337"/>
      <c r="G113" s="337"/>
      <c r="H113" s="337"/>
      <c r="I113" s="337"/>
      <c r="J113" s="337"/>
      <c r="K113" s="337"/>
      <c r="L113" s="337"/>
      <c r="M113" s="337"/>
      <c r="N113" s="337"/>
      <c r="O113" s="444"/>
      <c r="P113" s="445">
        <f t="shared" si="19"/>
        <v>0</v>
      </c>
      <c r="Q113" s="264">
        <f>P113+P114</f>
        <v>0</v>
      </c>
      <c r="R113" s="162"/>
      <c r="S113" s="192">
        <f>Q113-R113</f>
        <v>0</v>
      </c>
      <c r="T113" s="112" t="e">
        <f t="shared" si="26"/>
        <v>#DIV/0!</v>
      </c>
      <c r="U113" s="186" t="e">
        <f t="shared" si="27"/>
        <v>#DIV/0!</v>
      </c>
      <c r="V113" s="186" t="e">
        <f t="shared" si="28"/>
        <v>#DIV/0!</v>
      </c>
      <c r="W113" s="194" t="e">
        <f t="shared" si="16"/>
        <v>#DIV/0!</v>
      </c>
      <c r="X113" s="135"/>
      <c r="Y113" s="339" t="e">
        <f>R113/(12*(D113+D114))*1000+(AB113+AC113)/(12*(X113+X114))*1000</f>
        <v>#DIV/0!</v>
      </c>
      <c r="Z113" s="340" t="e">
        <f>Y113-AA113</f>
        <v>#DIV/0!</v>
      </c>
      <c r="AA113" s="341" t="e">
        <f>(G113+G114+H113+H114)/(12*(D113+D114))*1000</f>
        <v>#DIV/0!</v>
      </c>
      <c r="AB113" s="342"/>
      <c r="AC113" s="343"/>
      <c r="AD113" s="344" t="e">
        <f>(X113+X114)*Y113*0.012</f>
        <v>#DIV/0!</v>
      </c>
      <c r="AE113" s="498"/>
      <c r="AF113" s="345" t="e">
        <f>AE113+AE114+AB113-AD113</f>
        <v>#DIV/0!</v>
      </c>
      <c r="AG113" s="346" t="e">
        <f>AF113/(12*(X113+X114))*1000</f>
        <v>#DIV/0!</v>
      </c>
      <c r="AH113" s="347" t="e">
        <f>AG113/AA113</f>
        <v>#DIV/0!</v>
      </c>
      <c r="AI113" s="92">
        <f>X113</f>
        <v>0</v>
      </c>
      <c r="AJ113" s="348" t="e">
        <f>AE113+AE114+AB113-(AI113+AI114)*Y113*0.012</f>
        <v>#DIV/0!</v>
      </c>
      <c r="AK113" s="346" t="e">
        <f>AJ113/(12*(AI113+AI114))*1000</f>
        <v>#DIV/0!</v>
      </c>
      <c r="AL113" s="408" t="e">
        <f>AK113/AA113</f>
        <v>#DIV/0!</v>
      </c>
      <c r="AM113" s="350"/>
      <c r="AN113" s="351" t="e">
        <f>(AM113+AM114)/(12*(AI113+AI114))*1000</f>
        <v>#DIV/0!</v>
      </c>
      <c r="AO113" s="346" t="e">
        <f>AA113+AK113+AN113</f>
        <v>#DIV/0!</v>
      </c>
      <c r="AP113" s="352" t="e">
        <f>(AK113+AN113)/AA113</f>
        <v>#DIV/0!</v>
      </c>
      <c r="AQ113" s="353" t="e">
        <f>AO113/AA113</f>
        <v>#DIV/0!</v>
      </c>
      <c r="AR113" s="354">
        <f t="shared" si="20"/>
        <v>0</v>
      </c>
      <c r="AS113" s="50">
        <f t="shared" si="24"/>
        <v>0</v>
      </c>
      <c r="AT113" s="49"/>
      <c r="AU113" s="51" t="e">
        <f t="shared" si="25"/>
        <v>#DIV/0!</v>
      </c>
      <c r="AV113" s="52"/>
      <c r="AW113" s="116"/>
      <c r="AX113" s="96" t="e">
        <f>(AR113+AR114+AB113-AV113-AV114)/((AW113+AW114)*12)</f>
        <v>#DIV/0!</v>
      </c>
      <c r="AY113" s="422" t="e">
        <f>IF(AX113&lt;0,"!!!","")</f>
        <v>#DIV/0!</v>
      </c>
    </row>
    <row r="114" spans="1:51" s="23" customFormat="1" ht="13.5" thickBot="1">
      <c r="A114" s="64">
        <v>4</v>
      </c>
      <c r="B114" s="480"/>
      <c r="C114" s="88" t="s">
        <v>35</v>
      </c>
      <c r="D114" s="456"/>
      <c r="E114" s="457"/>
      <c r="F114" s="457"/>
      <c r="G114" s="457"/>
      <c r="H114" s="457"/>
      <c r="I114" s="457"/>
      <c r="J114" s="457"/>
      <c r="K114" s="457"/>
      <c r="L114" s="457"/>
      <c r="M114" s="457"/>
      <c r="N114" s="457"/>
      <c r="O114" s="458"/>
      <c r="P114" s="459">
        <f t="shared" si="19"/>
        <v>0</v>
      </c>
      <c r="Q114" s="262" t="s">
        <v>76</v>
      </c>
      <c r="R114" s="202" t="s">
        <v>76</v>
      </c>
      <c r="S114" s="203" t="s">
        <v>76</v>
      </c>
      <c r="T114" s="184" t="e">
        <f t="shared" si="26"/>
        <v>#DIV/0!</v>
      </c>
      <c r="U114" s="185" t="e">
        <f t="shared" si="27"/>
        <v>#DIV/0!</v>
      </c>
      <c r="V114" s="185" t="e">
        <f t="shared" si="28"/>
        <v>#DIV/0!</v>
      </c>
      <c r="W114" s="217" t="e">
        <f t="shared" si="16"/>
        <v>#DIV/0!</v>
      </c>
      <c r="X114" s="134"/>
      <c r="Y114" s="234" t="s">
        <v>76</v>
      </c>
      <c r="Z114" s="207" t="s">
        <v>76</v>
      </c>
      <c r="AA114" s="203" t="s">
        <v>76</v>
      </c>
      <c r="AB114" s="202" t="s">
        <v>76</v>
      </c>
      <c r="AC114" s="203" t="s">
        <v>76</v>
      </c>
      <c r="AD114" s="236" t="s">
        <v>76</v>
      </c>
      <c r="AE114" s="291"/>
      <c r="AF114" s="237" t="s">
        <v>76</v>
      </c>
      <c r="AG114" s="238" t="s">
        <v>76</v>
      </c>
      <c r="AH114" s="239" t="s">
        <v>76</v>
      </c>
      <c r="AI114" s="240">
        <f>X114</f>
        <v>0</v>
      </c>
      <c r="AJ114" s="237" t="s">
        <v>76</v>
      </c>
      <c r="AK114" s="238" t="s">
        <v>76</v>
      </c>
      <c r="AL114" s="248" t="s">
        <v>76</v>
      </c>
      <c r="AM114" s="295"/>
      <c r="AN114" s="237" t="s">
        <v>76</v>
      </c>
      <c r="AO114" s="237" t="s">
        <v>76</v>
      </c>
      <c r="AP114" s="238" t="s">
        <v>76</v>
      </c>
      <c r="AQ114" s="244" t="s">
        <v>76</v>
      </c>
      <c r="AR114" s="266">
        <f t="shared" si="20"/>
        <v>0</v>
      </c>
      <c r="AS114" s="66">
        <f t="shared" si="24"/>
        <v>0</v>
      </c>
      <c r="AT114" s="65"/>
      <c r="AU114" s="67" t="e">
        <f t="shared" si="25"/>
        <v>#DIV/0!</v>
      </c>
      <c r="AV114" s="68"/>
      <c r="AW114" s="115"/>
      <c r="AX114" s="87"/>
      <c r="AY114" s="422" t="e">
        <f>AY113</f>
        <v>#DIV/0!</v>
      </c>
    </row>
    <row r="115" spans="1:51" s="23" customFormat="1" ht="12.75">
      <c r="A115" s="48">
        <v>4</v>
      </c>
      <c r="B115" s="478"/>
      <c r="C115" s="63" t="s">
        <v>34</v>
      </c>
      <c r="D115" s="443"/>
      <c r="E115" s="337"/>
      <c r="F115" s="337"/>
      <c r="G115" s="337"/>
      <c r="H115" s="337"/>
      <c r="I115" s="337"/>
      <c r="J115" s="337"/>
      <c r="K115" s="337"/>
      <c r="L115" s="337"/>
      <c r="M115" s="337"/>
      <c r="N115" s="337"/>
      <c r="O115" s="444"/>
      <c r="P115" s="445">
        <f t="shared" si="19"/>
        <v>0</v>
      </c>
      <c r="Q115" s="263">
        <f>P115+P116</f>
        <v>0</v>
      </c>
      <c r="R115" s="162"/>
      <c r="S115" s="181">
        <f>Q115-R115</f>
        <v>0</v>
      </c>
      <c r="T115" s="112" t="e">
        <f t="shared" si="26"/>
        <v>#DIV/0!</v>
      </c>
      <c r="U115" s="186" t="e">
        <f t="shared" si="27"/>
        <v>#DIV/0!</v>
      </c>
      <c r="V115" s="186" t="e">
        <f t="shared" si="28"/>
        <v>#DIV/0!</v>
      </c>
      <c r="W115" s="194" t="e">
        <f t="shared" si="16"/>
        <v>#DIV/0!</v>
      </c>
      <c r="X115" s="135"/>
      <c r="Y115" s="232" t="e">
        <f>R115/(12*(D115+D116))*1000+(AB115+AC115)/(12*(X115+X116))*1000</f>
        <v>#DIV/0!</v>
      </c>
      <c r="Z115" s="206" t="e">
        <f>Y115-AA115</f>
        <v>#DIV/0!</v>
      </c>
      <c r="AA115" s="233" t="e">
        <f>(G115+G116+H115+H116)/(12*(D115+D116))*1000</f>
        <v>#DIV/0!</v>
      </c>
      <c r="AB115" s="227"/>
      <c r="AC115" s="200"/>
      <c r="AD115" s="104" t="e">
        <f>(X115+X116)*Y115*0.012</f>
        <v>#DIV/0!</v>
      </c>
      <c r="AE115" s="496"/>
      <c r="AF115" s="208" t="e">
        <f>AE115+AE116+AB115-AD115</f>
        <v>#DIV/0!</v>
      </c>
      <c r="AG115" s="5" t="e">
        <f>AF115/(12*(X115+X116))*1000</f>
        <v>#DIV/0!</v>
      </c>
      <c r="AH115" s="6" t="e">
        <f>AG115/AA115</f>
        <v>#DIV/0!</v>
      </c>
      <c r="AI115" s="3">
        <f>X115</f>
        <v>0</v>
      </c>
      <c r="AJ115" s="9" t="e">
        <f>AE115+AE116+AB115-(AI115+AI116)*Y115*0.012</f>
        <v>#DIV/0!</v>
      </c>
      <c r="AK115" s="5" t="e">
        <f>AJ115/(12*(AI115+AI116))*1000</f>
        <v>#DIV/0!</v>
      </c>
      <c r="AL115" s="247" t="e">
        <f>AK115/AA115</f>
        <v>#DIV/0!</v>
      </c>
      <c r="AM115" s="251"/>
      <c r="AN115" s="250" t="e">
        <f>(AM115+AM116)/(12*(AI115+AI116))*1000</f>
        <v>#DIV/0!</v>
      </c>
      <c r="AO115" s="5" t="e">
        <f>AA115+AK115+AN115</f>
        <v>#DIV/0!</v>
      </c>
      <c r="AP115" s="7" t="e">
        <f>(AK115+AN115)/AA115</f>
        <v>#DIV/0!</v>
      </c>
      <c r="AQ115" s="243" t="e">
        <f>AO115/AA115</f>
        <v>#DIV/0!</v>
      </c>
      <c r="AR115" s="265">
        <f t="shared" si="20"/>
        <v>0</v>
      </c>
      <c r="AS115" s="50">
        <f t="shared" si="24"/>
        <v>0</v>
      </c>
      <c r="AT115" s="49"/>
      <c r="AU115" s="51" t="e">
        <f t="shared" si="25"/>
        <v>#DIV/0!</v>
      </c>
      <c r="AV115" s="52"/>
      <c r="AW115" s="116"/>
      <c r="AX115" s="14" t="e">
        <f>(AR115+AR116+AB115-AV115-AV116)/((AW115+AW116)*12)</f>
        <v>#DIV/0!</v>
      </c>
      <c r="AY115" s="422" t="e">
        <f>IF(AX115&lt;0,"!!!","")</f>
        <v>#DIV/0!</v>
      </c>
    </row>
    <row r="116" spans="1:51" s="23" customFormat="1" ht="13.5" thickBot="1">
      <c r="A116" s="69">
        <v>4</v>
      </c>
      <c r="B116" s="478"/>
      <c r="C116" s="70" t="s">
        <v>35</v>
      </c>
      <c r="D116" s="460"/>
      <c r="E116" s="461"/>
      <c r="F116" s="461"/>
      <c r="G116" s="461"/>
      <c r="H116" s="461"/>
      <c r="I116" s="461"/>
      <c r="J116" s="461"/>
      <c r="K116" s="461"/>
      <c r="L116" s="461"/>
      <c r="M116" s="461"/>
      <c r="N116" s="461"/>
      <c r="O116" s="462"/>
      <c r="P116" s="463">
        <f t="shared" si="19"/>
        <v>0</v>
      </c>
      <c r="Q116" s="262" t="s">
        <v>76</v>
      </c>
      <c r="R116" s="202" t="s">
        <v>76</v>
      </c>
      <c r="S116" s="203" t="s">
        <v>76</v>
      </c>
      <c r="T116" s="109" t="e">
        <f t="shared" si="26"/>
        <v>#DIV/0!</v>
      </c>
      <c r="U116" s="187" t="e">
        <f t="shared" si="27"/>
        <v>#DIV/0!</v>
      </c>
      <c r="V116" s="187" t="e">
        <f t="shared" si="28"/>
        <v>#DIV/0!</v>
      </c>
      <c r="W116" s="193" t="e">
        <f t="shared" si="16"/>
        <v>#DIV/0!</v>
      </c>
      <c r="X116" s="136"/>
      <c r="Y116" s="234" t="s">
        <v>76</v>
      </c>
      <c r="Z116" s="207" t="s">
        <v>76</v>
      </c>
      <c r="AA116" s="203" t="s">
        <v>76</v>
      </c>
      <c r="AB116" s="202" t="s">
        <v>76</v>
      </c>
      <c r="AC116" s="203" t="s">
        <v>76</v>
      </c>
      <c r="AD116" s="236" t="s">
        <v>76</v>
      </c>
      <c r="AE116" s="291"/>
      <c r="AF116" s="237" t="s">
        <v>76</v>
      </c>
      <c r="AG116" s="238" t="s">
        <v>76</v>
      </c>
      <c r="AH116" s="239" t="s">
        <v>76</v>
      </c>
      <c r="AI116" s="240">
        <f>X116</f>
        <v>0</v>
      </c>
      <c r="AJ116" s="237" t="s">
        <v>76</v>
      </c>
      <c r="AK116" s="238" t="s">
        <v>76</v>
      </c>
      <c r="AL116" s="248" t="s">
        <v>76</v>
      </c>
      <c r="AM116" s="295"/>
      <c r="AN116" s="237" t="s">
        <v>76</v>
      </c>
      <c r="AO116" s="237" t="s">
        <v>76</v>
      </c>
      <c r="AP116" s="238" t="s">
        <v>76</v>
      </c>
      <c r="AQ116" s="244" t="s">
        <v>76</v>
      </c>
      <c r="AR116" s="266">
        <f t="shared" si="20"/>
        <v>0</v>
      </c>
      <c r="AS116" s="72">
        <f t="shared" si="24"/>
        <v>0</v>
      </c>
      <c r="AT116" s="71"/>
      <c r="AU116" s="73" t="e">
        <f t="shared" si="25"/>
        <v>#DIV/0!</v>
      </c>
      <c r="AV116" s="58"/>
      <c r="AW116" s="117"/>
      <c r="AX116" s="87"/>
      <c r="AY116" s="422" t="e">
        <f>AY115</f>
        <v>#DIV/0!</v>
      </c>
    </row>
    <row r="117" spans="1:51" s="23" customFormat="1" ht="12.75">
      <c r="A117" s="53">
        <v>4</v>
      </c>
      <c r="B117" s="474"/>
      <c r="C117" s="98" t="s">
        <v>34</v>
      </c>
      <c r="D117" s="446"/>
      <c r="E117" s="451"/>
      <c r="F117" s="451"/>
      <c r="G117" s="451"/>
      <c r="H117" s="451"/>
      <c r="I117" s="451"/>
      <c r="J117" s="451"/>
      <c r="K117" s="451"/>
      <c r="L117" s="451"/>
      <c r="M117" s="451"/>
      <c r="N117" s="451"/>
      <c r="O117" s="452"/>
      <c r="P117" s="453">
        <f t="shared" si="19"/>
        <v>0</v>
      </c>
      <c r="Q117" s="179">
        <f>P117+P118</f>
        <v>0</v>
      </c>
      <c r="R117" s="163"/>
      <c r="S117" s="181">
        <f>Q117-R117</f>
        <v>0</v>
      </c>
      <c r="T117" s="110" t="e">
        <f t="shared" si="26"/>
        <v>#DIV/0!</v>
      </c>
      <c r="U117" s="188" t="e">
        <f t="shared" si="27"/>
        <v>#DIV/0!</v>
      </c>
      <c r="V117" s="188" t="e">
        <f t="shared" si="28"/>
        <v>#DIV/0!</v>
      </c>
      <c r="W117" s="195" t="e">
        <f t="shared" si="16"/>
        <v>#DIV/0!</v>
      </c>
      <c r="X117" s="137"/>
      <c r="Y117" s="232" t="e">
        <f>R117/(12*(D117+D118))*1000+(AB117+AC117)/(12*(X117+X118))*1000</f>
        <v>#DIV/0!</v>
      </c>
      <c r="Z117" s="206" t="e">
        <f>Y117-AA117</f>
        <v>#DIV/0!</v>
      </c>
      <c r="AA117" s="233" t="e">
        <f>(G117+G118+H117+H118)/(12*(D117+D118))*1000</f>
        <v>#DIV/0!</v>
      </c>
      <c r="AB117" s="227"/>
      <c r="AC117" s="200"/>
      <c r="AD117" s="104" t="e">
        <f>(X117+X118)*Y117*0.012</f>
        <v>#DIV/0!</v>
      </c>
      <c r="AE117" s="496"/>
      <c r="AF117" s="208" t="e">
        <f>AE117+AE118+AB117-AD117</f>
        <v>#DIV/0!</v>
      </c>
      <c r="AG117" s="5" t="e">
        <f>AF117/(12*(X117+X118))*1000</f>
        <v>#DIV/0!</v>
      </c>
      <c r="AH117" s="6" t="e">
        <f>AG117/AA117</f>
        <v>#DIV/0!</v>
      </c>
      <c r="AI117" s="3">
        <f>X117</f>
        <v>0</v>
      </c>
      <c r="AJ117" s="9" t="e">
        <f>AE117+AE118+AB117-(AI117+AI118)*Y117*0.012</f>
        <v>#DIV/0!</v>
      </c>
      <c r="AK117" s="5" t="e">
        <f>AJ117/(12*(AI117+AI118))*1000</f>
        <v>#DIV/0!</v>
      </c>
      <c r="AL117" s="247" t="e">
        <f>AK117/AA117</f>
        <v>#DIV/0!</v>
      </c>
      <c r="AM117" s="251"/>
      <c r="AN117" s="250" t="e">
        <f>(AM117+AM118)/(12*(AI117+AI118))*1000</f>
        <v>#DIV/0!</v>
      </c>
      <c r="AO117" s="5" t="e">
        <f>AA117+AK117+AN117</f>
        <v>#DIV/0!</v>
      </c>
      <c r="AP117" s="7" t="e">
        <f>(AK117+AN117)/AA117</f>
        <v>#DIV/0!</v>
      </c>
      <c r="AQ117" s="243" t="e">
        <f>AO117/AA117</f>
        <v>#DIV/0!</v>
      </c>
      <c r="AR117" s="265">
        <f t="shared" si="20"/>
        <v>0</v>
      </c>
      <c r="AS117" s="55">
        <f t="shared" si="24"/>
        <v>0</v>
      </c>
      <c r="AT117" s="54"/>
      <c r="AU117" s="56" t="e">
        <f t="shared" si="25"/>
        <v>#DIV/0!</v>
      </c>
      <c r="AV117" s="57"/>
      <c r="AW117" s="118"/>
      <c r="AX117" s="14" t="e">
        <f>(AR117+AR118+AB117-AV117-AV118)/((AW117+AW118)*12)</f>
        <v>#DIV/0!</v>
      </c>
      <c r="AY117" s="422" t="e">
        <f>IF(AX117&lt;0,"!!!","")</f>
        <v>#DIV/0!</v>
      </c>
    </row>
    <row r="118" spans="1:51" s="23" customFormat="1" ht="13.5" thickBot="1">
      <c r="A118" s="74">
        <v>4</v>
      </c>
      <c r="B118" s="475"/>
      <c r="C118" s="88" t="s">
        <v>35</v>
      </c>
      <c r="D118" s="439"/>
      <c r="E118" s="440"/>
      <c r="F118" s="440"/>
      <c r="G118" s="440"/>
      <c r="H118" s="440"/>
      <c r="I118" s="440"/>
      <c r="J118" s="440"/>
      <c r="K118" s="440"/>
      <c r="L118" s="440"/>
      <c r="M118" s="440"/>
      <c r="N118" s="440"/>
      <c r="O118" s="441"/>
      <c r="P118" s="442">
        <f t="shared" si="19"/>
        <v>0</v>
      </c>
      <c r="Q118" s="262" t="s">
        <v>76</v>
      </c>
      <c r="R118" s="202" t="s">
        <v>76</v>
      </c>
      <c r="S118" s="203" t="s">
        <v>76</v>
      </c>
      <c r="T118" s="111" t="e">
        <f t="shared" si="26"/>
        <v>#DIV/0!</v>
      </c>
      <c r="U118" s="189" t="e">
        <f t="shared" si="27"/>
        <v>#DIV/0!</v>
      </c>
      <c r="V118" s="189" t="e">
        <f t="shared" si="28"/>
        <v>#DIV/0!</v>
      </c>
      <c r="W118" s="196" t="e">
        <f aca="true" t="shared" si="29" ref="W118:W176">U118+V118</f>
        <v>#DIV/0!</v>
      </c>
      <c r="X118" s="138"/>
      <c r="Y118" s="234" t="s">
        <v>76</v>
      </c>
      <c r="Z118" s="207" t="s">
        <v>76</v>
      </c>
      <c r="AA118" s="203" t="s">
        <v>76</v>
      </c>
      <c r="AB118" s="202" t="s">
        <v>76</v>
      </c>
      <c r="AC118" s="203" t="s">
        <v>76</v>
      </c>
      <c r="AD118" s="236" t="s">
        <v>76</v>
      </c>
      <c r="AE118" s="291"/>
      <c r="AF118" s="237" t="s">
        <v>76</v>
      </c>
      <c r="AG118" s="238" t="s">
        <v>76</v>
      </c>
      <c r="AH118" s="239" t="s">
        <v>76</v>
      </c>
      <c r="AI118" s="240">
        <f>X118</f>
        <v>0</v>
      </c>
      <c r="AJ118" s="237" t="s">
        <v>76</v>
      </c>
      <c r="AK118" s="238" t="s">
        <v>76</v>
      </c>
      <c r="AL118" s="248" t="s">
        <v>76</v>
      </c>
      <c r="AM118" s="295"/>
      <c r="AN118" s="237" t="s">
        <v>76</v>
      </c>
      <c r="AO118" s="237" t="s">
        <v>76</v>
      </c>
      <c r="AP118" s="238" t="s">
        <v>76</v>
      </c>
      <c r="AQ118" s="244" t="s">
        <v>76</v>
      </c>
      <c r="AR118" s="266">
        <f t="shared" si="20"/>
        <v>0</v>
      </c>
      <c r="AS118" s="76">
        <f t="shared" si="24"/>
        <v>0</v>
      </c>
      <c r="AT118" s="75"/>
      <c r="AU118" s="77" t="e">
        <f t="shared" si="25"/>
        <v>#DIV/0!</v>
      </c>
      <c r="AV118" s="59"/>
      <c r="AW118" s="119"/>
      <c r="AX118" s="87"/>
      <c r="AY118" s="422" t="e">
        <f>AY117</f>
        <v>#DIV/0!</v>
      </c>
    </row>
    <row r="119" spans="1:51" s="23" customFormat="1" ht="12.75">
      <c r="A119" s="48">
        <v>4</v>
      </c>
      <c r="B119" s="478"/>
      <c r="C119" s="63" t="s">
        <v>34</v>
      </c>
      <c r="D119" s="443"/>
      <c r="E119" s="337"/>
      <c r="F119" s="337"/>
      <c r="G119" s="337"/>
      <c r="H119" s="337"/>
      <c r="I119" s="337"/>
      <c r="J119" s="337"/>
      <c r="K119" s="337"/>
      <c r="L119" s="337"/>
      <c r="M119" s="337"/>
      <c r="N119" s="337"/>
      <c r="O119" s="444"/>
      <c r="P119" s="445">
        <f t="shared" si="19"/>
        <v>0</v>
      </c>
      <c r="Q119" s="263">
        <f>P119+P120</f>
        <v>0</v>
      </c>
      <c r="R119" s="162"/>
      <c r="S119" s="181">
        <f>Q119-R119</f>
        <v>0</v>
      </c>
      <c r="T119" s="112" t="e">
        <f t="shared" si="26"/>
        <v>#DIV/0!</v>
      </c>
      <c r="U119" s="186" t="e">
        <f t="shared" si="27"/>
        <v>#DIV/0!</v>
      </c>
      <c r="V119" s="186" t="e">
        <f t="shared" si="28"/>
        <v>#DIV/0!</v>
      </c>
      <c r="W119" s="194" t="e">
        <f t="shared" si="29"/>
        <v>#DIV/0!</v>
      </c>
      <c r="X119" s="135"/>
      <c r="Y119" s="232" t="e">
        <f>R119/(12*(D119+D120))*1000+(AB119+AC119)/(12*(X119+X120))*1000</f>
        <v>#DIV/0!</v>
      </c>
      <c r="Z119" s="206" t="e">
        <f>Y119-AA119</f>
        <v>#DIV/0!</v>
      </c>
      <c r="AA119" s="233" t="e">
        <f>(G119+G120+H119+H120)/(12*(D119+D120))*1000</f>
        <v>#DIV/0!</v>
      </c>
      <c r="AB119" s="227"/>
      <c r="AC119" s="200"/>
      <c r="AD119" s="104" t="e">
        <f>(X119+X120)*Y119*0.012</f>
        <v>#DIV/0!</v>
      </c>
      <c r="AE119" s="496"/>
      <c r="AF119" s="208" t="e">
        <f>AE119+AE120+AB119-AD119</f>
        <v>#DIV/0!</v>
      </c>
      <c r="AG119" s="5" t="e">
        <f>AF119/(12*(X119+X120))*1000</f>
        <v>#DIV/0!</v>
      </c>
      <c r="AH119" s="6" t="e">
        <f>AG119/AA119</f>
        <v>#DIV/0!</v>
      </c>
      <c r="AI119" s="3">
        <f>X119</f>
        <v>0</v>
      </c>
      <c r="AJ119" s="9" t="e">
        <f>AE119+AE120+AB119-(AI119+AI120)*Y119*0.012</f>
        <v>#DIV/0!</v>
      </c>
      <c r="AK119" s="5" t="e">
        <f>AJ119/(12*(AI119+AI120))*1000</f>
        <v>#DIV/0!</v>
      </c>
      <c r="AL119" s="247" t="e">
        <f>AK119/AA119</f>
        <v>#DIV/0!</v>
      </c>
      <c r="AM119" s="251"/>
      <c r="AN119" s="250" t="e">
        <f>(AM119+AM120)/(12*(AI119+AI120))*1000</f>
        <v>#DIV/0!</v>
      </c>
      <c r="AO119" s="5" t="e">
        <f>AA119+AK119+AN119</f>
        <v>#DIV/0!</v>
      </c>
      <c r="AP119" s="7" t="e">
        <f>(AK119+AN119)/AA119</f>
        <v>#DIV/0!</v>
      </c>
      <c r="AQ119" s="243" t="e">
        <f>AO119/AA119</f>
        <v>#DIV/0!</v>
      </c>
      <c r="AR119" s="265">
        <f t="shared" si="20"/>
        <v>0</v>
      </c>
      <c r="AS119" s="50">
        <f t="shared" si="24"/>
        <v>0</v>
      </c>
      <c r="AT119" s="49"/>
      <c r="AU119" s="51" t="e">
        <f t="shared" si="25"/>
        <v>#DIV/0!</v>
      </c>
      <c r="AV119" s="52"/>
      <c r="AW119" s="116"/>
      <c r="AX119" s="14" t="e">
        <f>(AR119+AR120+AB119-AV119-AV120)/((AW119+AW120)*12)</f>
        <v>#DIV/0!</v>
      </c>
      <c r="AY119" s="422" t="e">
        <f>IF(AX119&lt;0,"!!!","")</f>
        <v>#DIV/0!</v>
      </c>
    </row>
    <row r="120" spans="1:51" s="23" customFormat="1" ht="13.5" thickBot="1">
      <c r="A120" s="69">
        <v>4</v>
      </c>
      <c r="B120" s="478"/>
      <c r="C120" s="70" t="s">
        <v>35</v>
      </c>
      <c r="D120" s="460"/>
      <c r="E120" s="461"/>
      <c r="F120" s="461"/>
      <c r="G120" s="461"/>
      <c r="H120" s="461"/>
      <c r="I120" s="461"/>
      <c r="J120" s="461"/>
      <c r="K120" s="461"/>
      <c r="L120" s="461"/>
      <c r="M120" s="461"/>
      <c r="N120" s="461"/>
      <c r="O120" s="462"/>
      <c r="P120" s="463">
        <f t="shared" si="19"/>
        <v>0</v>
      </c>
      <c r="Q120" s="262" t="s">
        <v>76</v>
      </c>
      <c r="R120" s="202" t="s">
        <v>76</v>
      </c>
      <c r="S120" s="203" t="s">
        <v>76</v>
      </c>
      <c r="T120" s="109" t="e">
        <f t="shared" si="26"/>
        <v>#DIV/0!</v>
      </c>
      <c r="U120" s="187" t="e">
        <f t="shared" si="27"/>
        <v>#DIV/0!</v>
      </c>
      <c r="V120" s="187" t="e">
        <f t="shared" si="28"/>
        <v>#DIV/0!</v>
      </c>
      <c r="W120" s="193" t="e">
        <f t="shared" si="29"/>
        <v>#DIV/0!</v>
      </c>
      <c r="X120" s="136"/>
      <c r="Y120" s="234" t="s">
        <v>76</v>
      </c>
      <c r="Z120" s="207" t="s">
        <v>76</v>
      </c>
      <c r="AA120" s="203" t="s">
        <v>76</v>
      </c>
      <c r="AB120" s="202" t="s">
        <v>76</v>
      </c>
      <c r="AC120" s="203" t="s">
        <v>76</v>
      </c>
      <c r="AD120" s="236" t="s">
        <v>76</v>
      </c>
      <c r="AE120" s="291"/>
      <c r="AF120" s="237" t="s">
        <v>76</v>
      </c>
      <c r="AG120" s="238" t="s">
        <v>76</v>
      </c>
      <c r="AH120" s="239" t="s">
        <v>76</v>
      </c>
      <c r="AI120" s="240">
        <f>X120</f>
        <v>0</v>
      </c>
      <c r="AJ120" s="237" t="s">
        <v>76</v>
      </c>
      <c r="AK120" s="238" t="s">
        <v>76</v>
      </c>
      <c r="AL120" s="248" t="s">
        <v>76</v>
      </c>
      <c r="AM120" s="295"/>
      <c r="AN120" s="237" t="s">
        <v>76</v>
      </c>
      <c r="AO120" s="237" t="s">
        <v>76</v>
      </c>
      <c r="AP120" s="238" t="s">
        <v>76</v>
      </c>
      <c r="AQ120" s="244" t="s">
        <v>76</v>
      </c>
      <c r="AR120" s="266">
        <f t="shared" si="20"/>
        <v>0</v>
      </c>
      <c r="AS120" s="72">
        <f t="shared" si="24"/>
        <v>0</v>
      </c>
      <c r="AT120" s="71"/>
      <c r="AU120" s="73" t="e">
        <f t="shared" si="25"/>
        <v>#DIV/0!</v>
      </c>
      <c r="AV120" s="58"/>
      <c r="AW120" s="117"/>
      <c r="AX120" s="87"/>
      <c r="AY120" s="422" t="e">
        <f>AY119</f>
        <v>#DIV/0!</v>
      </c>
    </row>
    <row r="121" spans="1:51" s="23" customFormat="1" ht="12.75">
      <c r="A121" s="53">
        <v>4</v>
      </c>
      <c r="B121" s="474"/>
      <c r="C121" s="98" t="s">
        <v>34</v>
      </c>
      <c r="D121" s="446"/>
      <c r="E121" s="451"/>
      <c r="F121" s="451"/>
      <c r="G121" s="451"/>
      <c r="H121" s="451"/>
      <c r="I121" s="451"/>
      <c r="J121" s="451"/>
      <c r="K121" s="451"/>
      <c r="L121" s="451"/>
      <c r="M121" s="451"/>
      <c r="N121" s="451"/>
      <c r="O121" s="452"/>
      <c r="P121" s="453">
        <f t="shared" si="19"/>
        <v>0</v>
      </c>
      <c r="Q121" s="179">
        <f>P121+P122</f>
        <v>0</v>
      </c>
      <c r="R121" s="163"/>
      <c r="S121" s="181">
        <f>Q121-R121</f>
        <v>0</v>
      </c>
      <c r="T121" s="110" t="e">
        <f t="shared" si="26"/>
        <v>#DIV/0!</v>
      </c>
      <c r="U121" s="188" t="e">
        <f t="shared" si="27"/>
        <v>#DIV/0!</v>
      </c>
      <c r="V121" s="188" t="e">
        <f t="shared" si="28"/>
        <v>#DIV/0!</v>
      </c>
      <c r="W121" s="195" t="e">
        <f t="shared" si="29"/>
        <v>#DIV/0!</v>
      </c>
      <c r="X121" s="137"/>
      <c r="Y121" s="232" t="e">
        <f>R121/(12*(D121+D122))*1000+(AB121+AC121)/(12*(X121+X122))*1000</f>
        <v>#DIV/0!</v>
      </c>
      <c r="Z121" s="206" t="e">
        <f>Y121-AA121</f>
        <v>#DIV/0!</v>
      </c>
      <c r="AA121" s="233" t="e">
        <f>(G121+G122+H121+H122)/(12*(D121+D122))*1000</f>
        <v>#DIV/0!</v>
      </c>
      <c r="AB121" s="227"/>
      <c r="AC121" s="200"/>
      <c r="AD121" s="104" t="e">
        <f>(X121+X122)*Y121*0.012</f>
        <v>#DIV/0!</v>
      </c>
      <c r="AE121" s="496"/>
      <c r="AF121" s="208" t="e">
        <f>AE121+AE122+AB121-AD121</f>
        <v>#DIV/0!</v>
      </c>
      <c r="AG121" s="5" t="e">
        <f>AF121/(12*(X121+X122))*1000</f>
        <v>#DIV/0!</v>
      </c>
      <c r="AH121" s="6" t="e">
        <f>AG121/AA121</f>
        <v>#DIV/0!</v>
      </c>
      <c r="AI121" s="3">
        <f>X121</f>
        <v>0</v>
      </c>
      <c r="AJ121" s="9" t="e">
        <f>AE121+AE122+AB121-(AI121+AI122)*Y121*0.012</f>
        <v>#DIV/0!</v>
      </c>
      <c r="AK121" s="5" t="e">
        <f>AJ121/(12*(AI121+AI122))*1000</f>
        <v>#DIV/0!</v>
      </c>
      <c r="AL121" s="247" t="e">
        <f>AK121/AA121</f>
        <v>#DIV/0!</v>
      </c>
      <c r="AM121" s="251"/>
      <c r="AN121" s="250" t="e">
        <f>(AM121+AM122)/(12*(AI121+AI122))*1000</f>
        <v>#DIV/0!</v>
      </c>
      <c r="AO121" s="5" t="e">
        <f>AA121+AK121+AN121</f>
        <v>#DIV/0!</v>
      </c>
      <c r="AP121" s="7" t="e">
        <f>(AK121+AN121)/AA121</f>
        <v>#DIV/0!</v>
      </c>
      <c r="AQ121" s="243" t="e">
        <f>AO121/AA121</f>
        <v>#DIV/0!</v>
      </c>
      <c r="AR121" s="265">
        <f t="shared" si="20"/>
        <v>0</v>
      </c>
      <c r="AS121" s="55">
        <f t="shared" si="24"/>
        <v>0</v>
      </c>
      <c r="AT121" s="54"/>
      <c r="AU121" s="56" t="e">
        <f t="shared" si="25"/>
        <v>#DIV/0!</v>
      </c>
      <c r="AV121" s="57"/>
      <c r="AW121" s="118"/>
      <c r="AX121" s="14" t="e">
        <f>(AR121+AR122+AB121-AV121-AV122)/((AW121+AW122)*12)</f>
        <v>#DIV/0!</v>
      </c>
      <c r="AY121" s="422" t="e">
        <f>IF(AX121&lt;0,"!!!","")</f>
        <v>#DIV/0!</v>
      </c>
    </row>
    <row r="122" spans="1:51" s="23" customFormat="1" ht="13.5" thickBot="1">
      <c r="A122" s="74">
        <v>4</v>
      </c>
      <c r="B122" s="475"/>
      <c r="C122" s="88" t="s">
        <v>35</v>
      </c>
      <c r="D122" s="439"/>
      <c r="E122" s="440"/>
      <c r="F122" s="440"/>
      <c r="G122" s="440"/>
      <c r="H122" s="440"/>
      <c r="I122" s="440"/>
      <c r="J122" s="440"/>
      <c r="K122" s="440"/>
      <c r="L122" s="440"/>
      <c r="M122" s="440"/>
      <c r="N122" s="440"/>
      <c r="O122" s="441"/>
      <c r="P122" s="442">
        <f t="shared" si="19"/>
        <v>0</v>
      </c>
      <c r="Q122" s="262" t="s">
        <v>76</v>
      </c>
      <c r="R122" s="202" t="s">
        <v>76</v>
      </c>
      <c r="S122" s="203" t="s">
        <v>76</v>
      </c>
      <c r="T122" s="111" t="e">
        <f t="shared" si="26"/>
        <v>#DIV/0!</v>
      </c>
      <c r="U122" s="189" t="e">
        <f t="shared" si="27"/>
        <v>#DIV/0!</v>
      </c>
      <c r="V122" s="189" t="e">
        <f t="shared" si="28"/>
        <v>#DIV/0!</v>
      </c>
      <c r="W122" s="196" t="e">
        <f t="shared" si="29"/>
        <v>#DIV/0!</v>
      </c>
      <c r="X122" s="138"/>
      <c r="Y122" s="234" t="s">
        <v>76</v>
      </c>
      <c r="Z122" s="207" t="s">
        <v>76</v>
      </c>
      <c r="AA122" s="203" t="s">
        <v>76</v>
      </c>
      <c r="AB122" s="202" t="s">
        <v>76</v>
      </c>
      <c r="AC122" s="203" t="s">
        <v>76</v>
      </c>
      <c r="AD122" s="236" t="s">
        <v>76</v>
      </c>
      <c r="AE122" s="291"/>
      <c r="AF122" s="237" t="s">
        <v>76</v>
      </c>
      <c r="AG122" s="238" t="s">
        <v>76</v>
      </c>
      <c r="AH122" s="239" t="s">
        <v>76</v>
      </c>
      <c r="AI122" s="240">
        <f>X122</f>
        <v>0</v>
      </c>
      <c r="AJ122" s="237" t="s">
        <v>76</v>
      </c>
      <c r="AK122" s="238" t="s">
        <v>76</v>
      </c>
      <c r="AL122" s="248" t="s">
        <v>76</v>
      </c>
      <c r="AM122" s="295"/>
      <c r="AN122" s="237" t="s">
        <v>76</v>
      </c>
      <c r="AO122" s="237" t="s">
        <v>76</v>
      </c>
      <c r="AP122" s="238" t="s">
        <v>76</v>
      </c>
      <c r="AQ122" s="244" t="s">
        <v>76</v>
      </c>
      <c r="AR122" s="266">
        <f t="shared" si="20"/>
        <v>0</v>
      </c>
      <c r="AS122" s="72">
        <f t="shared" si="24"/>
        <v>0</v>
      </c>
      <c r="AT122" s="75"/>
      <c r="AU122" s="77" t="e">
        <f t="shared" si="25"/>
        <v>#DIV/0!</v>
      </c>
      <c r="AV122" s="59"/>
      <c r="AW122" s="119"/>
      <c r="AX122" s="87"/>
      <c r="AY122" s="422" t="e">
        <f>AY121</f>
        <v>#DIV/0!</v>
      </c>
    </row>
    <row r="123" spans="1:51" s="23" customFormat="1" ht="12.75">
      <c r="A123" s="53">
        <v>4</v>
      </c>
      <c r="B123" s="474"/>
      <c r="C123" s="98" t="s">
        <v>34</v>
      </c>
      <c r="D123" s="446"/>
      <c r="E123" s="451"/>
      <c r="F123" s="451"/>
      <c r="G123" s="451"/>
      <c r="H123" s="451"/>
      <c r="I123" s="451"/>
      <c r="J123" s="451"/>
      <c r="K123" s="451"/>
      <c r="L123" s="451"/>
      <c r="M123" s="451"/>
      <c r="N123" s="451"/>
      <c r="O123" s="452"/>
      <c r="P123" s="453">
        <f t="shared" si="19"/>
        <v>0</v>
      </c>
      <c r="Q123" s="179">
        <f>P123+P124</f>
        <v>0</v>
      </c>
      <c r="R123" s="163"/>
      <c r="S123" s="181">
        <f>Q123-R123</f>
        <v>0</v>
      </c>
      <c r="T123" s="110" t="e">
        <f t="shared" si="26"/>
        <v>#DIV/0!</v>
      </c>
      <c r="U123" s="188" t="e">
        <f t="shared" si="27"/>
        <v>#DIV/0!</v>
      </c>
      <c r="V123" s="188" t="e">
        <f t="shared" si="28"/>
        <v>#DIV/0!</v>
      </c>
      <c r="W123" s="195" t="e">
        <f t="shared" si="29"/>
        <v>#DIV/0!</v>
      </c>
      <c r="X123" s="137"/>
      <c r="Y123" s="232" t="e">
        <f>R123/(12*(D123+D124))*1000+(AB123+AC123)/(12*(X123+X124))*1000</f>
        <v>#DIV/0!</v>
      </c>
      <c r="Z123" s="206" t="e">
        <f>Y123-AA123</f>
        <v>#DIV/0!</v>
      </c>
      <c r="AA123" s="233" t="e">
        <f>(G123+G124+H123+H124)/(12*(D123+D124))*1000</f>
        <v>#DIV/0!</v>
      </c>
      <c r="AB123" s="227"/>
      <c r="AC123" s="200"/>
      <c r="AD123" s="104" t="e">
        <f>(X123+X124)*Y123*0.012</f>
        <v>#DIV/0!</v>
      </c>
      <c r="AE123" s="496"/>
      <c r="AF123" s="208" t="e">
        <f>AE123+AE124+AB123-AD123</f>
        <v>#DIV/0!</v>
      </c>
      <c r="AG123" s="5" t="e">
        <f>AF123/(12*(X123+X124))*1000</f>
        <v>#DIV/0!</v>
      </c>
      <c r="AH123" s="6" t="e">
        <f>AG123/AA123</f>
        <v>#DIV/0!</v>
      </c>
      <c r="AI123" s="3">
        <f>X123</f>
        <v>0</v>
      </c>
      <c r="AJ123" s="9" t="e">
        <f>AE123+AE124+AB123-(AI123+AI124)*Y123*0.012</f>
        <v>#DIV/0!</v>
      </c>
      <c r="AK123" s="5" t="e">
        <f>AJ123/(12*(AI123+AI124))*1000</f>
        <v>#DIV/0!</v>
      </c>
      <c r="AL123" s="247" t="e">
        <f>AK123/AA123</f>
        <v>#DIV/0!</v>
      </c>
      <c r="AM123" s="251"/>
      <c r="AN123" s="250" t="e">
        <f>(AM123+AM124)/(12*(AI123+AI124))*1000</f>
        <v>#DIV/0!</v>
      </c>
      <c r="AO123" s="5" t="e">
        <f>AA123+AK123+AN123</f>
        <v>#DIV/0!</v>
      </c>
      <c r="AP123" s="7" t="e">
        <f>(AK123+AN123)/AA123</f>
        <v>#DIV/0!</v>
      </c>
      <c r="AQ123" s="243" t="e">
        <f>AO123/AA123</f>
        <v>#DIV/0!</v>
      </c>
      <c r="AR123" s="265">
        <f t="shared" si="20"/>
        <v>0</v>
      </c>
      <c r="AS123" s="55">
        <f t="shared" si="24"/>
        <v>0</v>
      </c>
      <c r="AT123" s="54"/>
      <c r="AU123" s="56" t="e">
        <f t="shared" si="25"/>
        <v>#DIV/0!</v>
      </c>
      <c r="AV123" s="57"/>
      <c r="AW123" s="118"/>
      <c r="AX123" s="14" t="e">
        <f>(AR123+AR124+AB123-AV123-AV124)/((AW123+AW124)*12)</f>
        <v>#DIV/0!</v>
      </c>
      <c r="AY123" s="422" t="e">
        <f>IF(AX123&lt;0,"!!!","")</f>
        <v>#DIV/0!</v>
      </c>
    </row>
    <row r="124" spans="1:51" s="23" customFormat="1" ht="13.5" thickBot="1">
      <c r="A124" s="74">
        <v>4</v>
      </c>
      <c r="B124" s="475"/>
      <c r="C124" s="88" t="s">
        <v>35</v>
      </c>
      <c r="D124" s="439"/>
      <c r="E124" s="440"/>
      <c r="F124" s="440"/>
      <c r="G124" s="440"/>
      <c r="H124" s="440"/>
      <c r="I124" s="440"/>
      <c r="J124" s="440"/>
      <c r="K124" s="440"/>
      <c r="L124" s="440"/>
      <c r="M124" s="440"/>
      <c r="N124" s="440"/>
      <c r="O124" s="441"/>
      <c r="P124" s="442">
        <f t="shared" si="19"/>
        <v>0</v>
      </c>
      <c r="Q124" s="262" t="s">
        <v>76</v>
      </c>
      <c r="R124" s="202" t="s">
        <v>76</v>
      </c>
      <c r="S124" s="203" t="s">
        <v>76</v>
      </c>
      <c r="T124" s="111" t="e">
        <f t="shared" si="26"/>
        <v>#DIV/0!</v>
      </c>
      <c r="U124" s="189" t="e">
        <f t="shared" si="27"/>
        <v>#DIV/0!</v>
      </c>
      <c r="V124" s="189" t="e">
        <f t="shared" si="28"/>
        <v>#DIV/0!</v>
      </c>
      <c r="W124" s="196" t="e">
        <f t="shared" si="29"/>
        <v>#DIV/0!</v>
      </c>
      <c r="X124" s="138"/>
      <c r="Y124" s="234" t="s">
        <v>76</v>
      </c>
      <c r="Z124" s="207" t="s">
        <v>76</v>
      </c>
      <c r="AA124" s="203" t="s">
        <v>76</v>
      </c>
      <c r="AB124" s="202" t="s">
        <v>76</v>
      </c>
      <c r="AC124" s="203" t="s">
        <v>76</v>
      </c>
      <c r="AD124" s="236" t="s">
        <v>76</v>
      </c>
      <c r="AE124" s="291"/>
      <c r="AF124" s="237" t="s">
        <v>76</v>
      </c>
      <c r="AG124" s="238" t="s">
        <v>76</v>
      </c>
      <c r="AH124" s="239" t="s">
        <v>76</v>
      </c>
      <c r="AI124" s="240">
        <f>X124</f>
        <v>0</v>
      </c>
      <c r="AJ124" s="237" t="s">
        <v>76</v>
      </c>
      <c r="AK124" s="238" t="s">
        <v>76</v>
      </c>
      <c r="AL124" s="248" t="s">
        <v>76</v>
      </c>
      <c r="AM124" s="295"/>
      <c r="AN124" s="237" t="s">
        <v>76</v>
      </c>
      <c r="AO124" s="237" t="s">
        <v>76</v>
      </c>
      <c r="AP124" s="238" t="s">
        <v>76</v>
      </c>
      <c r="AQ124" s="244" t="s">
        <v>76</v>
      </c>
      <c r="AR124" s="266">
        <f t="shared" si="20"/>
        <v>0</v>
      </c>
      <c r="AS124" s="76">
        <f t="shared" si="24"/>
        <v>0</v>
      </c>
      <c r="AT124" s="75"/>
      <c r="AU124" s="77" t="e">
        <f t="shared" si="25"/>
        <v>#DIV/0!</v>
      </c>
      <c r="AV124" s="59"/>
      <c r="AW124" s="119"/>
      <c r="AX124" s="87"/>
      <c r="AY124" s="422" t="e">
        <f>AY123</f>
        <v>#DIV/0!</v>
      </c>
    </row>
    <row r="125" spans="1:51" s="23" customFormat="1" ht="12.75">
      <c r="A125" s="53">
        <v>4</v>
      </c>
      <c r="B125" s="474"/>
      <c r="C125" s="98" t="s">
        <v>34</v>
      </c>
      <c r="D125" s="446"/>
      <c r="E125" s="451"/>
      <c r="F125" s="451"/>
      <c r="G125" s="451"/>
      <c r="H125" s="464"/>
      <c r="I125" s="451"/>
      <c r="J125" s="451"/>
      <c r="K125" s="451"/>
      <c r="L125" s="451"/>
      <c r="M125" s="451"/>
      <c r="N125" s="451"/>
      <c r="O125" s="465"/>
      <c r="P125" s="453">
        <f t="shared" si="19"/>
        <v>0</v>
      </c>
      <c r="Q125" s="179">
        <f>P125+P126</f>
        <v>0</v>
      </c>
      <c r="R125" s="163"/>
      <c r="S125" s="181">
        <f>Q125-R125</f>
        <v>0</v>
      </c>
      <c r="T125" s="110" t="e">
        <f t="shared" si="26"/>
        <v>#DIV/0!</v>
      </c>
      <c r="U125" s="188" t="e">
        <f t="shared" si="27"/>
        <v>#DIV/0!</v>
      </c>
      <c r="V125" s="188" t="e">
        <f t="shared" si="28"/>
        <v>#DIV/0!</v>
      </c>
      <c r="W125" s="195" t="e">
        <f t="shared" si="29"/>
        <v>#DIV/0!</v>
      </c>
      <c r="X125" s="137"/>
      <c r="Y125" s="232" t="e">
        <f>R125/(12*(D125+D126))*1000+(AB125+AC125)/(12*(X125+X126))*1000</f>
        <v>#DIV/0!</v>
      </c>
      <c r="Z125" s="206" t="e">
        <f>Y125-AA125</f>
        <v>#DIV/0!</v>
      </c>
      <c r="AA125" s="233" t="e">
        <f>(G125+G126+H125+H126)/(12*(D125+D126))*1000</f>
        <v>#DIV/0!</v>
      </c>
      <c r="AB125" s="227"/>
      <c r="AC125" s="200"/>
      <c r="AD125" s="104" t="e">
        <f>(X125+X126)*Y125*0.012</f>
        <v>#DIV/0!</v>
      </c>
      <c r="AE125" s="496"/>
      <c r="AF125" s="208" t="e">
        <f>AE125+AE126+AB125-AD125</f>
        <v>#DIV/0!</v>
      </c>
      <c r="AG125" s="5" t="e">
        <f>AF125/(12*(X125+X126))*1000</f>
        <v>#DIV/0!</v>
      </c>
      <c r="AH125" s="6" t="e">
        <f>AG125/AA125</f>
        <v>#DIV/0!</v>
      </c>
      <c r="AI125" s="3">
        <f>X125</f>
        <v>0</v>
      </c>
      <c r="AJ125" s="9" t="e">
        <f>AE125+AE126+AB125-(AI125+AI126)*Y125*0.012</f>
        <v>#DIV/0!</v>
      </c>
      <c r="AK125" s="5" t="e">
        <f>AJ125/(12*(AI125+AI126))*1000</f>
        <v>#DIV/0!</v>
      </c>
      <c r="AL125" s="247" t="e">
        <f>AK125/AA125</f>
        <v>#DIV/0!</v>
      </c>
      <c r="AM125" s="251"/>
      <c r="AN125" s="250" t="e">
        <f>(AM125+AM126)/(12*(AI125+AI126))*1000</f>
        <v>#DIV/0!</v>
      </c>
      <c r="AO125" s="5" t="e">
        <f>AA125+AK125+AN125</f>
        <v>#DIV/0!</v>
      </c>
      <c r="AP125" s="7" t="e">
        <f>(AK125+AN125)/AA125</f>
        <v>#DIV/0!</v>
      </c>
      <c r="AQ125" s="243" t="e">
        <f>AO125/AA125</f>
        <v>#DIV/0!</v>
      </c>
      <c r="AR125" s="265">
        <f t="shared" si="20"/>
        <v>0</v>
      </c>
      <c r="AS125" s="55">
        <f t="shared" si="24"/>
        <v>0</v>
      </c>
      <c r="AT125" s="54"/>
      <c r="AU125" s="56" t="e">
        <f t="shared" si="25"/>
        <v>#DIV/0!</v>
      </c>
      <c r="AV125" s="57"/>
      <c r="AW125" s="118"/>
      <c r="AX125" s="14" t="e">
        <f>(AR125+AR126+AB125-AV125-AV126)/((AW125+AW126)*12)</f>
        <v>#DIV/0!</v>
      </c>
      <c r="AY125" s="422" t="e">
        <f>IF(AX125&lt;0,"!!!","")</f>
        <v>#DIV/0!</v>
      </c>
    </row>
    <row r="126" spans="1:51" s="23" customFormat="1" ht="13.5" thickBot="1">
      <c r="A126" s="74">
        <v>4</v>
      </c>
      <c r="B126" s="475"/>
      <c r="C126" s="88" t="s">
        <v>35</v>
      </c>
      <c r="D126" s="439"/>
      <c r="E126" s="440"/>
      <c r="F126" s="440"/>
      <c r="G126" s="440"/>
      <c r="H126" s="440"/>
      <c r="I126" s="440"/>
      <c r="J126" s="440"/>
      <c r="K126" s="440"/>
      <c r="L126" s="440"/>
      <c r="M126" s="440"/>
      <c r="N126" s="440"/>
      <c r="O126" s="441"/>
      <c r="P126" s="442">
        <f t="shared" si="19"/>
        <v>0</v>
      </c>
      <c r="Q126" s="262" t="s">
        <v>76</v>
      </c>
      <c r="R126" s="202" t="s">
        <v>76</v>
      </c>
      <c r="S126" s="203" t="s">
        <v>76</v>
      </c>
      <c r="T126" s="111" t="e">
        <f t="shared" si="26"/>
        <v>#DIV/0!</v>
      </c>
      <c r="U126" s="189" t="e">
        <f t="shared" si="27"/>
        <v>#DIV/0!</v>
      </c>
      <c r="V126" s="189" t="e">
        <f t="shared" si="28"/>
        <v>#DIV/0!</v>
      </c>
      <c r="W126" s="196" t="e">
        <f t="shared" si="29"/>
        <v>#DIV/0!</v>
      </c>
      <c r="X126" s="138"/>
      <c r="Y126" s="234" t="s">
        <v>76</v>
      </c>
      <c r="Z126" s="207" t="s">
        <v>76</v>
      </c>
      <c r="AA126" s="203" t="s">
        <v>76</v>
      </c>
      <c r="AB126" s="202" t="s">
        <v>76</v>
      </c>
      <c r="AC126" s="203" t="s">
        <v>76</v>
      </c>
      <c r="AD126" s="236" t="s">
        <v>76</v>
      </c>
      <c r="AE126" s="291"/>
      <c r="AF126" s="237" t="s">
        <v>76</v>
      </c>
      <c r="AG126" s="238" t="s">
        <v>76</v>
      </c>
      <c r="AH126" s="239" t="s">
        <v>76</v>
      </c>
      <c r="AI126" s="240">
        <f>X126</f>
        <v>0</v>
      </c>
      <c r="AJ126" s="237" t="s">
        <v>76</v>
      </c>
      <c r="AK126" s="238" t="s">
        <v>76</v>
      </c>
      <c r="AL126" s="248" t="s">
        <v>76</v>
      </c>
      <c r="AM126" s="295"/>
      <c r="AN126" s="237" t="s">
        <v>76</v>
      </c>
      <c r="AO126" s="237" t="s">
        <v>76</v>
      </c>
      <c r="AP126" s="238" t="s">
        <v>76</v>
      </c>
      <c r="AQ126" s="244" t="s">
        <v>76</v>
      </c>
      <c r="AR126" s="266">
        <f t="shared" si="20"/>
        <v>0</v>
      </c>
      <c r="AS126" s="76">
        <f t="shared" si="24"/>
        <v>0</v>
      </c>
      <c r="AT126" s="75"/>
      <c r="AU126" s="77" t="e">
        <f t="shared" si="25"/>
        <v>#DIV/0!</v>
      </c>
      <c r="AV126" s="59"/>
      <c r="AW126" s="119"/>
      <c r="AX126" s="87"/>
      <c r="AY126" s="422" t="e">
        <f>AY125</f>
        <v>#DIV/0!</v>
      </c>
    </row>
    <row r="127" spans="1:51" s="23" customFormat="1" ht="12.75">
      <c r="A127" s="48">
        <v>4</v>
      </c>
      <c r="B127" s="478"/>
      <c r="C127" s="63" t="s">
        <v>34</v>
      </c>
      <c r="D127" s="443"/>
      <c r="E127" s="337"/>
      <c r="F127" s="337"/>
      <c r="G127" s="337"/>
      <c r="H127" s="337"/>
      <c r="I127" s="337"/>
      <c r="J127" s="337"/>
      <c r="K127" s="337"/>
      <c r="L127" s="337"/>
      <c r="M127" s="337"/>
      <c r="N127" s="337"/>
      <c r="O127" s="444"/>
      <c r="P127" s="445">
        <f t="shared" si="19"/>
        <v>0</v>
      </c>
      <c r="Q127" s="263">
        <f>P127+P128</f>
        <v>0</v>
      </c>
      <c r="R127" s="162"/>
      <c r="S127" s="181">
        <f>Q127-R127</f>
        <v>0</v>
      </c>
      <c r="T127" s="112" t="e">
        <f t="shared" si="26"/>
        <v>#DIV/0!</v>
      </c>
      <c r="U127" s="186" t="e">
        <f t="shared" si="27"/>
        <v>#DIV/0!</v>
      </c>
      <c r="V127" s="186" t="e">
        <f t="shared" si="28"/>
        <v>#DIV/0!</v>
      </c>
      <c r="W127" s="194" t="e">
        <f t="shared" si="29"/>
        <v>#DIV/0!</v>
      </c>
      <c r="X127" s="135"/>
      <c r="Y127" s="232" t="e">
        <f>R127/(12*(D127+D128))*1000+(AB127+AC127)/(12*(X127+X128))*1000</f>
        <v>#DIV/0!</v>
      </c>
      <c r="Z127" s="206" t="e">
        <f>Y127-AA127</f>
        <v>#DIV/0!</v>
      </c>
      <c r="AA127" s="233" t="e">
        <f>(G127+G128+H127+H128)/(12*(D127+D128))*1000</f>
        <v>#DIV/0!</v>
      </c>
      <c r="AB127" s="227"/>
      <c r="AC127" s="200"/>
      <c r="AD127" s="104" t="e">
        <f>(X127+X128)*Y127*0.012</f>
        <v>#DIV/0!</v>
      </c>
      <c r="AE127" s="496"/>
      <c r="AF127" s="208" t="e">
        <f>AE127+AE128+AB127-AD127</f>
        <v>#DIV/0!</v>
      </c>
      <c r="AG127" s="5" t="e">
        <f>AF127/(12*(X127+X128))*1000</f>
        <v>#DIV/0!</v>
      </c>
      <c r="AH127" s="6" t="e">
        <f>AG127/AA127</f>
        <v>#DIV/0!</v>
      </c>
      <c r="AI127" s="3">
        <f>X127</f>
        <v>0</v>
      </c>
      <c r="AJ127" s="9" t="e">
        <f>AE127+AE128+AB127-(AI127+AI128)*Y127*0.012</f>
        <v>#DIV/0!</v>
      </c>
      <c r="AK127" s="5" t="e">
        <f>AJ127/(12*(AI127+AI128))*1000</f>
        <v>#DIV/0!</v>
      </c>
      <c r="AL127" s="247" t="e">
        <f>AK127/AA127</f>
        <v>#DIV/0!</v>
      </c>
      <c r="AM127" s="251"/>
      <c r="AN127" s="250" t="e">
        <f>(AM127+AM128)/(12*(AI127+AI128))*1000</f>
        <v>#DIV/0!</v>
      </c>
      <c r="AO127" s="5" t="e">
        <f>AA127+AK127+AN127</f>
        <v>#DIV/0!</v>
      </c>
      <c r="AP127" s="7" t="e">
        <f>(AK127+AN127)/AA127</f>
        <v>#DIV/0!</v>
      </c>
      <c r="AQ127" s="243" t="e">
        <f>AO127/AA127</f>
        <v>#DIV/0!</v>
      </c>
      <c r="AR127" s="265">
        <f t="shared" si="20"/>
        <v>0</v>
      </c>
      <c r="AS127" s="50">
        <f t="shared" si="24"/>
        <v>0</v>
      </c>
      <c r="AT127" s="49"/>
      <c r="AU127" s="51" t="e">
        <f t="shared" si="25"/>
        <v>#DIV/0!</v>
      </c>
      <c r="AV127" s="52"/>
      <c r="AW127" s="116"/>
      <c r="AX127" s="14" t="e">
        <f>(AR127+AR128+AB127-AV127-AV128)/((AW127+AW128)*12)</f>
        <v>#DIV/0!</v>
      </c>
      <c r="AY127" s="422" t="e">
        <f>IF(AX127&lt;0,"!!!","")</f>
        <v>#DIV/0!</v>
      </c>
    </row>
    <row r="128" spans="1:51" s="23" customFormat="1" ht="13.5" thickBot="1">
      <c r="A128" s="69">
        <v>4</v>
      </c>
      <c r="B128" s="478"/>
      <c r="C128" s="70" t="s">
        <v>35</v>
      </c>
      <c r="D128" s="460"/>
      <c r="E128" s="461"/>
      <c r="F128" s="461"/>
      <c r="G128" s="461"/>
      <c r="H128" s="461"/>
      <c r="I128" s="461"/>
      <c r="J128" s="461"/>
      <c r="K128" s="461"/>
      <c r="L128" s="461"/>
      <c r="M128" s="461"/>
      <c r="N128" s="461"/>
      <c r="O128" s="462"/>
      <c r="P128" s="463">
        <f t="shared" si="19"/>
        <v>0</v>
      </c>
      <c r="Q128" s="262" t="s">
        <v>76</v>
      </c>
      <c r="R128" s="202" t="s">
        <v>76</v>
      </c>
      <c r="S128" s="203" t="s">
        <v>76</v>
      </c>
      <c r="T128" s="109" t="e">
        <f t="shared" si="26"/>
        <v>#DIV/0!</v>
      </c>
      <c r="U128" s="187" t="e">
        <f t="shared" si="27"/>
        <v>#DIV/0!</v>
      </c>
      <c r="V128" s="187" t="e">
        <f t="shared" si="28"/>
        <v>#DIV/0!</v>
      </c>
      <c r="W128" s="193" t="e">
        <f t="shared" si="29"/>
        <v>#DIV/0!</v>
      </c>
      <c r="X128" s="136"/>
      <c r="Y128" s="234" t="s">
        <v>76</v>
      </c>
      <c r="Z128" s="207" t="s">
        <v>76</v>
      </c>
      <c r="AA128" s="203" t="s">
        <v>76</v>
      </c>
      <c r="AB128" s="202" t="s">
        <v>76</v>
      </c>
      <c r="AC128" s="203" t="s">
        <v>76</v>
      </c>
      <c r="AD128" s="236" t="s">
        <v>76</v>
      </c>
      <c r="AE128" s="291"/>
      <c r="AF128" s="237" t="s">
        <v>76</v>
      </c>
      <c r="AG128" s="238" t="s">
        <v>76</v>
      </c>
      <c r="AH128" s="239" t="s">
        <v>76</v>
      </c>
      <c r="AI128" s="240">
        <f>X128</f>
        <v>0</v>
      </c>
      <c r="AJ128" s="237" t="s">
        <v>76</v>
      </c>
      <c r="AK128" s="238" t="s">
        <v>76</v>
      </c>
      <c r="AL128" s="248" t="s">
        <v>76</v>
      </c>
      <c r="AM128" s="295"/>
      <c r="AN128" s="237" t="s">
        <v>76</v>
      </c>
      <c r="AO128" s="237" t="s">
        <v>76</v>
      </c>
      <c r="AP128" s="238" t="s">
        <v>76</v>
      </c>
      <c r="AQ128" s="244" t="s">
        <v>76</v>
      </c>
      <c r="AR128" s="266">
        <f t="shared" si="20"/>
        <v>0</v>
      </c>
      <c r="AS128" s="72">
        <f t="shared" si="24"/>
        <v>0</v>
      </c>
      <c r="AT128" s="71"/>
      <c r="AU128" s="73" t="e">
        <f t="shared" si="25"/>
        <v>#DIV/0!</v>
      </c>
      <c r="AV128" s="58"/>
      <c r="AW128" s="117"/>
      <c r="AX128" s="87"/>
      <c r="AY128" s="422" t="e">
        <f>AY127</f>
        <v>#DIV/0!</v>
      </c>
    </row>
    <row r="129" spans="1:51" s="23" customFormat="1" ht="12.75">
      <c r="A129" s="53">
        <v>4</v>
      </c>
      <c r="B129" s="479"/>
      <c r="C129" s="98" t="s">
        <v>34</v>
      </c>
      <c r="D129" s="446"/>
      <c r="E129" s="451"/>
      <c r="F129" s="451"/>
      <c r="G129" s="451"/>
      <c r="H129" s="451"/>
      <c r="I129" s="451"/>
      <c r="J129" s="451"/>
      <c r="K129" s="451"/>
      <c r="L129" s="451"/>
      <c r="M129" s="451"/>
      <c r="N129" s="451"/>
      <c r="O129" s="452"/>
      <c r="P129" s="453">
        <f t="shared" si="19"/>
        <v>0</v>
      </c>
      <c r="Q129" s="179">
        <f>P129+P130</f>
        <v>0</v>
      </c>
      <c r="R129" s="163"/>
      <c r="S129" s="181">
        <f>Q129-R129</f>
        <v>0</v>
      </c>
      <c r="T129" s="110" t="e">
        <f t="shared" si="26"/>
        <v>#DIV/0!</v>
      </c>
      <c r="U129" s="188" t="e">
        <f t="shared" si="27"/>
        <v>#DIV/0!</v>
      </c>
      <c r="V129" s="188" t="e">
        <f t="shared" si="28"/>
        <v>#DIV/0!</v>
      </c>
      <c r="W129" s="195" t="e">
        <f t="shared" si="29"/>
        <v>#DIV/0!</v>
      </c>
      <c r="X129" s="137"/>
      <c r="Y129" s="232" t="e">
        <f>R129/(12*(D129+D130))*1000+(AB129+AC129)/(12*(X129+X130))*1000</f>
        <v>#DIV/0!</v>
      </c>
      <c r="Z129" s="206" t="e">
        <f>Y129-AA129</f>
        <v>#DIV/0!</v>
      </c>
      <c r="AA129" s="233" t="e">
        <f>(G129+G130+H129+H130)/(12*(D129+D130))*1000</f>
        <v>#DIV/0!</v>
      </c>
      <c r="AB129" s="227"/>
      <c r="AC129" s="200"/>
      <c r="AD129" s="104" t="e">
        <f>(X129+X130)*Y129*0.012</f>
        <v>#DIV/0!</v>
      </c>
      <c r="AE129" s="496"/>
      <c r="AF129" s="208" t="e">
        <f>AE129+AE130+AB129-AD129</f>
        <v>#DIV/0!</v>
      </c>
      <c r="AG129" s="5" t="e">
        <f>AF129/(12*(X129+X130))*1000</f>
        <v>#DIV/0!</v>
      </c>
      <c r="AH129" s="6" t="e">
        <f>AG129/AA129</f>
        <v>#DIV/0!</v>
      </c>
      <c r="AI129" s="3">
        <f>X129</f>
        <v>0</v>
      </c>
      <c r="AJ129" s="9" t="e">
        <f>AE129+AE130+AB129-(AI129+AI130)*Y129*0.012</f>
        <v>#DIV/0!</v>
      </c>
      <c r="AK129" s="5" t="e">
        <f>AJ129/(12*(AI129+AI130))*1000</f>
        <v>#DIV/0!</v>
      </c>
      <c r="AL129" s="247" t="e">
        <f>AK129/AA129</f>
        <v>#DIV/0!</v>
      </c>
      <c r="AM129" s="251"/>
      <c r="AN129" s="250" t="e">
        <f>(AM129+AM130)/(12*(AI129+AI130))*1000</f>
        <v>#DIV/0!</v>
      </c>
      <c r="AO129" s="5" t="e">
        <f>AA129+AK129+AN129</f>
        <v>#DIV/0!</v>
      </c>
      <c r="AP129" s="7" t="e">
        <f>(AK129+AN129)/AA129</f>
        <v>#DIV/0!</v>
      </c>
      <c r="AQ129" s="243" t="e">
        <f>AO129/AA129</f>
        <v>#DIV/0!</v>
      </c>
      <c r="AR129" s="265">
        <f t="shared" si="20"/>
        <v>0</v>
      </c>
      <c r="AS129" s="55">
        <f t="shared" si="24"/>
        <v>0</v>
      </c>
      <c r="AT129" s="54"/>
      <c r="AU129" s="56" t="e">
        <f t="shared" si="25"/>
        <v>#DIV/0!</v>
      </c>
      <c r="AV129" s="57"/>
      <c r="AW129" s="118"/>
      <c r="AX129" s="14" t="e">
        <f>(AR129+AR130+AB129-AV129-AV130)/((AW129+AW130)*12)</f>
        <v>#DIV/0!</v>
      </c>
      <c r="AY129" s="422" t="e">
        <f>IF(AX129&lt;0,"!!!","")</f>
        <v>#DIV/0!</v>
      </c>
    </row>
    <row r="130" spans="1:51" s="23" customFormat="1" ht="13.5" thickBot="1">
      <c r="A130" s="74">
        <v>4</v>
      </c>
      <c r="B130" s="480"/>
      <c r="C130" s="88" t="s">
        <v>35</v>
      </c>
      <c r="D130" s="439"/>
      <c r="E130" s="440"/>
      <c r="F130" s="440"/>
      <c r="G130" s="440"/>
      <c r="H130" s="440"/>
      <c r="I130" s="440"/>
      <c r="J130" s="440"/>
      <c r="K130" s="440"/>
      <c r="L130" s="440"/>
      <c r="M130" s="440"/>
      <c r="N130" s="440"/>
      <c r="O130" s="441"/>
      <c r="P130" s="442">
        <f t="shared" si="19"/>
        <v>0</v>
      </c>
      <c r="Q130" s="262" t="s">
        <v>76</v>
      </c>
      <c r="R130" s="202" t="s">
        <v>76</v>
      </c>
      <c r="S130" s="203" t="s">
        <v>76</v>
      </c>
      <c r="T130" s="111" t="e">
        <f t="shared" si="26"/>
        <v>#DIV/0!</v>
      </c>
      <c r="U130" s="189" t="e">
        <f t="shared" si="27"/>
        <v>#DIV/0!</v>
      </c>
      <c r="V130" s="189" t="e">
        <f t="shared" si="28"/>
        <v>#DIV/0!</v>
      </c>
      <c r="W130" s="196" t="e">
        <f t="shared" si="29"/>
        <v>#DIV/0!</v>
      </c>
      <c r="X130" s="138"/>
      <c r="Y130" s="234" t="s">
        <v>76</v>
      </c>
      <c r="Z130" s="207" t="s">
        <v>76</v>
      </c>
      <c r="AA130" s="203" t="s">
        <v>76</v>
      </c>
      <c r="AB130" s="202" t="s">
        <v>76</v>
      </c>
      <c r="AC130" s="203" t="s">
        <v>76</v>
      </c>
      <c r="AD130" s="236" t="s">
        <v>76</v>
      </c>
      <c r="AE130" s="291"/>
      <c r="AF130" s="237" t="s">
        <v>76</v>
      </c>
      <c r="AG130" s="238" t="s">
        <v>76</v>
      </c>
      <c r="AH130" s="239" t="s">
        <v>76</v>
      </c>
      <c r="AI130" s="240">
        <f>X130</f>
        <v>0</v>
      </c>
      <c r="AJ130" s="237" t="s">
        <v>76</v>
      </c>
      <c r="AK130" s="238" t="s">
        <v>76</v>
      </c>
      <c r="AL130" s="248" t="s">
        <v>76</v>
      </c>
      <c r="AM130" s="295"/>
      <c r="AN130" s="237" t="s">
        <v>76</v>
      </c>
      <c r="AO130" s="237" t="s">
        <v>76</v>
      </c>
      <c r="AP130" s="238" t="s">
        <v>76</v>
      </c>
      <c r="AQ130" s="244" t="s">
        <v>76</v>
      </c>
      <c r="AR130" s="266">
        <f t="shared" si="20"/>
        <v>0</v>
      </c>
      <c r="AS130" s="76">
        <f t="shared" si="24"/>
        <v>0</v>
      </c>
      <c r="AT130" s="75"/>
      <c r="AU130" s="77" t="e">
        <f t="shared" si="25"/>
        <v>#DIV/0!</v>
      </c>
      <c r="AV130" s="59"/>
      <c r="AW130" s="119"/>
      <c r="AX130" s="87"/>
      <c r="AY130" s="422" t="e">
        <f>AY129</f>
        <v>#DIV/0!</v>
      </c>
    </row>
    <row r="131" spans="1:51" s="23" customFormat="1" ht="12.75">
      <c r="A131" s="48">
        <v>4</v>
      </c>
      <c r="B131" s="481"/>
      <c r="C131" s="63" t="s">
        <v>34</v>
      </c>
      <c r="D131" s="466"/>
      <c r="E131" s="467"/>
      <c r="F131" s="467"/>
      <c r="G131" s="467"/>
      <c r="H131" s="467"/>
      <c r="I131" s="467"/>
      <c r="J131" s="467"/>
      <c r="K131" s="467"/>
      <c r="L131" s="467"/>
      <c r="M131" s="467"/>
      <c r="N131" s="467"/>
      <c r="O131" s="468"/>
      <c r="P131" s="445">
        <f t="shared" si="19"/>
        <v>0</v>
      </c>
      <c r="Q131" s="263">
        <f>P131+P132</f>
        <v>0</v>
      </c>
      <c r="R131" s="162"/>
      <c r="S131" s="181">
        <f>Q131-R131</f>
        <v>0</v>
      </c>
      <c r="T131" s="112" t="e">
        <f t="shared" si="26"/>
        <v>#DIV/0!</v>
      </c>
      <c r="U131" s="186" t="e">
        <f t="shared" si="27"/>
        <v>#DIV/0!</v>
      </c>
      <c r="V131" s="186" t="e">
        <f t="shared" si="28"/>
        <v>#DIV/0!</v>
      </c>
      <c r="W131" s="194" t="e">
        <f t="shared" si="29"/>
        <v>#DIV/0!</v>
      </c>
      <c r="X131" s="135"/>
      <c r="Y131" s="232" t="e">
        <f>R131/(12*(D131+D132))*1000+(AB131+AC131)/(12*(X131+X132))*1000</f>
        <v>#DIV/0!</v>
      </c>
      <c r="Z131" s="206" t="e">
        <f>Y131-AA131</f>
        <v>#DIV/0!</v>
      </c>
      <c r="AA131" s="233" t="e">
        <f>(G131+G132+H131+H132)/(12*(D131+D132))*1000</f>
        <v>#DIV/0!</v>
      </c>
      <c r="AB131" s="227"/>
      <c r="AC131" s="200"/>
      <c r="AD131" s="104" t="e">
        <f>(X131+X132)*Y131*0.012</f>
        <v>#DIV/0!</v>
      </c>
      <c r="AE131" s="496"/>
      <c r="AF131" s="208" t="e">
        <f>AE131+AE132+AB131-AD131</f>
        <v>#DIV/0!</v>
      </c>
      <c r="AG131" s="5" t="e">
        <f>AF131/(12*(X131+X132))*1000</f>
        <v>#DIV/0!</v>
      </c>
      <c r="AH131" s="6" t="e">
        <f>AG131/AA131</f>
        <v>#DIV/0!</v>
      </c>
      <c r="AI131" s="3">
        <f>X131</f>
        <v>0</v>
      </c>
      <c r="AJ131" s="9" t="e">
        <f>AE131+AE132+AB131-(AI131+AI132)*Y131*0.012</f>
        <v>#DIV/0!</v>
      </c>
      <c r="AK131" s="5" t="e">
        <f>AJ131/(12*(AI131+AI132))*1000</f>
        <v>#DIV/0!</v>
      </c>
      <c r="AL131" s="247" t="e">
        <f>AK131/AA131</f>
        <v>#DIV/0!</v>
      </c>
      <c r="AM131" s="251"/>
      <c r="AN131" s="250" t="e">
        <f>(AM131+AM132)/(12*(AI131+AI132))*1000</f>
        <v>#DIV/0!</v>
      </c>
      <c r="AO131" s="5" t="e">
        <f>AA131+AK131+AN131</f>
        <v>#DIV/0!</v>
      </c>
      <c r="AP131" s="7" t="e">
        <f>(AK131+AN131)/AA131</f>
        <v>#DIV/0!</v>
      </c>
      <c r="AQ131" s="243" t="e">
        <f>AO131/AA131</f>
        <v>#DIV/0!</v>
      </c>
      <c r="AR131" s="265">
        <f t="shared" si="20"/>
        <v>0</v>
      </c>
      <c r="AS131" s="50">
        <f aca="true" t="shared" si="30" ref="AS131:AS162">G131+H131</f>
        <v>0</v>
      </c>
      <c r="AT131" s="49"/>
      <c r="AU131" s="51" t="e">
        <f aca="true" t="shared" si="31" ref="AU131:AU162">W131/AT131</f>
        <v>#DIV/0!</v>
      </c>
      <c r="AV131" s="52"/>
      <c r="AW131" s="116"/>
      <c r="AX131" s="14" t="e">
        <f>(AR131+AR132+AB131-AV131-AV132)/((AW131+AW132)*12)</f>
        <v>#DIV/0!</v>
      </c>
      <c r="AY131" s="422" t="e">
        <f>IF(AX131&lt;0,"!!!","")</f>
        <v>#DIV/0!</v>
      </c>
    </row>
    <row r="132" spans="1:51" s="23" customFormat="1" ht="13.5" thickBot="1">
      <c r="A132" s="69">
        <v>4</v>
      </c>
      <c r="B132" s="481"/>
      <c r="C132" s="70" t="s">
        <v>35</v>
      </c>
      <c r="D132" s="439"/>
      <c r="E132" s="440"/>
      <c r="F132" s="440"/>
      <c r="G132" s="440"/>
      <c r="H132" s="440"/>
      <c r="I132" s="440"/>
      <c r="J132" s="440"/>
      <c r="K132" s="440"/>
      <c r="L132" s="440"/>
      <c r="M132" s="440"/>
      <c r="N132" s="440"/>
      <c r="O132" s="462"/>
      <c r="P132" s="463">
        <f aca="true" t="shared" si="32" ref="P132:P176">SUM(E132:O132)</f>
        <v>0</v>
      </c>
      <c r="Q132" s="262" t="s">
        <v>76</v>
      </c>
      <c r="R132" s="202" t="s">
        <v>76</v>
      </c>
      <c r="S132" s="203" t="s">
        <v>76</v>
      </c>
      <c r="T132" s="109" t="e">
        <f t="shared" si="26"/>
        <v>#DIV/0!</v>
      </c>
      <c r="U132" s="187" t="e">
        <f t="shared" si="27"/>
        <v>#DIV/0!</v>
      </c>
      <c r="V132" s="187" t="e">
        <f t="shared" si="28"/>
        <v>#DIV/0!</v>
      </c>
      <c r="W132" s="193" t="e">
        <f t="shared" si="29"/>
        <v>#DIV/0!</v>
      </c>
      <c r="X132" s="136"/>
      <c r="Y132" s="234" t="s">
        <v>76</v>
      </c>
      <c r="Z132" s="207" t="s">
        <v>76</v>
      </c>
      <c r="AA132" s="203" t="s">
        <v>76</v>
      </c>
      <c r="AB132" s="202" t="s">
        <v>76</v>
      </c>
      <c r="AC132" s="203" t="s">
        <v>76</v>
      </c>
      <c r="AD132" s="236" t="s">
        <v>76</v>
      </c>
      <c r="AE132" s="291"/>
      <c r="AF132" s="237" t="s">
        <v>76</v>
      </c>
      <c r="AG132" s="238" t="s">
        <v>76</v>
      </c>
      <c r="AH132" s="239" t="s">
        <v>76</v>
      </c>
      <c r="AI132" s="240">
        <f>X132</f>
        <v>0</v>
      </c>
      <c r="AJ132" s="237" t="s">
        <v>76</v>
      </c>
      <c r="AK132" s="238" t="s">
        <v>76</v>
      </c>
      <c r="AL132" s="248" t="s">
        <v>76</v>
      </c>
      <c r="AM132" s="295"/>
      <c r="AN132" s="237" t="s">
        <v>76</v>
      </c>
      <c r="AO132" s="237" t="s">
        <v>76</v>
      </c>
      <c r="AP132" s="238" t="s">
        <v>76</v>
      </c>
      <c r="AQ132" s="244" t="s">
        <v>76</v>
      </c>
      <c r="AR132" s="266">
        <f aca="true" t="shared" si="33" ref="AR132:AR175">AE132+AM132</f>
        <v>0</v>
      </c>
      <c r="AS132" s="72">
        <f t="shared" si="30"/>
        <v>0</v>
      </c>
      <c r="AT132" s="71"/>
      <c r="AU132" s="73" t="e">
        <f t="shared" si="31"/>
        <v>#DIV/0!</v>
      </c>
      <c r="AV132" s="58"/>
      <c r="AW132" s="117"/>
      <c r="AX132" s="87"/>
      <c r="AY132" s="422" t="e">
        <f>AY131</f>
        <v>#DIV/0!</v>
      </c>
    </row>
    <row r="133" spans="1:51" s="23" customFormat="1" ht="12.75">
      <c r="A133" s="53">
        <v>4</v>
      </c>
      <c r="B133" s="474"/>
      <c r="C133" s="98" t="s">
        <v>34</v>
      </c>
      <c r="D133" s="466"/>
      <c r="E133" s="451"/>
      <c r="F133" s="451"/>
      <c r="G133" s="451"/>
      <c r="H133" s="451"/>
      <c r="I133" s="451"/>
      <c r="J133" s="451"/>
      <c r="K133" s="451"/>
      <c r="L133" s="451"/>
      <c r="M133" s="451"/>
      <c r="N133" s="451"/>
      <c r="O133" s="452"/>
      <c r="P133" s="453">
        <f t="shared" si="32"/>
        <v>0</v>
      </c>
      <c r="Q133" s="179">
        <f>P133+P134</f>
        <v>0</v>
      </c>
      <c r="R133" s="163"/>
      <c r="S133" s="181">
        <f>Q133-R133</f>
        <v>0</v>
      </c>
      <c r="T133" s="110" t="e">
        <f t="shared" si="26"/>
        <v>#DIV/0!</v>
      </c>
      <c r="U133" s="188" t="e">
        <f t="shared" si="27"/>
        <v>#DIV/0!</v>
      </c>
      <c r="V133" s="188" t="e">
        <f t="shared" si="28"/>
        <v>#DIV/0!</v>
      </c>
      <c r="W133" s="195" t="e">
        <f t="shared" si="29"/>
        <v>#DIV/0!</v>
      </c>
      <c r="X133" s="137"/>
      <c r="Y133" s="232" t="e">
        <f>R133/(12*(D133+D134))*1000+(AB133+AC133)/(12*(X133+X134))*1000</f>
        <v>#DIV/0!</v>
      </c>
      <c r="Z133" s="206" t="e">
        <f>Y133-AA133</f>
        <v>#DIV/0!</v>
      </c>
      <c r="AA133" s="233" t="e">
        <f>(G133+G134+H133+H134)/(12*(D133+D134))*1000</f>
        <v>#DIV/0!</v>
      </c>
      <c r="AB133" s="227"/>
      <c r="AC133" s="200"/>
      <c r="AD133" s="104" t="e">
        <f>(X133+X134)*Y133*0.012</f>
        <v>#DIV/0!</v>
      </c>
      <c r="AE133" s="496"/>
      <c r="AF133" s="208" t="e">
        <f>AE133+AE134+AB133-AD133</f>
        <v>#DIV/0!</v>
      </c>
      <c r="AG133" s="5" t="e">
        <f>AF133/(12*(X133+X134))*1000</f>
        <v>#DIV/0!</v>
      </c>
      <c r="AH133" s="6" t="e">
        <f>AG133/AA133</f>
        <v>#DIV/0!</v>
      </c>
      <c r="AI133" s="3">
        <f>X133</f>
        <v>0</v>
      </c>
      <c r="AJ133" s="9" t="e">
        <f>AE133+AE134+AB133-(AI133+AI134)*Y133*0.012</f>
        <v>#DIV/0!</v>
      </c>
      <c r="AK133" s="5" t="e">
        <f>AJ133/(12*(AI133+AI134))*1000</f>
        <v>#DIV/0!</v>
      </c>
      <c r="AL133" s="247" t="e">
        <f>AK133/AA133</f>
        <v>#DIV/0!</v>
      </c>
      <c r="AM133" s="251"/>
      <c r="AN133" s="250" t="e">
        <f>(AM133+AM134)/(12*(AI133+AI134))*1000</f>
        <v>#DIV/0!</v>
      </c>
      <c r="AO133" s="5" t="e">
        <f>AA133+AK133+AN133</f>
        <v>#DIV/0!</v>
      </c>
      <c r="AP133" s="7" t="e">
        <f>(AK133+AN133)/AA133</f>
        <v>#DIV/0!</v>
      </c>
      <c r="AQ133" s="243" t="e">
        <f>AO133/AA133</f>
        <v>#DIV/0!</v>
      </c>
      <c r="AR133" s="265">
        <f t="shared" si="33"/>
        <v>0</v>
      </c>
      <c r="AS133" s="55">
        <f t="shared" si="30"/>
        <v>0</v>
      </c>
      <c r="AT133" s="54"/>
      <c r="AU133" s="56" t="e">
        <f t="shared" si="31"/>
        <v>#DIV/0!</v>
      </c>
      <c r="AV133" s="57"/>
      <c r="AW133" s="118"/>
      <c r="AX133" s="14" t="e">
        <f>(AR133+AR134+AB133-AV133-AV134)/((AW133+AW134)*12)</f>
        <v>#DIV/0!</v>
      </c>
      <c r="AY133" s="422" t="e">
        <f>IF(AX133&lt;0,"!!!","")</f>
        <v>#DIV/0!</v>
      </c>
    </row>
    <row r="134" spans="1:51" s="23" customFormat="1" ht="13.5" thickBot="1">
      <c r="A134" s="69">
        <v>4</v>
      </c>
      <c r="B134" s="481"/>
      <c r="C134" s="70" t="s">
        <v>35</v>
      </c>
      <c r="D134" s="466"/>
      <c r="E134" s="467"/>
      <c r="F134" s="467"/>
      <c r="G134" s="467"/>
      <c r="H134" s="467"/>
      <c r="I134" s="467"/>
      <c r="J134" s="467"/>
      <c r="K134" s="467"/>
      <c r="L134" s="467"/>
      <c r="M134" s="467"/>
      <c r="N134" s="467"/>
      <c r="O134" s="468"/>
      <c r="P134" s="463">
        <f t="shared" si="32"/>
        <v>0</v>
      </c>
      <c r="Q134" s="269" t="s">
        <v>76</v>
      </c>
      <c r="R134" s="270" t="s">
        <v>76</v>
      </c>
      <c r="S134" s="271" t="s">
        <v>76</v>
      </c>
      <c r="T134" s="109" t="e">
        <f t="shared" si="26"/>
        <v>#DIV/0!</v>
      </c>
      <c r="U134" s="187" t="e">
        <f t="shared" si="27"/>
        <v>#DIV/0!</v>
      </c>
      <c r="V134" s="187" t="e">
        <f t="shared" si="28"/>
        <v>#DIV/0!</v>
      </c>
      <c r="W134" s="193" t="e">
        <f t="shared" si="29"/>
        <v>#DIV/0!</v>
      </c>
      <c r="X134" s="136"/>
      <c r="Y134" s="275" t="s">
        <v>76</v>
      </c>
      <c r="Z134" s="276" t="s">
        <v>76</v>
      </c>
      <c r="AA134" s="271" t="s">
        <v>76</v>
      </c>
      <c r="AB134" s="270" t="s">
        <v>76</v>
      </c>
      <c r="AC134" s="271" t="s">
        <v>76</v>
      </c>
      <c r="AD134" s="277" t="s">
        <v>76</v>
      </c>
      <c r="AE134" s="292"/>
      <c r="AF134" s="278" t="s">
        <v>76</v>
      </c>
      <c r="AG134" s="279" t="s">
        <v>76</v>
      </c>
      <c r="AH134" s="280" t="s">
        <v>76</v>
      </c>
      <c r="AI134" s="281">
        <f>X134</f>
        <v>0</v>
      </c>
      <c r="AJ134" s="278" t="s">
        <v>76</v>
      </c>
      <c r="AK134" s="279" t="s">
        <v>76</v>
      </c>
      <c r="AL134" s="282" t="s">
        <v>76</v>
      </c>
      <c r="AM134" s="413"/>
      <c r="AN134" s="278" t="s">
        <v>76</v>
      </c>
      <c r="AO134" s="278" t="s">
        <v>76</v>
      </c>
      <c r="AP134" s="279" t="s">
        <v>76</v>
      </c>
      <c r="AQ134" s="414" t="s">
        <v>76</v>
      </c>
      <c r="AR134" s="415">
        <f t="shared" si="33"/>
        <v>0</v>
      </c>
      <c r="AS134" s="72">
        <f t="shared" si="30"/>
        <v>0</v>
      </c>
      <c r="AT134" s="71"/>
      <c r="AU134" s="73" t="e">
        <f t="shared" si="31"/>
        <v>#DIV/0!</v>
      </c>
      <c r="AV134" s="58"/>
      <c r="AW134" s="117"/>
      <c r="AX134" s="416"/>
      <c r="AY134" s="422" t="e">
        <f>AY133</f>
        <v>#DIV/0!</v>
      </c>
    </row>
    <row r="135" spans="1:51" s="23" customFormat="1" ht="12.75">
      <c r="A135" s="174">
        <v>5</v>
      </c>
      <c r="B135" s="479"/>
      <c r="C135" s="417" t="s">
        <v>34</v>
      </c>
      <c r="D135" s="446"/>
      <c r="E135" s="451"/>
      <c r="F135" s="451"/>
      <c r="G135" s="451"/>
      <c r="H135" s="451"/>
      <c r="I135" s="451"/>
      <c r="J135" s="451"/>
      <c r="K135" s="451"/>
      <c r="L135" s="451"/>
      <c r="M135" s="451"/>
      <c r="N135" s="451"/>
      <c r="O135" s="452"/>
      <c r="P135" s="453">
        <f t="shared" si="32"/>
        <v>0</v>
      </c>
      <c r="Q135" s="179">
        <f>P135+P136</f>
        <v>0</v>
      </c>
      <c r="R135" s="163"/>
      <c r="S135" s="181">
        <f>Q135-R135</f>
        <v>0</v>
      </c>
      <c r="T135" s="110" t="e">
        <f t="shared" si="26"/>
        <v>#DIV/0!</v>
      </c>
      <c r="U135" s="188" t="e">
        <f t="shared" si="27"/>
        <v>#DIV/0!</v>
      </c>
      <c r="V135" s="188" t="e">
        <f t="shared" si="28"/>
        <v>#DIV/0!</v>
      </c>
      <c r="W135" s="195" t="e">
        <f t="shared" si="29"/>
        <v>#DIV/0!</v>
      </c>
      <c r="X135" s="137"/>
      <c r="Y135" s="357" t="e">
        <f>R135/(12*(D135+D136))*1000+(AB135+AC135)/(12*(X135+X136))*1000</f>
        <v>#DIV/0!</v>
      </c>
      <c r="Z135" s="358" t="e">
        <f>Y135-AA135</f>
        <v>#DIV/0!</v>
      </c>
      <c r="AA135" s="359" t="e">
        <f>(G135+G136+H135+H136)/(12*(D135+D136))*1000</f>
        <v>#DIV/0!</v>
      </c>
      <c r="AB135" s="360"/>
      <c r="AC135" s="361"/>
      <c r="AD135" s="362" t="e">
        <f>(X135+X136)*Y135*0.012</f>
        <v>#DIV/0!</v>
      </c>
      <c r="AE135" s="497"/>
      <c r="AF135" s="363" t="e">
        <f>AE135+AE136+AB135-AD135</f>
        <v>#DIV/0!</v>
      </c>
      <c r="AG135" s="364" t="e">
        <f>AF135/(12*(X135+X136))*1000</f>
        <v>#DIV/0!</v>
      </c>
      <c r="AH135" s="365" t="e">
        <f>AG135/AA135</f>
        <v>#DIV/0!</v>
      </c>
      <c r="AI135" s="99">
        <f>X135</f>
        <v>0</v>
      </c>
      <c r="AJ135" s="366" t="e">
        <f>AE135+AE136+AB135-(AI135+AI136)*Y135*0.012</f>
        <v>#DIV/0!</v>
      </c>
      <c r="AK135" s="364" t="e">
        <f>AJ135/(12*(AI135+AI136))*1000</f>
        <v>#DIV/0!</v>
      </c>
      <c r="AL135" s="367" t="e">
        <f>AK135/AA135</f>
        <v>#DIV/0!</v>
      </c>
      <c r="AM135" s="368"/>
      <c r="AN135" s="369" t="e">
        <f>(AM135+AM136)/(12*(AI135+AI136))*1000</f>
        <v>#DIV/0!</v>
      </c>
      <c r="AO135" s="364" t="e">
        <f>AA135+AK135+AN135</f>
        <v>#DIV/0!</v>
      </c>
      <c r="AP135" s="370" t="e">
        <f>(AK135+AN135)/AA135</f>
        <v>#DIV/0!</v>
      </c>
      <c r="AQ135" s="371" t="e">
        <f>AO135/AA135</f>
        <v>#DIV/0!</v>
      </c>
      <c r="AR135" s="372">
        <f t="shared" si="33"/>
        <v>0</v>
      </c>
      <c r="AS135" s="55">
        <f t="shared" si="30"/>
        <v>0</v>
      </c>
      <c r="AT135" s="54"/>
      <c r="AU135" s="56" t="e">
        <f t="shared" si="31"/>
        <v>#DIV/0!</v>
      </c>
      <c r="AV135" s="57"/>
      <c r="AW135" s="118"/>
      <c r="AX135" s="100" t="e">
        <f>(AR135+AR136+AB135-AV135-AV136)/((AW135+AW136)*12)</f>
        <v>#DIV/0!</v>
      </c>
      <c r="AY135" s="422" t="e">
        <f>IF(AX135&lt;0,"!!!","")</f>
        <v>#DIV/0!</v>
      </c>
    </row>
    <row r="136" spans="1:51" s="23" customFormat="1" ht="13.5" thickBot="1">
      <c r="A136" s="418">
        <v>5</v>
      </c>
      <c r="B136" s="478"/>
      <c r="C136" s="70" t="s">
        <v>35</v>
      </c>
      <c r="D136" s="466"/>
      <c r="E136" s="467"/>
      <c r="F136" s="467"/>
      <c r="G136" s="467"/>
      <c r="H136" s="467"/>
      <c r="I136" s="467"/>
      <c r="J136" s="467"/>
      <c r="K136" s="467"/>
      <c r="L136" s="467"/>
      <c r="M136" s="467"/>
      <c r="N136" s="467"/>
      <c r="O136" s="468"/>
      <c r="P136" s="469">
        <f t="shared" si="32"/>
        <v>0</v>
      </c>
      <c r="Q136" s="262" t="s">
        <v>76</v>
      </c>
      <c r="R136" s="202" t="s">
        <v>76</v>
      </c>
      <c r="S136" s="203" t="s">
        <v>76</v>
      </c>
      <c r="T136" s="190" t="e">
        <f t="shared" si="26"/>
        <v>#DIV/0!</v>
      </c>
      <c r="U136" s="191" t="e">
        <f t="shared" si="27"/>
        <v>#DIV/0!</v>
      </c>
      <c r="V136" s="191" t="e">
        <f t="shared" si="28"/>
        <v>#DIV/0!</v>
      </c>
      <c r="W136" s="218" t="e">
        <f t="shared" si="29"/>
        <v>#DIV/0!</v>
      </c>
      <c r="X136" s="139"/>
      <c r="Y136" s="234" t="s">
        <v>76</v>
      </c>
      <c r="Z136" s="207" t="s">
        <v>76</v>
      </c>
      <c r="AA136" s="203" t="s">
        <v>76</v>
      </c>
      <c r="AB136" s="202" t="s">
        <v>76</v>
      </c>
      <c r="AC136" s="203" t="s">
        <v>76</v>
      </c>
      <c r="AD136" s="236" t="s">
        <v>76</v>
      </c>
      <c r="AE136" s="291"/>
      <c r="AF136" s="237" t="s">
        <v>76</v>
      </c>
      <c r="AG136" s="238" t="s">
        <v>76</v>
      </c>
      <c r="AH136" s="239" t="s">
        <v>76</v>
      </c>
      <c r="AI136" s="240">
        <f>X136</f>
        <v>0</v>
      </c>
      <c r="AJ136" s="237" t="s">
        <v>76</v>
      </c>
      <c r="AK136" s="238" t="s">
        <v>76</v>
      </c>
      <c r="AL136" s="248" t="s">
        <v>76</v>
      </c>
      <c r="AM136" s="295"/>
      <c r="AN136" s="237" t="s">
        <v>76</v>
      </c>
      <c r="AO136" s="237" t="s">
        <v>76</v>
      </c>
      <c r="AP136" s="238" t="s">
        <v>76</v>
      </c>
      <c r="AQ136" s="244" t="s">
        <v>76</v>
      </c>
      <c r="AR136" s="266">
        <f t="shared" si="33"/>
        <v>0</v>
      </c>
      <c r="AS136" s="79">
        <f t="shared" si="30"/>
        <v>0</v>
      </c>
      <c r="AT136" s="78"/>
      <c r="AU136" s="80" t="e">
        <f t="shared" si="31"/>
        <v>#DIV/0!</v>
      </c>
      <c r="AV136" s="81"/>
      <c r="AW136" s="120"/>
      <c r="AX136" s="87"/>
      <c r="AY136" s="422" t="e">
        <f>AY135</f>
        <v>#DIV/0!</v>
      </c>
    </row>
    <row r="137" spans="1:51" s="23" customFormat="1" ht="12.75">
      <c r="A137" s="174">
        <v>5</v>
      </c>
      <c r="B137" s="479"/>
      <c r="C137" s="98" t="s">
        <v>34</v>
      </c>
      <c r="D137" s="446"/>
      <c r="E137" s="451"/>
      <c r="F137" s="451"/>
      <c r="G137" s="451"/>
      <c r="H137" s="451"/>
      <c r="I137" s="451"/>
      <c r="J137" s="451"/>
      <c r="K137" s="451"/>
      <c r="L137" s="451"/>
      <c r="M137" s="451"/>
      <c r="N137" s="451"/>
      <c r="O137" s="452"/>
      <c r="P137" s="453">
        <f t="shared" si="32"/>
        <v>0</v>
      </c>
      <c r="Q137" s="179">
        <f>P137+P138</f>
        <v>0</v>
      </c>
      <c r="R137" s="163"/>
      <c r="S137" s="181">
        <f>Q137-R137</f>
        <v>0</v>
      </c>
      <c r="T137" s="110" t="e">
        <f t="shared" si="26"/>
        <v>#DIV/0!</v>
      </c>
      <c r="U137" s="188" t="e">
        <f t="shared" si="27"/>
        <v>#DIV/0!</v>
      </c>
      <c r="V137" s="188" t="e">
        <f t="shared" si="28"/>
        <v>#DIV/0!</v>
      </c>
      <c r="W137" s="195" t="e">
        <f t="shared" si="29"/>
        <v>#DIV/0!</v>
      </c>
      <c r="X137" s="137"/>
      <c r="Y137" s="232" t="e">
        <f>R137/(12*(D137+D138))*1000+(AB137+AC137)/(12*(X137+X138))*1000</f>
        <v>#DIV/0!</v>
      </c>
      <c r="Z137" s="206" t="e">
        <f>Y137-AA137</f>
        <v>#DIV/0!</v>
      </c>
      <c r="AA137" s="233" t="e">
        <f>(G137+G138+H137+H138)/(12*(D137+D138))*1000</f>
        <v>#DIV/0!</v>
      </c>
      <c r="AB137" s="227"/>
      <c r="AC137" s="200"/>
      <c r="AD137" s="104" t="e">
        <f>(X137+X138)*Y137*0.012</f>
        <v>#DIV/0!</v>
      </c>
      <c r="AE137" s="496"/>
      <c r="AF137" s="208" t="e">
        <f>AE137+AE138+AB137-AD137</f>
        <v>#DIV/0!</v>
      </c>
      <c r="AG137" s="5" t="e">
        <f>AF137/(12*(X137+X138))*1000</f>
        <v>#DIV/0!</v>
      </c>
      <c r="AH137" s="6" t="e">
        <f>AG137/AA137</f>
        <v>#DIV/0!</v>
      </c>
      <c r="AI137" s="3">
        <f>X137</f>
        <v>0</v>
      </c>
      <c r="AJ137" s="9" t="e">
        <f>AE137+AE138+AB137-(AI137+AI138)*Y137*0.012</f>
        <v>#DIV/0!</v>
      </c>
      <c r="AK137" s="5" t="e">
        <f>AJ137/(12*(AI137+AI138))*1000</f>
        <v>#DIV/0!</v>
      </c>
      <c r="AL137" s="247" t="e">
        <f>AK137/AA137</f>
        <v>#DIV/0!</v>
      </c>
      <c r="AM137" s="251"/>
      <c r="AN137" s="250" t="e">
        <f>(AM137+AM138)/(12*(AI137+AI138))*1000</f>
        <v>#DIV/0!</v>
      </c>
      <c r="AO137" s="5" t="e">
        <f>AA137+AK137+AN137</f>
        <v>#DIV/0!</v>
      </c>
      <c r="AP137" s="7" t="e">
        <f>(AK137+AN137)/AA137</f>
        <v>#DIV/0!</v>
      </c>
      <c r="AQ137" s="243" t="e">
        <f>AO137/AA137</f>
        <v>#DIV/0!</v>
      </c>
      <c r="AR137" s="265">
        <f t="shared" si="33"/>
        <v>0</v>
      </c>
      <c r="AS137" s="55">
        <f t="shared" si="30"/>
        <v>0</v>
      </c>
      <c r="AT137" s="54"/>
      <c r="AU137" s="56" t="e">
        <f t="shared" si="31"/>
        <v>#DIV/0!</v>
      </c>
      <c r="AV137" s="57"/>
      <c r="AW137" s="118"/>
      <c r="AX137" s="14" t="e">
        <f>(AR137+AR138+AB137-AV137-AV138)/((AW137+AW138)*12)</f>
        <v>#DIV/0!</v>
      </c>
      <c r="AY137" s="422" t="e">
        <f>IF(AX137&lt;0,"!!!","")</f>
        <v>#DIV/0!</v>
      </c>
    </row>
    <row r="138" spans="1:51" s="23" customFormat="1" ht="13.5" thickBot="1">
      <c r="A138" s="175">
        <v>5</v>
      </c>
      <c r="B138" s="480"/>
      <c r="C138" s="88" t="s">
        <v>35</v>
      </c>
      <c r="D138" s="439"/>
      <c r="E138" s="440"/>
      <c r="F138" s="440"/>
      <c r="G138" s="440"/>
      <c r="H138" s="440"/>
      <c r="I138" s="440"/>
      <c r="J138" s="440"/>
      <c r="K138" s="440"/>
      <c r="L138" s="440"/>
      <c r="M138" s="440"/>
      <c r="N138" s="440"/>
      <c r="O138" s="441"/>
      <c r="P138" s="442">
        <f t="shared" si="32"/>
        <v>0</v>
      </c>
      <c r="Q138" s="262" t="s">
        <v>76</v>
      </c>
      <c r="R138" s="202" t="s">
        <v>76</v>
      </c>
      <c r="S138" s="203" t="s">
        <v>76</v>
      </c>
      <c r="T138" s="111" t="e">
        <f t="shared" si="26"/>
        <v>#DIV/0!</v>
      </c>
      <c r="U138" s="189" t="e">
        <f t="shared" si="27"/>
        <v>#DIV/0!</v>
      </c>
      <c r="V138" s="189" t="e">
        <f t="shared" si="28"/>
        <v>#DIV/0!</v>
      </c>
      <c r="W138" s="196" t="e">
        <f t="shared" si="29"/>
        <v>#DIV/0!</v>
      </c>
      <c r="X138" s="138"/>
      <c r="Y138" s="234" t="s">
        <v>76</v>
      </c>
      <c r="Z138" s="207" t="s">
        <v>76</v>
      </c>
      <c r="AA138" s="203" t="s">
        <v>76</v>
      </c>
      <c r="AB138" s="202" t="s">
        <v>76</v>
      </c>
      <c r="AC138" s="203" t="s">
        <v>76</v>
      </c>
      <c r="AD138" s="236" t="s">
        <v>76</v>
      </c>
      <c r="AE138" s="291"/>
      <c r="AF138" s="237" t="s">
        <v>76</v>
      </c>
      <c r="AG138" s="238" t="s">
        <v>76</v>
      </c>
      <c r="AH138" s="239" t="s">
        <v>76</v>
      </c>
      <c r="AI138" s="240">
        <f>X138</f>
        <v>0</v>
      </c>
      <c r="AJ138" s="237" t="s">
        <v>76</v>
      </c>
      <c r="AK138" s="238" t="s">
        <v>76</v>
      </c>
      <c r="AL138" s="248" t="s">
        <v>76</v>
      </c>
      <c r="AM138" s="295"/>
      <c r="AN138" s="237" t="s">
        <v>76</v>
      </c>
      <c r="AO138" s="237" t="s">
        <v>76</v>
      </c>
      <c r="AP138" s="238" t="s">
        <v>76</v>
      </c>
      <c r="AQ138" s="244" t="s">
        <v>76</v>
      </c>
      <c r="AR138" s="266">
        <f t="shared" si="33"/>
        <v>0</v>
      </c>
      <c r="AS138" s="76">
        <f t="shared" si="30"/>
        <v>0</v>
      </c>
      <c r="AT138" s="75"/>
      <c r="AU138" s="77" t="e">
        <f t="shared" si="31"/>
        <v>#DIV/0!</v>
      </c>
      <c r="AV138" s="59"/>
      <c r="AW138" s="119"/>
      <c r="AX138" s="87"/>
      <c r="AY138" s="422" t="e">
        <f>AY137</f>
        <v>#DIV/0!</v>
      </c>
    </row>
    <row r="139" spans="1:51" s="23" customFormat="1" ht="12.75">
      <c r="A139" s="419">
        <v>5</v>
      </c>
      <c r="B139" s="481"/>
      <c r="C139" s="63" t="s">
        <v>34</v>
      </c>
      <c r="D139" s="443"/>
      <c r="E139" s="337"/>
      <c r="F139" s="337"/>
      <c r="G139" s="337"/>
      <c r="H139" s="337"/>
      <c r="I139" s="337"/>
      <c r="J139" s="337"/>
      <c r="K139" s="337"/>
      <c r="L139" s="337"/>
      <c r="M139" s="337"/>
      <c r="N139" s="337"/>
      <c r="O139" s="444"/>
      <c r="P139" s="445">
        <f t="shared" si="32"/>
        <v>0</v>
      </c>
      <c r="Q139" s="263">
        <f>P139+P140</f>
        <v>0</v>
      </c>
      <c r="R139" s="162"/>
      <c r="S139" s="181">
        <f>Q139-R139</f>
        <v>0</v>
      </c>
      <c r="T139" s="112" t="e">
        <f t="shared" si="26"/>
        <v>#DIV/0!</v>
      </c>
      <c r="U139" s="186" t="e">
        <f t="shared" si="27"/>
        <v>#DIV/0!</v>
      </c>
      <c r="V139" s="186" t="e">
        <f t="shared" si="28"/>
        <v>#DIV/0!</v>
      </c>
      <c r="W139" s="194" t="e">
        <f t="shared" si="29"/>
        <v>#DIV/0!</v>
      </c>
      <c r="X139" s="135"/>
      <c r="Y139" s="232" t="e">
        <f>R139/(12*(D139+D140))*1000+(AB139+AC139)/(12*(X139+X140))*1000</f>
        <v>#DIV/0!</v>
      </c>
      <c r="Z139" s="206" t="e">
        <f>Y139-AA139</f>
        <v>#DIV/0!</v>
      </c>
      <c r="AA139" s="233" t="e">
        <f>(G139+G140+H139+H140)/(12*(D139+D140))*1000</f>
        <v>#DIV/0!</v>
      </c>
      <c r="AB139" s="227"/>
      <c r="AC139" s="200"/>
      <c r="AD139" s="104" t="e">
        <f>(X139+X140)*Y139*0.012</f>
        <v>#DIV/0!</v>
      </c>
      <c r="AE139" s="496"/>
      <c r="AF139" s="208" t="e">
        <f>AE139+AE140+AB139-AD139</f>
        <v>#DIV/0!</v>
      </c>
      <c r="AG139" s="5" t="e">
        <f>AF139/(12*(X139+X140))*1000</f>
        <v>#DIV/0!</v>
      </c>
      <c r="AH139" s="6" t="e">
        <f>AG139/AA139</f>
        <v>#DIV/0!</v>
      </c>
      <c r="AI139" s="3">
        <f>X139</f>
        <v>0</v>
      </c>
      <c r="AJ139" s="9" t="e">
        <f>AE139+AE140+AB139-(AI139+AI140)*Y139*0.012</f>
        <v>#DIV/0!</v>
      </c>
      <c r="AK139" s="5" t="e">
        <f>AJ139/(12*(AI139+AI140))*1000</f>
        <v>#DIV/0!</v>
      </c>
      <c r="AL139" s="247" t="e">
        <f>AK139/AA139</f>
        <v>#DIV/0!</v>
      </c>
      <c r="AM139" s="251"/>
      <c r="AN139" s="250" t="e">
        <f>(AM139+AM140)/(12*(AI139+AI140))*1000</f>
        <v>#DIV/0!</v>
      </c>
      <c r="AO139" s="5" t="e">
        <f>AA139+AK139+AN139</f>
        <v>#DIV/0!</v>
      </c>
      <c r="AP139" s="7" t="e">
        <f>(AK139+AN139)/AA139</f>
        <v>#DIV/0!</v>
      </c>
      <c r="AQ139" s="243" t="e">
        <f>AO139/AA139</f>
        <v>#DIV/0!</v>
      </c>
      <c r="AR139" s="265">
        <f t="shared" si="33"/>
        <v>0</v>
      </c>
      <c r="AS139" s="50">
        <f t="shared" si="30"/>
        <v>0</v>
      </c>
      <c r="AT139" s="49"/>
      <c r="AU139" s="51" t="e">
        <f t="shared" si="31"/>
        <v>#DIV/0!</v>
      </c>
      <c r="AV139" s="52"/>
      <c r="AW139" s="116"/>
      <c r="AX139" s="14" t="e">
        <f>(AR139+AR140+AB139-AV139-AV140)/((AW139+AW140)*12)</f>
        <v>#DIV/0!</v>
      </c>
      <c r="AY139" s="422" t="e">
        <f>IF(AX139&lt;0,"!!!","")</f>
        <v>#DIV/0!</v>
      </c>
    </row>
    <row r="140" spans="1:51" s="23" customFormat="1" ht="13.5" thickBot="1">
      <c r="A140" s="420">
        <v>5</v>
      </c>
      <c r="B140" s="481"/>
      <c r="C140" s="70" t="s">
        <v>35</v>
      </c>
      <c r="D140" s="460"/>
      <c r="E140" s="461"/>
      <c r="F140" s="461"/>
      <c r="G140" s="461"/>
      <c r="H140" s="461"/>
      <c r="I140" s="461"/>
      <c r="J140" s="461"/>
      <c r="K140" s="461"/>
      <c r="L140" s="461"/>
      <c r="M140" s="461"/>
      <c r="N140" s="461"/>
      <c r="O140" s="462"/>
      <c r="P140" s="463">
        <f t="shared" si="32"/>
        <v>0</v>
      </c>
      <c r="Q140" s="262" t="s">
        <v>76</v>
      </c>
      <c r="R140" s="202" t="s">
        <v>76</v>
      </c>
      <c r="S140" s="203" t="s">
        <v>76</v>
      </c>
      <c r="T140" s="109" t="e">
        <f t="shared" si="26"/>
        <v>#DIV/0!</v>
      </c>
      <c r="U140" s="187" t="e">
        <f t="shared" si="27"/>
        <v>#DIV/0!</v>
      </c>
      <c r="V140" s="187" t="e">
        <f t="shared" si="28"/>
        <v>#DIV/0!</v>
      </c>
      <c r="W140" s="193" t="e">
        <f t="shared" si="29"/>
        <v>#DIV/0!</v>
      </c>
      <c r="X140" s="136"/>
      <c r="Y140" s="234" t="s">
        <v>76</v>
      </c>
      <c r="Z140" s="207" t="s">
        <v>76</v>
      </c>
      <c r="AA140" s="203" t="s">
        <v>76</v>
      </c>
      <c r="AB140" s="202" t="s">
        <v>76</v>
      </c>
      <c r="AC140" s="203" t="s">
        <v>76</v>
      </c>
      <c r="AD140" s="236" t="s">
        <v>76</v>
      </c>
      <c r="AE140" s="291"/>
      <c r="AF140" s="237" t="s">
        <v>76</v>
      </c>
      <c r="AG140" s="238" t="s">
        <v>76</v>
      </c>
      <c r="AH140" s="239" t="s">
        <v>76</v>
      </c>
      <c r="AI140" s="240">
        <f>X140</f>
        <v>0</v>
      </c>
      <c r="AJ140" s="237" t="s">
        <v>76</v>
      </c>
      <c r="AK140" s="238" t="s">
        <v>76</v>
      </c>
      <c r="AL140" s="248" t="s">
        <v>76</v>
      </c>
      <c r="AM140" s="295"/>
      <c r="AN140" s="237" t="s">
        <v>76</v>
      </c>
      <c r="AO140" s="237" t="s">
        <v>76</v>
      </c>
      <c r="AP140" s="238" t="s">
        <v>76</v>
      </c>
      <c r="AQ140" s="244" t="s">
        <v>76</v>
      </c>
      <c r="AR140" s="266">
        <f t="shared" si="33"/>
        <v>0</v>
      </c>
      <c r="AS140" s="72">
        <f t="shared" si="30"/>
        <v>0</v>
      </c>
      <c r="AT140" s="71"/>
      <c r="AU140" s="73" t="e">
        <f t="shared" si="31"/>
        <v>#DIV/0!</v>
      </c>
      <c r="AV140" s="58"/>
      <c r="AW140" s="117"/>
      <c r="AX140" s="87"/>
      <c r="AY140" s="422" t="e">
        <f>AY139</f>
        <v>#DIV/0!</v>
      </c>
    </row>
    <row r="141" spans="1:51" s="23" customFormat="1" ht="12.75">
      <c r="A141" s="174">
        <v>5</v>
      </c>
      <c r="B141" s="474"/>
      <c r="C141" s="98" t="s">
        <v>34</v>
      </c>
      <c r="D141" s="446"/>
      <c r="E141" s="451"/>
      <c r="F141" s="451"/>
      <c r="G141" s="451"/>
      <c r="H141" s="451"/>
      <c r="I141" s="451"/>
      <c r="J141" s="451"/>
      <c r="K141" s="451"/>
      <c r="L141" s="451"/>
      <c r="M141" s="451"/>
      <c r="N141" s="451"/>
      <c r="O141" s="452"/>
      <c r="P141" s="453">
        <f t="shared" si="32"/>
        <v>0</v>
      </c>
      <c r="Q141" s="179">
        <f>P141+P142</f>
        <v>0</v>
      </c>
      <c r="R141" s="163"/>
      <c r="S141" s="181">
        <f>Q141-R141</f>
        <v>0</v>
      </c>
      <c r="T141" s="110" t="e">
        <f t="shared" si="26"/>
        <v>#DIV/0!</v>
      </c>
      <c r="U141" s="188" t="e">
        <f t="shared" si="27"/>
        <v>#DIV/0!</v>
      </c>
      <c r="V141" s="188" t="e">
        <f t="shared" si="28"/>
        <v>#DIV/0!</v>
      </c>
      <c r="W141" s="195" t="e">
        <f t="shared" si="29"/>
        <v>#DIV/0!</v>
      </c>
      <c r="X141" s="170"/>
      <c r="Y141" s="232" t="e">
        <f>R141/(12*(D141+D142))*1000+(AB141+AC141)/(12*(X141+X142))*1000</f>
        <v>#DIV/0!</v>
      </c>
      <c r="Z141" s="206" t="e">
        <f>Y141-AA141</f>
        <v>#DIV/0!</v>
      </c>
      <c r="AA141" s="233" t="e">
        <f>(G141+G142+H141+H142)/(12*(D141+D142))*1000</f>
        <v>#DIV/0!</v>
      </c>
      <c r="AB141" s="227"/>
      <c r="AC141" s="200"/>
      <c r="AD141" s="104" t="e">
        <f>(X141+X142)*Y141*0.012</f>
        <v>#DIV/0!</v>
      </c>
      <c r="AE141" s="496"/>
      <c r="AF141" s="208" t="e">
        <f>AE141+AE142+AB141-AD141</f>
        <v>#DIV/0!</v>
      </c>
      <c r="AG141" s="5" t="e">
        <f>AF141/(12*(X141+X142))*1000</f>
        <v>#DIV/0!</v>
      </c>
      <c r="AH141" s="6" t="e">
        <f>AG141/AA141</f>
        <v>#DIV/0!</v>
      </c>
      <c r="AI141" s="3">
        <f>X141</f>
        <v>0</v>
      </c>
      <c r="AJ141" s="9" t="e">
        <f>AE141+AE142+AB141-(AI141+AI142)*Y141*0.012</f>
        <v>#DIV/0!</v>
      </c>
      <c r="AK141" s="5" t="e">
        <f>AJ141/(12*(AI141+AI142))*1000</f>
        <v>#DIV/0!</v>
      </c>
      <c r="AL141" s="247" t="e">
        <f>AK141/AA141</f>
        <v>#DIV/0!</v>
      </c>
      <c r="AM141" s="251"/>
      <c r="AN141" s="250" t="e">
        <f>(AM141+AM142)/(12*(AI141+AI142))*1000</f>
        <v>#DIV/0!</v>
      </c>
      <c r="AO141" s="5" t="e">
        <f>AA141+AK141+AN141</f>
        <v>#DIV/0!</v>
      </c>
      <c r="AP141" s="7" t="e">
        <f>(AK141+AN141)/AA141</f>
        <v>#DIV/0!</v>
      </c>
      <c r="AQ141" s="243" t="e">
        <f>AO141/AA141</f>
        <v>#DIV/0!</v>
      </c>
      <c r="AR141" s="265">
        <f t="shared" si="33"/>
        <v>0</v>
      </c>
      <c r="AS141" s="55">
        <f t="shared" si="30"/>
        <v>0</v>
      </c>
      <c r="AT141" s="54"/>
      <c r="AU141" s="56" t="e">
        <f t="shared" si="31"/>
        <v>#DIV/0!</v>
      </c>
      <c r="AV141" s="57"/>
      <c r="AW141" s="171"/>
      <c r="AX141" s="14" t="e">
        <f>(AR141+AR142+AB141-AV141-AV142)/((AW141+AW142)*12)</f>
        <v>#DIV/0!</v>
      </c>
      <c r="AY141" s="422" t="e">
        <f>IF(AX141&lt;0,"!!!","")</f>
        <v>#DIV/0!</v>
      </c>
    </row>
    <row r="142" spans="1:51" s="23" customFormat="1" ht="13.5" thickBot="1">
      <c r="A142" s="175">
        <v>5</v>
      </c>
      <c r="B142" s="475"/>
      <c r="C142" s="88" t="s">
        <v>35</v>
      </c>
      <c r="D142" s="439"/>
      <c r="E142" s="440"/>
      <c r="F142" s="440"/>
      <c r="G142" s="440"/>
      <c r="H142" s="440"/>
      <c r="I142" s="440"/>
      <c r="J142" s="440"/>
      <c r="K142" s="440"/>
      <c r="L142" s="440"/>
      <c r="M142" s="440"/>
      <c r="N142" s="440"/>
      <c r="O142" s="441"/>
      <c r="P142" s="442">
        <f t="shared" si="32"/>
        <v>0</v>
      </c>
      <c r="Q142" s="262" t="s">
        <v>76</v>
      </c>
      <c r="R142" s="202" t="s">
        <v>76</v>
      </c>
      <c r="S142" s="203" t="s">
        <v>76</v>
      </c>
      <c r="T142" s="111" t="e">
        <f t="shared" si="26"/>
        <v>#DIV/0!</v>
      </c>
      <c r="U142" s="189" t="e">
        <f t="shared" si="27"/>
        <v>#DIV/0!</v>
      </c>
      <c r="V142" s="189" t="e">
        <f t="shared" si="28"/>
        <v>#DIV/0!</v>
      </c>
      <c r="W142" s="196" t="e">
        <f t="shared" si="29"/>
        <v>#DIV/0!</v>
      </c>
      <c r="X142" s="138"/>
      <c r="Y142" s="234" t="s">
        <v>76</v>
      </c>
      <c r="Z142" s="207" t="s">
        <v>76</v>
      </c>
      <c r="AA142" s="203" t="s">
        <v>76</v>
      </c>
      <c r="AB142" s="202" t="s">
        <v>76</v>
      </c>
      <c r="AC142" s="203" t="s">
        <v>76</v>
      </c>
      <c r="AD142" s="236" t="s">
        <v>76</v>
      </c>
      <c r="AE142" s="291"/>
      <c r="AF142" s="237" t="s">
        <v>76</v>
      </c>
      <c r="AG142" s="238" t="s">
        <v>76</v>
      </c>
      <c r="AH142" s="239" t="s">
        <v>76</v>
      </c>
      <c r="AI142" s="240">
        <f>X142</f>
        <v>0</v>
      </c>
      <c r="AJ142" s="237" t="s">
        <v>76</v>
      </c>
      <c r="AK142" s="238" t="s">
        <v>76</v>
      </c>
      <c r="AL142" s="248" t="s">
        <v>76</v>
      </c>
      <c r="AM142" s="295"/>
      <c r="AN142" s="237" t="s">
        <v>76</v>
      </c>
      <c r="AO142" s="237" t="s">
        <v>76</v>
      </c>
      <c r="AP142" s="238" t="s">
        <v>76</v>
      </c>
      <c r="AQ142" s="244" t="s">
        <v>76</v>
      </c>
      <c r="AR142" s="266">
        <f t="shared" si="33"/>
        <v>0</v>
      </c>
      <c r="AS142" s="76">
        <f t="shared" si="30"/>
        <v>0</v>
      </c>
      <c r="AT142" s="75"/>
      <c r="AU142" s="77" t="e">
        <f t="shared" si="31"/>
        <v>#DIV/0!</v>
      </c>
      <c r="AV142" s="59"/>
      <c r="AW142" s="119"/>
      <c r="AX142" s="87"/>
      <c r="AY142" s="422" t="e">
        <f>AY141</f>
        <v>#DIV/0!</v>
      </c>
    </row>
    <row r="143" spans="1:51" s="23" customFormat="1" ht="12.75">
      <c r="A143" s="419">
        <v>5</v>
      </c>
      <c r="B143" s="481"/>
      <c r="C143" s="63" t="s">
        <v>34</v>
      </c>
      <c r="D143" s="443"/>
      <c r="E143" s="337"/>
      <c r="F143" s="337"/>
      <c r="G143" s="337"/>
      <c r="H143" s="337"/>
      <c r="I143" s="337"/>
      <c r="J143" s="337"/>
      <c r="K143" s="337"/>
      <c r="L143" s="337"/>
      <c r="M143" s="337"/>
      <c r="N143" s="337"/>
      <c r="O143" s="444"/>
      <c r="P143" s="445">
        <f t="shared" si="32"/>
        <v>0</v>
      </c>
      <c r="Q143" s="263">
        <f>P143+P144</f>
        <v>0</v>
      </c>
      <c r="R143" s="162"/>
      <c r="S143" s="181">
        <f>Q143-R143</f>
        <v>0</v>
      </c>
      <c r="T143" s="112" t="e">
        <f aca="true" t="shared" si="34" ref="T143:T176">P143/(12*D143)*1000</f>
        <v>#DIV/0!</v>
      </c>
      <c r="U143" s="186" t="e">
        <f aca="true" t="shared" si="35" ref="U143:U176">G143/(12*D143)*1000</f>
        <v>#DIV/0!</v>
      </c>
      <c r="V143" s="186" t="e">
        <f aca="true" t="shared" si="36" ref="V143:V176">H143/(12*D143)*1000</f>
        <v>#DIV/0!</v>
      </c>
      <c r="W143" s="194" t="e">
        <f t="shared" si="29"/>
        <v>#DIV/0!</v>
      </c>
      <c r="X143" s="135"/>
      <c r="Y143" s="232" t="e">
        <f>R143/(12*(D143+D144))*1000+(AB143+AC143)/(12*(X143+X144))*1000</f>
        <v>#DIV/0!</v>
      </c>
      <c r="Z143" s="206" t="e">
        <f>Y143-AA143</f>
        <v>#DIV/0!</v>
      </c>
      <c r="AA143" s="233" t="e">
        <f>(G143+G144+H143+H144)/(12*(D143+D144))*1000</f>
        <v>#DIV/0!</v>
      </c>
      <c r="AB143" s="227"/>
      <c r="AC143" s="200"/>
      <c r="AD143" s="104" t="e">
        <f>(X143+X144)*Y143*0.012</f>
        <v>#DIV/0!</v>
      </c>
      <c r="AE143" s="496"/>
      <c r="AF143" s="208" t="e">
        <f>AE143+AE144+AB143-AD143</f>
        <v>#DIV/0!</v>
      </c>
      <c r="AG143" s="5" t="e">
        <f>AF143/(12*(X143+X144))*1000</f>
        <v>#DIV/0!</v>
      </c>
      <c r="AH143" s="6" t="e">
        <f>AG143/AA143</f>
        <v>#DIV/0!</v>
      </c>
      <c r="AI143" s="3">
        <f>X143</f>
        <v>0</v>
      </c>
      <c r="AJ143" s="9" t="e">
        <f>AE143+AE144+AB143-(AI143+AI144)*Y143*0.012</f>
        <v>#DIV/0!</v>
      </c>
      <c r="AK143" s="5" t="e">
        <f>AJ143/(12*(AI143+AI144))*1000</f>
        <v>#DIV/0!</v>
      </c>
      <c r="AL143" s="247" t="e">
        <f>AK143/AA143</f>
        <v>#DIV/0!</v>
      </c>
      <c r="AM143" s="251"/>
      <c r="AN143" s="250" t="e">
        <f>(AM143+AM144)/(12*(AI143+AI144))*1000</f>
        <v>#DIV/0!</v>
      </c>
      <c r="AO143" s="5" t="e">
        <f>AA143+AK143+AN143</f>
        <v>#DIV/0!</v>
      </c>
      <c r="AP143" s="7" t="e">
        <f>(AK143+AN143)/AA143</f>
        <v>#DIV/0!</v>
      </c>
      <c r="AQ143" s="243" t="e">
        <f>AO143/AA143</f>
        <v>#DIV/0!</v>
      </c>
      <c r="AR143" s="265">
        <f t="shared" si="33"/>
        <v>0</v>
      </c>
      <c r="AS143" s="50">
        <f t="shared" si="30"/>
        <v>0</v>
      </c>
      <c r="AT143" s="49"/>
      <c r="AU143" s="51" t="e">
        <f t="shared" si="31"/>
        <v>#DIV/0!</v>
      </c>
      <c r="AV143" s="52"/>
      <c r="AW143" s="116"/>
      <c r="AX143" s="14" t="e">
        <f>(AR143+AR144+AB143-AV143-AV144)/((AW143+AW144)*12)</f>
        <v>#DIV/0!</v>
      </c>
      <c r="AY143" s="422" t="e">
        <f>IF(AX143&lt;0,"!!!","")</f>
        <v>#DIV/0!</v>
      </c>
    </row>
    <row r="144" spans="1:51" s="23" customFormat="1" ht="13.5" thickBot="1">
      <c r="A144" s="420">
        <v>5</v>
      </c>
      <c r="B144" s="481"/>
      <c r="C144" s="70" t="s">
        <v>35</v>
      </c>
      <c r="D144" s="460"/>
      <c r="E144" s="461"/>
      <c r="F144" s="461"/>
      <c r="G144" s="461"/>
      <c r="H144" s="461"/>
      <c r="I144" s="461"/>
      <c r="J144" s="461"/>
      <c r="K144" s="461"/>
      <c r="L144" s="461"/>
      <c r="M144" s="461"/>
      <c r="N144" s="461"/>
      <c r="O144" s="462"/>
      <c r="P144" s="463">
        <f t="shared" si="32"/>
        <v>0</v>
      </c>
      <c r="Q144" s="262" t="s">
        <v>76</v>
      </c>
      <c r="R144" s="202" t="s">
        <v>76</v>
      </c>
      <c r="S144" s="203" t="s">
        <v>76</v>
      </c>
      <c r="T144" s="109" t="e">
        <f t="shared" si="34"/>
        <v>#DIV/0!</v>
      </c>
      <c r="U144" s="187" t="e">
        <f t="shared" si="35"/>
        <v>#DIV/0!</v>
      </c>
      <c r="V144" s="187" t="e">
        <f t="shared" si="36"/>
        <v>#DIV/0!</v>
      </c>
      <c r="W144" s="193" t="e">
        <f t="shared" si="29"/>
        <v>#DIV/0!</v>
      </c>
      <c r="X144" s="136"/>
      <c r="Y144" s="234" t="s">
        <v>76</v>
      </c>
      <c r="Z144" s="207" t="s">
        <v>76</v>
      </c>
      <c r="AA144" s="203" t="s">
        <v>76</v>
      </c>
      <c r="AB144" s="202" t="s">
        <v>76</v>
      </c>
      <c r="AC144" s="203" t="s">
        <v>76</v>
      </c>
      <c r="AD144" s="236" t="s">
        <v>76</v>
      </c>
      <c r="AE144" s="291"/>
      <c r="AF144" s="237" t="s">
        <v>76</v>
      </c>
      <c r="AG144" s="238" t="s">
        <v>76</v>
      </c>
      <c r="AH144" s="239" t="s">
        <v>76</v>
      </c>
      <c r="AI144" s="240">
        <f>X144</f>
        <v>0</v>
      </c>
      <c r="AJ144" s="237" t="s">
        <v>76</v>
      </c>
      <c r="AK144" s="238" t="s">
        <v>76</v>
      </c>
      <c r="AL144" s="248" t="s">
        <v>76</v>
      </c>
      <c r="AM144" s="295"/>
      <c r="AN144" s="237" t="s">
        <v>76</v>
      </c>
      <c r="AO144" s="237" t="s">
        <v>76</v>
      </c>
      <c r="AP144" s="238" t="s">
        <v>76</v>
      </c>
      <c r="AQ144" s="244" t="s">
        <v>76</v>
      </c>
      <c r="AR144" s="266">
        <f t="shared" si="33"/>
        <v>0</v>
      </c>
      <c r="AS144" s="72">
        <f t="shared" si="30"/>
        <v>0</v>
      </c>
      <c r="AT144" s="71"/>
      <c r="AU144" s="73" t="e">
        <f t="shared" si="31"/>
        <v>#DIV/0!</v>
      </c>
      <c r="AV144" s="58"/>
      <c r="AW144" s="117"/>
      <c r="AX144" s="87"/>
      <c r="AY144" s="422" t="e">
        <f>AY143</f>
        <v>#DIV/0!</v>
      </c>
    </row>
    <row r="145" spans="1:51" s="23" customFormat="1" ht="12.75">
      <c r="A145" s="174">
        <v>5</v>
      </c>
      <c r="B145" s="474"/>
      <c r="C145" s="98" t="s">
        <v>34</v>
      </c>
      <c r="D145" s="446"/>
      <c r="E145" s="451"/>
      <c r="F145" s="451"/>
      <c r="G145" s="451"/>
      <c r="H145" s="451"/>
      <c r="I145" s="451"/>
      <c r="J145" s="451"/>
      <c r="K145" s="451"/>
      <c r="L145" s="451"/>
      <c r="M145" s="451"/>
      <c r="N145" s="451"/>
      <c r="O145" s="452"/>
      <c r="P145" s="453">
        <f t="shared" si="32"/>
        <v>0</v>
      </c>
      <c r="Q145" s="179">
        <f>P145+P146</f>
        <v>0</v>
      </c>
      <c r="R145" s="163"/>
      <c r="S145" s="181">
        <f>Q145-R145</f>
        <v>0</v>
      </c>
      <c r="T145" s="110" t="e">
        <f t="shared" si="34"/>
        <v>#DIV/0!</v>
      </c>
      <c r="U145" s="188" t="e">
        <f t="shared" si="35"/>
        <v>#DIV/0!</v>
      </c>
      <c r="V145" s="188" t="e">
        <f t="shared" si="36"/>
        <v>#DIV/0!</v>
      </c>
      <c r="W145" s="195" t="e">
        <f t="shared" si="29"/>
        <v>#DIV/0!</v>
      </c>
      <c r="X145" s="137"/>
      <c r="Y145" s="232" t="e">
        <f>R145/(12*(D145+D146))*1000+(AB145+AC145)/(12*(X145+X146))*1000</f>
        <v>#DIV/0!</v>
      </c>
      <c r="Z145" s="206" t="e">
        <f>Y145-AA145</f>
        <v>#DIV/0!</v>
      </c>
      <c r="AA145" s="233" t="e">
        <f>(G145+G146+H145+H146)/(12*(D145+D146))*1000</f>
        <v>#DIV/0!</v>
      </c>
      <c r="AB145" s="227"/>
      <c r="AC145" s="200"/>
      <c r="AD145" s="104" t="e">
        <f>(X145+X146)*Y145*0.012</f>
        <v>#DIV/0!</v>
      </c>
      <c r="AE145" s="496"/>
      <c r="AF145" s="208" t="e">
        <f>AE145+AE146+AB145-AD145</f>
        <v>#DIV/0!</v>
      </c>
      <c r="AG145" s="5" t="e">
        <f>AF145/(12*(X145+X146))*1000</f>
        <v>#DIV/0!</v>
      </c>
      <c r="AH145" s="6" t="e">
        <f>AG145/AA145</f>
        <v>#DIV/0!</v>
      </c>
      <c r="AI145" s="3">
        <f>X145</f>
        <v>0</v>
      </c>
      <c r="AJ145" s="9" t="e">
        <f>AE145+AE146+AB145-(AI145+AI146)*Y145*0.012</f>
        <v>#DIV/0!</v>
      </c>
      <c r="AK145" s="5" t="e">
        <f>AJ145/(12*(AI145+AI146))*1000</f>
        <v>#DIV/0!</v>
      </c>
      <c r="AL145" s="247" t="e">
        <f>AK145/AA145</f>
        <v>#DIV/0!</v>
      </c>
      <c r="AM145" s="251"/>
      <c r="AN145" s="250" t="e">
        <f>(AM145+AM146)/(12*(AI145+AI146))*1000</f>
        <v>#DIV/0!</v>
      </c>
      <c r="AO145" s="5" t="e">
        <f>AA145+AK145+AN145</f>
        <v>#DIV/0!</v>
      </c>
      <c r="AP145" s="7" t="e">
        <f>(AK145+AN145)/AA145</f>
        <v>#DIV/0!</v>
      </c>
      <c r="AQ145" s="243" t="e">
        <f>AO145/AA145</f>
        <v>#DIV/0!</v>
      </c>
      <c r="AR145" s="265">
        <f t="shared" si="33"/>
        <v>0</v>
      </c>
      <c r="AS145" s="55">
        <f t="shared" si="30"/>
        <v>0</v>
      </c>
      <c r="AT145" s="54"/>
      <c r="AU145" s="56" t="e">
        <f t="shared" si="31"/>
        <v>#DIV/0!</v>
      </c>
      <c r="AV145" s="57"/>
      <c r="AW145" s="118"/>
      <c r="AX145" s="14" t="e">
        <f>(AR145+AR146+AB145-AV145-AV146)/((AW145+AW146)*12)</f>
        <v>#DIV/0!</v>
      </c>
      <c r="AY145" s="422" t="e">
        <f>IF(AX145&lt;0,"!!!","")</f>
        <v>#DIV/0!</v>
      </c>
    </row>
    <row r="146" spans="1:51" s="23" customFormat="1" ht="13.5" thickBot="1">
      <c r="A146" s="175">
        <v>5</v>
      </c>
      <c r="B146" s="475"/>
      <c r="C146" s="88" t="s">
        <v>35</v>
      </c>
      <c r="D146" s="439"/>
      <c r="E146" s="440"/>
      <c r="F146" s="440"/>
      <c r="G146" s="440"/>
      <c r="H146" s="440"/>
      <c r="I146" s="440"/>
      <c r="J146" s="440"/>
      <c r="K146" s="440"/>
      <c r="L146" s="440"/>
      <c r="M146" s="440"/>
      <c r="N146" s="440"/>
      <c r="O146" s="441"/>
      <c r="P146" s="442">
        <f t="shared" si="32"/>
        <v>0</v>
      </c>
      <c r="Q146" s="262" t="s">
        <v>76</v>
      </c>
      <c r="R146" s="202" t="s">
        <v>76</v>
      </c>
      <c r="S146" s="203" t="s">
        <v>76</v>
      </c>
      <c r="T146" s="111" t="e">
        <f t="shared" si="34"/>
        <v>#DIV/0!</v>
      </c>
      <c r="U146" s="189" t="e">
        <f t="shared" si="35"/>
        <v>#DIV/0!</v>
      </c>
      <c r="V146" s="189" t="e">
        <f t="shared" si="36"/>
        <v>#DIV/0!</v>
      </c>
      <c r="W146" s="196" t="e">
        <f t="shared" si="29"/>
        <v>#DIV/0!</v>
      </c>
      <c r="X146" s="138"/>
      <c r="Y146" s="234" t="s">
        <v>76</v>
      </c>
      <c r="Z146" s="207" t="s">
        <v>76</v>
      </c>
      <c r="AA146" s="203" t="s">
        <v>76</v>
      </c>
      <c r="AB146" s="202" t="s">
        <v>76</v>
      </c>
      <c r="AC146" s="203" t="s">
        <v>76</v>
      </c>
      <c r="AD146" s="236" t="s">
        <v>76</v>
      </c>
      <c r="AE146" s="291"/>
      <c r="AF146" s="237" t="s">
        <v>76</v>
      </c>
      <c r="AG146" s="238" t="s">
        <v>76</v>
      </c>
      <c r="AH146" s="239" t="s">
        <v>76</v>
      </c>
      <c r="AI146" s="240">
        <f>X146</f>
        <v>0</v>
      </c>
      <c r="AJ146" s="237" t="s">
        <v>76</v>
      </c>
      <c r="AK146" s="238" t="s">
        <v>76</v>
      </c>
      <c r="AL146" s="248" t="s">
        <v>76</v>
      </c>
      <c r="AM146" s="295"/>
      <c r="AN146" s="237" t="s">
        <v>76</v>
      </c>
      <c r="AO146" s="237" t="s">
        <v>76</v>
      </c>
      <c r="AP146" s="238" t="s">
        <v>76</v>
      </c>
      <c r="AQ146" s="244" t="s">
        <v>76</v>
      </c>
      <c r="AR146" s="266">
        <f t="shared" si="33"/>
        <v>0</v>
      </c>
      <c r="AS146" s="76">
        <f t="shared" si="30"/>
        <v>0</v>
      </c>
      <c r="AT146" s="75"/>
      <c r="AU146" s="77" t="e">
        <f t="shared" si="31"/>
        <v>#DIV/0!</v>
      </c>
      <c r="AV146" s="59"/>
      <c r="AW146" s="119"/>
      <c r="AX146" s="87"/>
      <c r="AY146" s="422" t="e">
        <f>AY145</f>
        <v>#DIV/0!</v>
      </c>
    </row>
    <row r="147" spans="1:51" s="23" customFormat="1" ht="12.75">
      <c r="A147" s="419">
        <v>5</v>
      </c>
      <c r="B147" s="481"/>
      <c r="C147" s="63" t="s">
        <v>34</v>
      </c>
      <c r="D147" s="443"/>
      <c r="E147" s="337"/>
      <c r="F147" s="337"/>
      <c r="G147" s="337"/>
      <c r="H147" s="337"/>
      <c r="I147" s="337"/>
      <c r="J147" s="337"/>
      <c r="K147" s="337"/>
      <c r="L147" s="337"/>
      <c r="M147" s="337"/>
      <c r="N147" s="337"/>
      <c r="O147" s="444"/>
      <c r="P147" s="445">
        <f t="shared" si="32"/>
        <v>0</v>
      </c>
      <c r="Q147" s="261">
        <f>P147+P148</f>
        <v>0</v>
      </c>
      <c r="R147" s="162"/>
      <c r="S147" s="181">
        <f>Q147-R147</f>
        <v>0</v>
      </c>
      <c r="T147" s="112" t="e">
        <f t="shared" si="34"/>
        <v>#DIV/0!</v>
      </c>
      <c r="U147" s="186" t="e">
        <f t="shared" si="35"/>
        <v>#DIV/0!</v>
      </c>
      <c r="V147" s="186" t="e">
        <f t="shared" si="36"/>
        <v>#DIV/0!</v>
      </c>
      <c r="W147" s="194" t="e">
        <f t="shared" si="29"/>
        <v>#DIV/0!</v>
      </c>
      <c r="X147" s="135"/>
      <c r="Y147" s="232" t="e">
        <f>R147/(12*(D147+D148))*1000+(AB147+AC147)/(12*(X147+X148))*1000</f>
        <v>#DIV/0!</v>
      </c>
      <c r="Z147" s="206" t="e">
        <f>Y147-AA147</f>
        <v>#DIV/0!</v>
      </c>
      <c r="AA147" s="233" t="e">
        <f>(G147+G148+H147+H148)/(12*(D147+D148))*1000</f>
        <v>#DIV/0!</v>
      </c>
      <c r="AB147" s="227"/>
      <c r="AC147" s="200"/>
      <c r="AD147" s="104" t="e">
        <f>(X147+X148)*Y147*0.012</f>
        <v>#DIV/0!</v>
      </c>
      <c r="AE147" s="496"/>
      <c r="AF147" s="208" t="e">
        <f>AE147+AE148+AB147-AD147</f>
        <v>#DIV/0!</v>
      </c>
      <c r="AG147" s="5" t="e">
        <f>AF147/(12*(X147+X148))*1000</f>
        <v>#DIV/0!</v>
      </c>
      <c r="AH147" s="6" t="e">
        <f>AG147/AA147</f>
        <v>#DIV/0!</v>
      </c>
      <c r="AI147" s="3">
        <f>X147</f>
        <v>0</v>
      </c>
      <c r="AJ147" s="9" t="e">
        <f>AE147+AE148+AB147-(AI147+AI148)*Y147*0.012</f>
        <v>#DIV/0!</v>
      </c>
      <c r="AK147" s="5" t="e">
        <f>AJ147/(12*(AI147+AI148))*1000</f>
        <v>#DIV/0!</v>
      </c>
      <c r="AL147" s="247" t="e">
        <f>AK147/AA147</f>
        <v>#DIV/0!</v>
      </c>
      <c r="AM147" s="251"/>
      <c r="AN147" s="250" t="e">
        <f>(AM147+AM148)/(12*(AI147+AI148))*1000</f>
        <v>#DIV/0!</v>
      </c>
      <c r="AO147" s="5" t="e">
        <f>AA147+AK147+AN147</f>
        <v>#DIV/0!</v>
      </c>
      <c r="AP147" s="7" t="e">
        <f>(AK147+AN147)/AA147</f>
        <v>#DIV/0!</v>
      </c>
      <c r="AQ147" s="243" t="e">
        <f>AO147/AA147</f>
        <v>#DIV/0!</v>
      </c>
      <c r="AR147" s="265">
        <f t="shared" si="33"/>
        <v>0</v>
      </c>
      <c r="AS147" s="50">
        <f t="shared" si="30"/>
        <v>0</v>
      </c>
      <c r="AT147" s="49"/>
      <c r="AU147" s="51" t="e">
        <f t="shared" si="31"/>
        <v>#DIV/0!</v>
      </c>
      <c r="AV147" s="52"/>
      <c r="AW147" s="116"/>
      <c r="AX147" s="14" t="e">
        <f>(AR147+AR148+AB147-AV147-AV148)/((AW147+AW148)*12)</f>
        <v>#DIV/0!</v>
      </c>
      <c r="AY147" s="422" t="e">
        <f>IF(AX147&lt;0,"!!!","")</f>
        <v>#DIV/0!</v>
      </c>
    </row>
    <row r="148" spans="1:51" s="23" customFormat="1" ht="13.5" thickBot="1">
      <c r="A148" s="420">
        <v>5</v>
      </c>
      <c r="B148" s="481"/>
      <c r="C148" s="70" t="s">
        <v>35</v>
      </c>
      <c r="D148" s="460"/>
      <c r="E148" s="461"/>
      <c r="F148" s="461"/>
      <c r="G148" s="461"/>
      <c r="H148" s="461"/>
      <c r="I148" s="461"/>
      <c r="J148" s="461"/>
      <c r="K148" s="461"/>
      <c r="L148" s="461"/>
      <c r="M148" s="461"/>
      <c r="N148" s="461"/>
      <c r="O148" s="462"/>
      <c r="P148" s="463">
        <f t="shared" si="32"/>
        <v>0</v>
      </c>
      <c r="Q148" s="262" t="s">
        <v>76</v>
      </c>
      <c r="R148" s="202" t="s">
        <v>76</v>
      </c>
      <c r="S148" s="203" t="s">
        <v>76</v>
      </c>
      <c r="T148" s="109" t="e">
        <f t="shared" si="34"/>
        <v>#DIV/0!</v>
      </c>
      <c r="U148" s="187" t="e">
        <f t="shared" si="35"/>
        <v>#DIV/0!</v>
      </c>
      <c r="V148" s="187" t="e">
        <f t="shared" si="36"/>
        <v>#DIV/0!</v>
      </c>
      <c r="W148" s="193" t="e">
        <f t="shared" si="29"/>
        <v>#DIV/0!</v>
      </c>
      <c r="X148" s="136"/>
      <c r="Y148" s="234" t="s">
        <v>76</v>
      </c>
      <c r="Z148" s="207" t="s">
        <v>76</v>
      </c>
      <c r="AA148" s="203" t="s">
        <v>76</v>
      </c>
      <c r="AB148" s="202" t="s">
        <v>76</v>
      </c>
      <c r="AC148" s="203" t="s">
        <v>76</v>
      </c>
      <c r="AD148" s="236" t="s">
        <v>76</v>
      </c>
      <c r="AE148" s="291"/>
      <c r="AF148" s="237" t="s">
        <v>76</v>
      </c>
      <c r="AG148" s="238" t="s">
        <v>76</v>
      </c>
      <c r="AH148" s="239" t="s">
        <v>76</v>
      </c>
      <c r="AI148" s="240">
        <f>X148</f>
        <v>0</v>
      </c>
      <c r="AJ148" s="237" t="s">
        <v>76</v>
      </c>
      <c r="AK148" s="238" t="s">
        <v>76</v>
      </c>
      <c r="AL148" s="248" t="s">
        <v>76</v>
      </c>
      <c r="AM148" s="295"/>
      <c r="AN148" s="237" t="s">
        <v>76</v>
      </c>
      <c r="AO148" s="237" t="s">
        <v>76</v>
      </c>
      <c r="AP148" s="238" t="s">
        <v>76</v>
      </c>
      <c r="AQ148" s="244" t="s">
        <v>76</v>
      </c>
      <c r="AR148" s="266">
        <f t="shared" si="33"/>
        <v>0</v>
      </c>
      <c r="AS148" s="72">
        <f t="shared" si="30"/>
        <v>0</v>
      </c>
      <c r="AT148" s="71"/>
      <c r="AU148" s="73" t="e">
        <f t="shared" si="31"/>
        <v>#DIV/0!</v>
      </c>
      <c r="AV148" s="58"/>
      <c r="AW148" s="117"/>
      <c r="AX148" s="87"/>
      <c r="AY148" s="422" t="e">
        <f>AY147</f>
        <v>#DIV/0!</v>
      </c>
    </row>
    <row r="149" spans="1:51" s="23" customFormat="1" ht="12.75">
      <c r="A149" s="174">
        <v>5</v>
      </c>
      <c r="B149" s="474"/>
      <c r="C149" s="98" t="s">
        <v>34</v>
      </c>
      <c r="D149" s="446"/>
      <c r="E149" s="451"/>
      <c r="F149" s="451"/>
      <c r="G149" s="451"/>
      <c r="H149" s="451"/>
      <c r="I149" s="451"/>
      <c r="J149" s="451"/>
      <c r="K149" s="451"/>
      <c r="L149" s="451"/>
      <c r="M149" s="451"/>
      <c r="N149" s="451"/>
      <c r="O149" s="452"/>
      <c r="P149" s="453">
        <f t="shared" si="32"/>
        <v>0</v>
      </c>
      <c r="Q149" s="180">
        <f>P149+P150</f>
        <v>0</v>
      </c>
      <c r="R149" s="163"/>
      <c r="S149" s="181">
        <f>Q149-R149</f>
        <v>0</v>
      </c>
      <c r="T149" s="110" t="e">
        <f t="shared" si="34"/>
        <v>#DIV/0!</v>
      </c>
      <c r="U149" s="188" t="e">
        <f t="shared" si="35"/>
        <v>#DIV/0!</v>
      </c>
      <c r="V149" s="188" t="e">
        <f t="shared" si="36"/>
        <v>#DIV/0!</v>
      </c>
      <c r="W149" s="195" t="e">
        <f t="shared" si="29"/>
        <v>#DIV/0!</v>
      </c>
      <c r="X149" s="137"/>
      <c r="Y149" s="232" t="e">
        <f>R149/(12*(D149+D150))*1000+(AB149+AC149)/(12*(X149+X150))*1000</f>
        <v>#DIV/0!</v>
      </c>
      <c r="Z149" s="206" t="e">
        <f>Y149-AA149</f>
        <v>#DIV/0!</v>
      </c>
      <c r="AA149" s="233" t="e">
        <f>(G149+G150+H149+H150)/(12*(D149+D150))*1000</f>
        <v>#DIV/0!</v>
      </c>
      <c r="AB149" s="227"/>
      <c r="AC149" s="200"/>
      <c r="AD149" s="104" t="e">
        <f>(X149+X150)*Y149*0.012</f>
        <v>#DIV/0!</v>
      </c>
      <c r="AE149" s="496"/>
      <c r="AF149" s="208" t="e">
        <f>AE149+AE150+AB149-AD149</f>
        <v>#DIV/0!</v>
      </c>
      <c r="AG149" s="5" t="e">
        <f>AF149/(12*(X149+X150))*1000</f>
        <v>#DIV/0!</v>
      </c>
      <c r="AH149" s="6" t="e">
        <f>AG149/AA149</f>
        <v>#DIV/0!</v>
      </c>
      <c r="AI149" s="3">
        <f>X149</f>
        <v>0</v>
      </c>
      <c r="AJ149" s="9" t="e">
        <f>AE149+AE150+AB149-(AI149+AI150)*Y149*0.012</f>
        <v>#DIV/0!</v>
      </c>
      <c r="AK149" s="5" t="e">
        <f>AJ149/(12*(AI149+AI150))*1000</f>
        <v>#DIV/0!</v>
      </c>
      <c r="AL149" s="247" t="e">
        <f>AK149/AA149</f>
        <v>#DIV/0!</v>
      </c>
      <c r="AM149" s="251"/>
      <c r="AN149" s="250" t="e">
        <f>(AM149+AM150)/(12*(AI149+AI150))*1000</f>
        <v>#DIV/0!</v>
      </c>
      <c r="AO149" s="5" t="e">
        <f>AA149+AK149+AN149</f>
        <v>#DIV/0!</v>
      </c>
      <c r="AP149" s="7" t="e">
        <f>(AK149+AN149)/AA149</f>
        <v>#DIV/0!</v>
      </c>
      <c r="AQ149" s="243" t="e">
        <f>AO149/AA149</f>
        <v>#DIV/0!</v>
      </c>
      <c r="AR149" s="265">
        <f t="shared" si="33"/>
        <v>0</v>
      </c>
      <c r="AS149" s="55">
        <f t="shared" si="30"/>
        <v>0</v>
      </c>
      <c r="AT149" s="54"/>
      <c r="AU149" s="56" t="e">
        <f t="shared" si="31"/>
        <v>#DIV/0!</v>
      </c>
      <c r="AV149" s="57"/>
      <c r="AW149" s="118"/>
      <c r="AX149" s="14" t="e">
        <f>(AR149+AR150+AB149-AV149-AV150)/((AW149+AW150)*12)</f>
        <v>#DIV/0!</v>
      </c>
      <c r="AY149" s="422" t="e">
        <f>IF(AX149&lt;0,"!!!","")</f>
        <v>#DIV/0!</v>
      </c>
    </row>
    <row r="150" spans="1:51" s="23" customFormat="1" ht="13.5" thickBot="1">
      <c r="A150" s="175">
        <v>5</v>
      </c>
      <c r="B150" s="475"/>
      <c r="C150" s="88" t="s">
        <v>35</v>
      </c>
      <c r="D150" s="439"/>
      <c r="E150" s="440"/>
      <c r="F150" s="440"/>
      <c r="G150" s="440"/>
      <c r="H150" s="440"/>
      <c r="I150" s="440"/>
      <c r="J150" s="440"/>
      <c r="K150" s="440"/>
      <c r="L150" s="440"/>
      <c r="M150" s="440"/>
      <c r="N150" s="440"/>
      <c r="O150" s="441"/>
      <c r="P150" s="442">
        <f t="shared" si="32"/>
        <v>0</v>
      </c>
      <c r="Q150" s="262" t="s">
        <v>76</v>
      </c>
      <c r="R150" s="202" t="s">
        <v>76</v>
      </c>
      <c r="S150" s="203" t="s">
        <v>76</v>
      </c>
      <c r="T150" s="111" t="e">
        <f t="shared" si="34"/>
        <v>#DIV/0!</v>
      </c>
      <c r="U150" s="189" t="e">
        <f t="shared" si="35"/>
        <v>#DIV/0!</v>
      </c>
      <c r="V150" s="189" t="e">
        <f t="shared" si="36"/>
        <v>#DIV/0!</v>
      </c>
      <c r="W150" s="196" t="e">
        <f>U150+V150</f>
        <v>#DIV/0!</v>
      </c>
      <c r="X150" s="138"/>
      <c r="Y150" s="234" t="s">
        <v>76</v>
      </c>
      <c r="Z150" s="207" t="s">
        <v>76</v>
      </c>
      <c r="AA150" s="203" t="s">
        <v>76</v>
      </c>
      <c r="AB150" s="202" t="s">
        <v>76</v>
      </c>
      <c r="AC150" s="203" t="s">
        <v>76</v>
      </c>
      <c r="AD150" s="236" t="s">
        <v>76</v>
      </c>
      <c r="AE150" s="291"/>
      <c r="AF150" s="237" t="s">
        <v>76</v>
      </c>
      <c r="AG150" s="238" t="s">
        <v>76</v>
      </c>
      <c r="AH150" s="239" t="s">
        <v>76</v>
      </c>
      <c r="AI150" s="240">
        <f>X150</f>
        <v>0</v>
      </c>
      <c r="AJ150" s="237" t="s">
        <v>76</v>
      </c>
      <c r="AK150" s="238" t="s">
        <v>76</v>
      </c>
      <c r="AL150" s="248" t="s">
        <v>76</v>
      </c>
      <c r="AM150" s="295"/>
      <c r="AN150" s="237" t="s">
        <v>76</v>
      </c>
      <c r="AO150" s="237" t="s">
        <v>76</v>
      </c>
      <c r="AP150" s="238" t="s">
        <v>76</v>
      </c>
      <c r="AQ150" s="244" t="s">
        <v>76</v>
      </c>
      <c r="AR150" s="266">
        <f t="shared" si="33"/>
        <v>0</v>
      </c>
      <c r="AS150" s="76">
        <f t="shared" si="30"/>
        <v>0</v>
      </c>
      <c r="AT150" s="75"/>
      <c r="AU150" s="77" t="e">
        <f t="shared" si="31"/>
        <v>#DIV/0!</v>
      </c>
      <c r="AV150" s="59"/>
      <c r="AW150" s="119"/>
      <c r="AX150" s="87"/>
      <c r="AY150" s="422" t="e">
        <f>AY149</f>
        <v>#DIV/0!</v>
      </c>
    </row>
    <row r="151" spans="1:51" s="23" customFormat="1" ht="12.75">
      <c r="A151" s="419">
        <v>5</v>
      </c>
      <c r="B151" s="481"/>
      <c r="C151" s="63" t="s">
        <v>34</v>
      </c>
      <c r="D151" s="443"/>
      <c r="E151" s="337"/>
      <c r="F151" s="337"/>
      <c r="G151" s="337"/>
      <c r="H151" s="337"/>
      <c r="I151" s="337"/>
      <c r="J151" s="337"/>
      <c r="K151" s="337"/>
      <c r="L151" s="337"/>
      <c r="M151" s="337"/>
      <c r="N151" s="337"/>
      <c r="O151" s="444"/>
      <c r="P151" s="445">
        <f t="shared" si="32"/>
        <v>0</v>
      </c>
      <c r="Q151" s="261">
        <f>P151+P152</f>
        <v>0</v>
      </c>
      <c r="R151" s="162"/>
      <c r="S151" s="181">
        <f>Q151-R151</f>
        <v>0</v>
      </c>
      <c r="T151" s="112" t="e">
        <f t="shared" si="34"/>
        <v>#DIV/0!</v>
      </c>
      <c r="U151" s="186" t="e">
        <f t="shared" si="35"/>
        <v>#DIV/0!</v>
      </c>
      <c r="V151" s="186" t="e">
        <f t="shared" si="36"/>
        <v>#DIV/0!</v>
      </c>
      <c r="W151" s="194" t="e">
        <f t="shared" si="29"/>
        <v>#DIV/0!</v>
      </c>
      <c r="X151" s="135"/>
      <c r="Y151" s="232" t="e">
        <f>R151/(12*(D151+D152))*1000+(AB151+AC151)/(12*(X151+X152))*1000</f>
        <v>#DIV/0!</v>
      </c>
      <c r="Z151" s="206" t="e">
        <f>Y151-AA151</f>
        <v>#DIV/0!</v>
      </c>
      <c r="AA151" s="233" t="e">
        <f>(G151+G152+H151+H152)/(12*(D151+D152))*1000</f>
        <v>#DIV/0!</v>
      </c>
      <c r="AB151" s="227"/>
      <c r="AC151" s="200"/>
      <c r="AD151" s="104" t="e">
        <f>(X151+X152)*Y151*0.012</f>
        <v>#DIV/0!</v>
      </c>
      <c r="AE151" s="496"/>
      <c r="AF151" s="208" t="e">
        <f>AE151+AE152+AB151-AD151</f>
        <v>#DIV/0!</v>
      </c>
      <c r="AG151" s="5" t="e">
        <f>AF151/(12*(X151+X152))*1000</f>
        <v>#DIV/0!</v>
      </c>
      <c r="AH151" s="6" t="e">
        <f>AG151/AA151</f>
        <v>#DIV/0!</v>
      </c>
      <c r="AI151" s="3">
        <f>X151</f>
        <v>0</v>
      </c>
      <c r="AJ151" s="9" t="e">
        <f>AE151+AE152+AB151-(AI151+AI152)*Y151*0.012</f>
        <v>#DIV/0!</v>
      </c>
      <c r="AK151" s="5" t="e">
        <f>AJ151/(12*(AI151+AI152))*1000</f>
        <v>#DIV/0!</v>
      </c>
      <c r="AL151" s="247" t="e">
        <f>AK151/AA151</f>
        <v>#DIV/0!</v>
      </c>
      <c r="AM151" s="251"/>
      <c r="AN151" s="250" t="e">
        <f>(AM151+AM152)/(12*(AI151+AI152))*1000</f>
        <v>#DIV/0!</v>
      </c>
      <c r="AO151" s="5" t="e">
        <f>AA151+AK151+AN151</f>
        <v>#DIV/0!</v>
      </c>
      <c r="AP151" s="7" t="e">
        <f>(AK151+AN151)/AA151</f>
        <v>#DIV/0!</v>
      </c>
      <c r="AQ151" s="243" t="e">
        <f>AO151/AA151</f>
        <v>#DIV/0!</v>
      </c>
      <c r="AR151" s="265">
        <f t="shared" si="33"/>
        <v>0</v>
      </c>
      <c r="AS151" s="50">
        <f t="shared" si="30"/>
        <v>0</v>
      </c>
      <c r="AT151" s="49"/>
      <c r="AU151" s="51" t="e">
        <f t="shared" si="31"/>
        <v>#DIV/0!</v>
      </c>
      <c r="AV151" s="52"/>
      <c r="AW151" s="116"/>
      <c r="AX151" s="14" t="e">
        <f>(AR151+AR152+AB151-AV151-AV152)/((AW151+AW152)*12)</f>
        <v>#DIV/0!</v>
      </c>
      <c r="AY151" s="422" t="e">
        <f>IF(AX151&lt;0,"!!!","")</f>
        <v>#DIV/0!</v>
      </c>
    </row>
    <row r="152" spans="1:51" s="23" customFormat="1" ht="13.5" thickBot="1">
      <c r="A152" s="420">
        <v>5</v>
      </c>
      <c r="B152" s="481"/>
      <c r="C152" s="70" t="s">
        <v>35</v>
      </c>
      <c r="D152" s="460"/>
      <c r="E152" s="461"/>
      <c r="F152" s="461"/>
      <c r="G152" s="461"/>
      <c r="H152" s="461"/>
      <c r="I152" s="461"/>
      <c r="J152" s="461"/>
      <c r="K152" s="461"/>
      <c r="L152" s="461"/>
      <c r="M152" s="461"/>
      <c r="N152" s="461"/>
      <c r="O152" s="462"/>
      <c r="P152" s="463">
        <f t="shared" si="32"/>
        <v>0</v>
      </c>
      <c r="Q152" s="262" t="s">
        <v>76</v>
      </c>
      <c r="R152" s="202" t="s">
        <v>76</v>
      </c>
      <c r="S152" s="203" t="s">
        <v>76</v>
      </c>
      <c r="T152" s="109" t="e">
        <f t="shared" si="34"/>
        <v>#DIV/0!</v>
      </c>
      <c r="U152" s="187" t="e">
        <f t="shared" si="35"/>
        <v>#DIV/0!</v>
      </c>
      <c r="V152" s="187" t="e">
        <f t="shared" si="36"/>
        <v>#DIV/0!</v>
      </c>
      <c r="W152" s="193" t="e">
        <f t="shared" si="29"/>
        <v>#DIV/0!</v>
      </c>
      <c r="X152" s="136"/>
      <c r="Y152" s="234" t="s">
        <v>76</v>
      </c>
      <c r="Z152" s="207" t="s">
        <v>76</v>
      </c>
      <c r="AA152" s="203" t="s">
        <v>76</v>
      </c>
      <c r="AB152" s="202" t="s">
        <v>76</v>
      </c>
      <c r="AC152" s="203" t="s">
        <v>76</v>
      </c>
      <c r="AD152" s="236" t="s">
        <v>76</v>
      </c>
      <c r="AE152" s="291"/>
      <c r="AF152" s="237" t="s">
        <v>76</v>
      </c>
      <c r="AG152" s="238" t="s">
        <v>76</v>
      </c>
      <c r="AH152" s="239" t="s">
        <v>76</v>
      </c>
      <c r="AI152" s="240">
        <f>X152</f>
        <v>0</v>
      </c>
      <c r="AJ152" s="237" t="s">
        <v>76</v>
      </c>
      <c r="AK152" s="238" t="s">
        <v>76</v>
      </c>
      <c r="AL152" s="248" t="s">
        <v>76</v>
      </c>
      <c r="AM152" s="295"/>
      <c r="AN152" s="237" t="s">
        <v>76</v>
      </c>
      <c r="AO152" s="237" t="s">
        <v>76</v>
      </c>
      <c r="AP152" s="238" t="s">
        <v>76</v>
      </c>
      <c r="AQ152" s="244" t="s">
        <v>76</v>
      </c>
      <c r="AR152" s="266">
        <f t="shared" si="33"/>
        <v>0</v>
      </c>
      <c r="AS152" s="72">
        <f t="shared" si="30"/>
        <v>0</v>
      </c>
      <c r="AT152" s="71"/>
      <c r="AU152" s="73" t="e">
        <f t="shared" si="31"/>
        <v>#DIV/0!</v>
      </c>
      <c r="AV152" s="58"/>
      <c r="AW152" s="117"/>
      <c r="AX152" s="87"/>
      <c r="AY152" s="422" t="e">
        <f>AY151</f>
        <v>#DIV/0!</v>
      </c>
    </row>
    <row r="153" spans="1:51" s="23" customFormat="1" ht="12.75">
      <c r="A153" s="174">
        <v>5</v>
      </c>
      <c r="B153" s="474"/>
      <c r="C153" s="98" t="s">
        <v>34</v>
      </c>
      <c r="D153" s="446"/>
      <c r="E153" s="451"/>
      <c r="F153" s="451"/>
      <c r="G153" s="451"/>
      <c r="H153" s="451"/>
      <c r="I153" s="451"/>
      <c r="J153" s="451"/>
      <c r="K153" s="451"/>
      <c r="L153" s="451"/>
      <c r="M153" s="451"/>
      <c r="N153" s="451"/>
      <c r="O153" s="452"/>
      <c r="P153" s="453">
        <f t="shared" si="32"/>
        <v>0</v>
      </c>
      <c r="Q153" s="180">
        <f>P153+P154</f>
        <v>0</v>
      </c>
      <c r="R153" s="163"/>
      <c r="S153" s="181">
        <f>Q153-R153</f>
        <v>0</v>
      </c>
      <c r="T153" s="110" t="e">
        <f t="shared" si="34"/>
        <v>#DIV/0!</v>
      </c>
      <c r="U153" s="188" t="e">
        <f t="shared" si="35"/>
        <v>#DIV/0!</v>
      </c>
      <c r="V153" s="188" t="e">
        <f t="shared" si="36"/>
        <v>#DIV/0!</v>
      </c>
      <c r="W153" s="195" t="e">
        <f t="shared" si="29"/>
        <v>#DIV/0!</v>
      </c>
      <c r="X153" s="137"/>
      <c r="Y153" s="232" t="e">
        <f>R153/(12*(D153+D154))*1000+(AB153+AC153)/(12*(X153+X154))*1000</f>
        <v>#DIV/0!</v>
      </c>
      <c r="Z153" s="206" t="e">
        <f>Y153-AA153</f>
        <v>#DIV/0!</v>
      </c>
      <c r="AA153" s="233" t="e">
        <f>(G153+G154+H153+H154)/(12*(D153+D154))*1000</f>
        <v>#DIV/0!</v>
      </c>
      <c r="AB153" s="227"/>
      <c r="AC153" s="200"/>
      <c r="AD153" s="104" t="e">
        <f>(X153+X154)*Y153*0.012</f>
        <v>#DIV/0!</v>
      </c>
      <c r="AE153" s="496"/>
      <c r="AF153" s="208" t="e">
        <f>AE153+AE154+AB153-AD153</f>
        <v>#DIV/0!</v>
      </c>
      <c r="AG153" s="5" t="e">
        <f>AF153/(12*(X153+X154))*1000</f>
        <v>#DIV/0!</v>
      </c>
      <c r="AH153" s="6" t="e">
        <f>AG153/AA153</f>
        <v>#DIV/0!</v>
      </c>
      <c r="AI153" s="3">
        <f>X153</f>
        <v>0</v>
      </c>
      <c r="AJ153" s="9" t="e">
        <f>AE153+AE154+AB153-(AI153+AI154)*Y153*0.012</f>
        <v>#DIV/0!</v>
      </c>
      <c r="AK153" s="5" t="e">
        <f>AJ153/(12*(AI153+AI154))*1000</f>
        <v>#DIV/0!</v>
      </c>
      <c r="AL153" s="247" t="e">
        <f>AK153/AA153</f>
        <v>#DIV/0!</v>
      </c>
      <c r="AM153" s="251"/>
      <c r="AN153" s="250" t="e">
        <f>(AM153+AM154)/(12*(AI153+AI154))*1000</f>
        <v>#DIV/0!</v>
      </c>
      <c r="AO153" s="5" t="e">
        <f>AA153+AK153+AN153</f>
        <v>#DIV/0!</v>
      </c>
      <c r="AP153" s="7" t="e">
        <f>(AK153+AN153)/AA153</f>
        <v>#DIV/0!</v>
      </c>
      <c r="AQ153" s="243" t="e">
        <f>AO153/AA153</f>
        <v>#DIV/0!</v>
      </c>
      <c r="AR153" s="265">
        <f t="shared" si="33"/>
        <v>0</v>
      </c>
      <c r="AS153" s="55">
        <f t="shared" si="30"/>
        <v>0</v>
      </c>
      <c r="AT153" s="54"/>
      <c r="AU153" s="56" t="e">
        <f t="shared" si="31"/>
        <v>#DIV/0!</v>
      </c>
      <c r="AV153" s="57"/>
      <c r="AW153" s="118"/>
      <c r="AX153" s="14" t="e">
        <f>(AR153+AR154+AB153-AV153-AV154)/((AW153+AW154)*12)</f>
        <v>#DIV/0!</v>
      </c>
      <c r="AY153" s="422" t="e">
        <f>IF(AX153&lt;0,"!!!","")</f>
        <v>#DIV/0!</v>
      </c>
    </row>
    <row r="154" spans="1:51" s="23" customFormat="1" ht="13.5" thickBot="1">
      <c r="A154" s="175">
        <v>5</v>
      </c>
      <c r="B154" s="475"/>
      <c r="C154" s="88" t="s">
        <v>35</v>
      </c>
      <c r="D154" s="439"/>
      <c r="E154" s="440"/>
      <c r="F154" s="440"/>
      <c r="G154" s="440"/>
      <c r="H154" s="440"/>
      <c r="I154" s="440"/>
      <c r="J154" s="440"/>
      <c r="K154" s="440"/>
      <c r="L154" s="440"/>
      <c r="M154" s="440"/>
      <c r="N154" s="440"/>
      <c r="O154" s="441"/>
      <c r="P154" s="442">
        <f t="shared" si="32"/>
        <v>0</v>
      </c>
      <c r="Q154" s="262" t="s">
        <v>76</v>
      </c>
      <c r="R154" s="202" t="s">
        <v>76</v>
      </c>
      <c r="S154" s="203" t="s">
        <v>76</v>
      </c>
      <c r="T154" s="111" t="e">
        <f t="shared" si="34"/>
        <v>#DIV/0!</v>
      </c>
      <c r="U154" s="189" t="e">
        <f t="shared" si="35"/>
        <v>#DIV/0!</v>
      </c>
      <c r="V154" s="189" t="e">
        <f t="shared" si="36"/>
        <v>#DIV/0!</v>
      </c>
      <c r="W154" s="196" t="e">
        <f t="shared" si="29"/>
        <v>#DIV/0!</v>
      </c>
      <c r="X154" s="138"/>
      <c r="Y154" s="234" t="s">
        <v>76</v>
      </c>
      <c r="Z154" s="207" t="s">
        <v>76</v>
      </c>
      <c r="AA154" s="203" t="s">
        <v>76</v>
      </c>
      <c r="AB154" s="202" t="s">
        <v>76</v>
      </c>
      <c r="AC154" s="203" t="s">
        <v>76</v>
      </c>
      <c r="AD154" s="236" t="s">
        <v>76</v>
      </c>
      <c r="AE154" s="291"/>
      <c r="AF154" s="237" t="s">
        <v>76</v>
      </c>
      <c r="AG154" s="238" t="s">
        <v>76</v>
      </c>
      <c r="AH154" s="239" t="s">
        <v>76</v>
      </c>
      <c r="AI154" s="240">
        <f>X154</f>
        <v>0</v>
      </c>
      <c r="AJ154" s="237" t="s">
        <v>76</v>
      </c>
      <c r="AK154" s="238" t="s">
        <v>76</v>
      </c>
      <c r="AL154" s="248" t="s">
        <v>76</v>
      </c>
      <c r="AM154" s="295"/>
      <c r="AN154" s="237" t="s">
        <v>76</v>
      </c>
      <c r="AO154" s="237" t="s">
        <v>76</v>
      </c>
      <c r="AP154" s="238" t="s">
        <v>76</v>
      </c>
      <c r="AQ154" s="244" t="s">
        <v>76</v>
      </c>
      <c r="AR154" s="266">
        <f t="shared" si="33"/>
        <v>0</v>
      </c>
      <c r="AS154" s="76">
        <f t="shared" si="30"/>
        <v>0</v>
      </c>
      <c r="AT154" s="75"/>
      <c r="AU154" s="77" t="e">
        <f t="shared" si="31"/>
        <v>#DIV/0!</v>
      </c>
      <c r="AV154" s="59"/>
      <c r="AW154" s="119"/>
      <c r="AX154" s="87"/>
      <c r="AY154" s="422" t="e">
        <f>AY153</f>
        <v>#DIV/0!</v>
      </c>
    </row>
    <row r="155" spans="1:51" s="23" customFormat="1" ht="12.75">
      <c r="A155" s="419">
        <v>5</v>
      </c>
      <c r="B155" s="478"/>
      <c r="C155" s="63" t="s">
        <v>34</v>
      </c>
      <c r="D155" s="443"/>
      <c r="E155" s="337"/>
      <c r="F155" s="337"/>
      <c r="G155" s="337"/>
      <c r="H155" s="337"/>
      <c r="I155" s="337"/>
      <c r="J155" s="337"/>
      <c r="K155" s="337"/>
      <c r="L155" s="337"/>
      <c r="M155" s="337"/>
      <c r="N155" s="337"/>
      <c r="O155" s="444"/>
      <c r="P155" s="445">
        <f t="shared" si="32"/>
        <v>0</v>
      </c>
      <c r="Q155" s="261">
        <f>P155+P156</f>
        <v>0</v>
      </c>
      <c r="R155" s="162"/>
      <c r="S155" s="181">
        <f>Q155-R155</f>
        <v>0</v>
      </c>
      <c r="T155" s="112" t="e">
        <f t="shared" si="34"/>
        <v>#DIV/0!</v>
      </c>
      <c r="U155" s="186" t="e">
        <f t="shared" si="35"/>
        <v>#DIV/0!</v>
      </c>
      <c r="V155" s="186" t="e">
        <f t="shared" si="36"/>
        <v>#DIV/0!</v>
      </c>
      <c r="W155" s="194" t="e">
        <f t="shared" si="29"/>
        <v>#DIV/0!</v>
      </c>
      <c r="X155" s="135"/>
      <c r="Y155" s="232" t="e">
        <f>R155/(12*(D155+D156))*1000+(AB155+AC155)/(12*(X155+X156))*1000</f>
        <v>#DIV/0!</v>
      </c>
      <c r="Z155" s="206" t="e">
        <f>Y155-AA155</f>
        <v>#DIV/0!</v>
      </c>
      <c r="AA155" s="233" t="e">
        <f>(G155+G156+H155+H156)/(12*(D155+D156))*1000</f>
        <v>#DIV/0!</v>
      </c>
      <c r="AB155" s="227"/>
      <c r="AC155" s="200"/>
      <c r="AD155" s="104" t="e">
        <f>(X155+X156)*Y155*0.012</f>
        <v>#DIV/0!</v>
      </c>
      <c r="AE155" s="496"/>
      <c r="AF155" s="208" t="e">
        <f>AE155+AE156+AB155-AD155</f>
        <v>#DIV/0!</v>
      </c>
      <c r="AG155" s="5" t="e">
        <f>AF155/(12*(X155+X156))*1000</f>
        <v>#DIV/0!</v>
      </c>
      <c r="AH155" s="6" t="e">
        <f>AG155/AA155</f>
        <v>#DIV/0!</v>
      </c>
      <c r="AI155" s="3">
        <f>X155</f>
        <v>0</v>
      </c>
      <c r="AJ155" s="9" t="e">
        <f>AE155+AE156+AB155-(AI155+AI156)*Y155*0.012</f>
        <v>#DIV/0!</v>
      </c>
      <c r="AK155" s="5" t="e">
        <f>AJ155/(12*(AI155+AI156))*1000</f>
        <v>#DIV/0!</v>
      </c>
      <c r="AL155" s="247" t="e">
        <f>AK155/AA155</f>
        <v>#DIV/0!</v>
      </c>
      <c r="AM155" s="251"/>
      <c r="AN155" s="250" t="e">
        <f>(AM155+AM156)/(12*(AI155+AI156))*1000</f>
        <v>#DIV/0!</v>
      </c>
      <c r="AO155" s="5" t="e">
        <f>AA155+AK155+AN155</f>
        <v>#DIV/0!</v>
      </c>
      <c r="AP155" s="7" t="e">
        <f>(AK155+AN155)/AA155</f>
        <v>#DIV/0!</v>
      </c>
      <c r="AQ155" s="243" t="e">
        <f>AO155/AA155</f>
        <v>#DIV/0!</v>
      </c>
      <c r="AR155" s="265">
        <f t="shared" si="33"/>
        <v>0</v>
      </c>
      <c r="AS155" s="50">
        <f t="shared" si="30"/>
        <v>0</v>
      </c>
      <c r="AT155" s="49"/>
      <c r="AU155" s="51" t="e">
        <f t="shared" si="31"/>
        <v>#DIV/0!</v>
      </c>
      <c r="AV155" s="52"/>
      <c r="AW155" s="116"/>
      <c r="AX155" s="14" t="e">
        <f>(AR155+AR156+AB155-AV155-AV156)/((AW155+AW156)*12)</f>
        <v>#DIV/0!</v>
      </c>
      <c r="AY155" s="422" t="e">
        <f>IF(AX155&lt;0,"!!!","")</f>
        <v>#DIV/0!</v>
      </c>
    </row>
    <row r="156" spans="1:51" s="23" customFormat="1" ht="13.5" thickBot="1">
      <c r="A156" s="420">
        <v>5</v>
      </c>
      <c r="B156" s="478"/>
      <c r="C156" s="70" t="s">
        <v>35</v>
      </c>
      <c r="D156" s="460"/>
      <c r="E156" s="461"/>
      <c r="F156" s="461"/>
      <c r="G156" s="461"/>
      <c r="H156" s="461"/>
      <c r="I156" s="461"/>
      <c r="J156" s="461"/>
      <c r="K156" s="461"/>
      <c r="L156" s="461"/>
      <c r="M156" s="461"/>
      <c r="N156" s="461"/>
      <c r="O156" s="462"/>
      <c r="P156" s="463">
        <f t="shared" si="32"/>
        <v>0</v>
      </c>
      <c r="Q156" s="262" t="s">
        <v>76</v>
      </c>
      <c r="R156" s="202" t="s">
        <v>76</v>
      </c>
      <c r="S156" s="203" t="s">
        <v>76</v>
      </c>
      <c r="T156" s="109" t="e">
        <f t="shared" si="34"/>
        <v>#DIV/0!</v>
      </c>
      <c r="U156" s="187" t="e">
        <f t="shared" si="35"/>
        <v>#DIV/0!</v>
      </c>
      <c r="V156" s="187" t="e">
        <f t="shared" si="36"/>
        <v>#DIV/0!</v>
      </c>
      <c r="W156" s="193" t="e">
        <f t="shared" si="29"/>
        <v>#DIV/0!</v>
      </c>
      <c r="X156" s="136"/>
      <c r="Y156" s="234" t="s">
        <v>76</v>
      </c>
      <c r="Z156" s="207" t="s">
        <v>76</v>
      </c>
      <c r="AA156" s="203" t="s">
        <v>76</v>
      </c>
      <c r="AB156" s="202" t="s">
        <v>76</v>
      </c>
      <c r="AC156" s="203" t="s">
        <v>76</v>
      </c>
      <c r="AD156" s="236" t="s">
        <v>76</v>
      </c>
      <c r="AE156" s="291"/>
      <c r="AF156" s="237" t="s">
        <v>76</v>
      </c>
      <c r="AG156" s="238" t="s">
        <v>76</v>
      </c>
      <c r="AH156" s="239" t="s">
        <v>76</v>
      </c>
      <c r="AI156" s="240">
        <f>X156</f>
        <v>0</v>
      </c>
      <c r="AJ156" s="237" t="s">
        <v>76</v>
      </c>
      <c r="AK156" s="238" t="s">
        <v>76</v>
      </c>
      <c r="AL156" s="248" t="s">
        <v>76</v>
      </c>
      <c r="AM156" s="295"/>
      <c r="AN156" s="237" t="s">
        <v>76</v>
      </c>
      <c r="AO156" s="237" t="s">
        <v>76</v>
      </c>
      <c r="AP156" s="238" t="s">
        <v>76</v>
      </c>
      <c r="AQ156" s="244" t="s">
        <v>76</v>
      </c>
      <c r="AR156" s="266">
        <f t="shared" si="33"/>
        <v>0</v>
      </c>
      <c r="AS156" s="72">
        <f t="shared" si="30"/>
        <v>0</v>
      </c>
      <c r="AT156" s="71"/>
      <c r="AU156" s="73" t="e">
        <f t="shared" si="31"/>
        <v>#DIV/0!</v>
      </c>
      <c r="AV156" s="58"/>
      <c r="AW156" s="117"/>
      <c r="AX156" s="87"/>
      <c r="AY156" s="422" t="e">
        <f>AY155</f>
        <v>#DIV/0!</v>
      </c>
    </row>
    <row r="157" spans="1:51" s="23" customFormat="1" ht="12.75">
      <c r="A157" s="174">
        <v>5</v>
      </c>
      <c r="B157" s="479"/>
      <c r="C157" s="98" t="s">
        <v>34</v>
      </c>
      <c r="D157" s="446"/>
      <c r="E157" s="447"/>
      <c r="F157" s="447"/>
      <c r="G157" s="447"/>
      <c r="H157" s="447"/>
      <c r="I157" s="447"/>
      <c r="J157" s="447"/>
      <c r="K157" s="447"/>
      <c r="L157" s="447"/>
      <c r="M157" s="447"/>
      <c r="N157" s="447"/>
      <c r="O157" s="470"/>
      <c r="P157" s="453">
        <f t="shared" si="32"/>
        <v>0</v>
      </c>
      <c r="Q157" s="180">
        <f>P157+P158</f>
        <v>0</v>
      </c>
      <c r="R157" s="163"/>
      <c r="S157" s="181">
        <f>Q157-R157</f>
        <v>0</v>
      </c>
      <c r="T157" s="110" t="e">
        <f t="shared" si="34"/>
        <v>#DIV/0!</v>
      </c>
      <c r="U157" s="188" t="e">
        <f t="shared" si="35"/>
        <v>#DIV/0!</v>
      </c>
      <c r="V157" s="188" t="e">
        <f t="shared" si="36"/>
        <v>#DIV/0!</v>
      </c>
      <c r="W157" s="195" t="e">
        <f t="shared" si="29"/>
        <v>#DIV/0!</v>
      </c>
      <c r="X157" s="137"/>
      <c r="Y157" s="232" t="e">
        <f>R157/(12*(D157+D158))*1000+(AB157+AC157)/(12*(X157+X158))*1000</f>
        <v>#DIV/0!</v>
      </c>
      <c r="Z157" s="206" t="e">
        <f>Y157-AA157</f>
        <v>#DIV/0!</v>
      </c>
      <c r="AA157" s="233" t="e">
        <f>(G157+G158+H157+H158)/(12*(D157+D158))*1000</f>
        <v>#DIV/0!</v>
      </c>
      <c r="AB157" s="227"/>
      <c r="AC157" s="200"/>
      <c r="AD157" s="104" t="e">
        <f>(X157+X158)*Y157*0.012</f>
        <v>#DIV/0!</v>
      </c>
      <c r="AE157" s="496"/>
      <c r="AF157" s="208" t="e">
        <f>AE157+AE158+AB157-AD157</f>
        <v>#DIV/0!</v>
      </c>
      <c r="AG157" s="5" t="e">
        <f>AF157/(12*(X157+X158))*1000</f>
        <v>#DIV/0!</v>
      </c>
      <c r="AH157" s="6" t="e">
        <f>AG157/AA157</f>
        <v>#DIV/0!</v>
      </c>
      <c r="AI157" s="3">
        <f>X157</f>
        <v>0</v>
      </c>
      <c r="AJ157" s="9" t="e">
        <f>AE157+AE158+AB157-(AI157+AI158)*Y157*0.012</f>
        <v>#DIV/0!</v>
      </c>
      <c r="AK157" s="5" t="e">
        <f>AJ157/(12*(AI157+AI158))*1000</f>
        <v>#DIV/0!</v>
      </c>
      <c r="AL157" s="247" t="e">
        <f>AK157/AA157</f>
        <v>#DIV/0!</v>
      </c>
      <c r="AM157" s="251"/>
      <c r="AN157" s="250" t="e">
        <f>(AM157+AM158)/(12*(AI157+AI158))*1000</f>
        <v>#DIV/0!</v>
      </c>
      <c r="AO157" s="5" t="e">
        <f>AA157+AK157+AN157</f>
        <v>#DIV/0!</v>
      </c>
      <c r="AP157" s="7" t="e">
        <f>(AK157+AN157)/AA157</f>
        <v>#DIV/0!</v>
      </c>
      <c r="AQ157" s="243" t="e">
        <f>AO157/AA157</f>
        <v>#DIV/0!</v>
      </c>
      <c r="AR157" s="265">
        <f t="shared" si="33"/>
        <v>0</v>
      </c>
      <c r="AS157" s="55">
        <f t="shared" si="30"/>
        <v>0</v>
      </c>
      <c r="AT157" s="54"/>
      <c r="AU157" s="56" t="e">
        <f t="shared" si="31"/>
        <v>#DIV/0!</v>
      </c>
      <c r="AV157" s="57"/>
      <c r="AW157" s="118"/>
      <c r="AX157" s="14" t="e">
        <f>(AR157+AR158+AB157-AV157-AV158)/((AW157+AW158)*12)</f>
        <v>#DIV/0!</v>
      </c>
      <c r="AY157" s="422" t="e">
        <f>IF(AX157&lt;0,"!!!","")</f>
        <v>#DIV/0!</v>
      </c>
    </row>
    <row r="158" spans="1:51" s="23" customFormat="1" ht="13.5" thickBot="1">
      <c r="A158" s="421">
        <v>5</v>
      </c>
      <c r="B158" s="480"/>
      <c r="C158" s="88" t="s">
        <v>35</v>
      </c>
      <c r="D158" s="439"/>
      <c r="E158" s="449"/>
      <c r="F158" s="449"/>
      <c r="G158" s="449"/>
      <c r="H158" s="449"/>
      <c r="I158" s="449"/>
      <c r="J158" s="449"/>
      <c r="K158" s="449"/>
      <c r="L158" s="449"/>
      <c r="M158" s="449"/>
      <c r="N158" s="449"/>
      <c r="O158" s="450"/>
      <c r="P158" s="442">
        <f t="shared" si="32"/>
        <v>0</v>
      </c>
      <c r="Q158" s="262" t="s">
        <v>76</v>
      </c>
      <c r="R158" s="202" t="s">
        <v>76</v>
      </c>
      <c r="S158" s="203" t="s">
        <v>76</v>
      </c>
      <c r="T158" s="111" t="e">
        <f t="shared" si="34"/>
        <v>#DIV/0!</v>
      </c>
      <c r="U158" s="189" t="e">
        <f t="shared" si="35"/>
        <v>#DIV/0!</v>
      </c>
      <c r="V158" s="189" t="e">
        <f t="shared" si="36"/>
        <v>#DIV/0!</v>
      </c>
      <c r="W158" s="196" t="e">
        <f t="shared" si="29"/>
        <v>#DIV/0!</v>
      </c>
      <c r="X158" s="138"/>
      <c r="Y158" s="234" t="s">
        <v>76</v>
      </c>
      <c r="Z158" s="207" t="s">
        <v>76</v>
      </c>
      <c r="AA158" s="203" t="s">
        <v>76</v>
      </c>
      <c r="AB158" s="202" t="s">
        <v>76</v>
      </c>
      <c r="AC158" s="203" t="s">
        <v>76</v>
      </c>
      <c r="AD158" s="236" t="s">
        <v>76</v>
      </c>
      <c r="AE158" s="291"/>
      <c r="AF158" s="237" t="s">
        <v>76</v>
      </c>
      <c r="AG158" s="238" t="s">
        <v>76</v>
      </c>
      <c r="AH158" s="239" t="s">
        <v>76</v>
      </c>
      <c r="AI158" s="240">
        <f>X158</f>
        <v>0</v>
      </c>
      <c r="AJ158" s="237" t="s">
        <v>76</v>
      </c>
      <c r="AK158" s="238" t="s">
        <v>76</v>
      </c>
      <c r="AL158" s="248" t="s">
        <v>76</v>
      </c>
      <c r="AM158" s="295"/>
      <c r="AN158" s="237" t="s">
        <v>76</v>
      </c>
      <c r="AO158" s="237" t="s">
        <v>76</v>
      </c>
      <c r="AP158" s="238" t="s">
        <v>76</v>
      </c>
      <c r="AQ158" s="244" t="s">
        <v>76</v>
      </c>
      <c r="AR158" s="266">
        <f t="shared" si="33"/>
        <v>0</v>
      </c>
      <c r="AS158" s="76">
        <f t="shared" si="30"/>
        <v>0</v>
      </c>
      <c r="AT158" s="75"/>
      <c r="AU158" s="77" t="e">
        <f t="shared" si="31"/>
        <v>#DIV/0!</v>
      </c>
      <c r="AV158" s="59"/>
      <c r="AW158" s="119"/>
      <c r="AX158" s="87"/>
      <c r="AY158" s="422" t="e">
        <f>AY157</f>
        <v>#DIV/0!</v>
      </c>
    </row>
    <row r="159" spans="1:51" s="23" customFormat="1" ht="12.75">
      <c r="A159" s="174">
        <v>5</v>
      </c>
      <c r="B159" s="479"/>
      <c r="C159" s="98" t="s">
        <v>34</v>
      </c>
      <c r="D159" s="446"/>
      <c r="E159" s="451"/>
      <c r="F159" s="451"/>
      <c r="G159" s="451"/>
      <c r="H159" s="451"/>
      <c r="I159" s="451"/>
      <c r="J159" s="451"/>
      <c r="K159" s="451"/>
      <c r="L159" s="451"/>
      <c r="M159" s="451"/>
      <c r="N159" s="451"/>
      <c r="O159" s="452"/>
      <c r="P159" s="453">
        <f t="shared" si="32"/>
        <v>0</v>
      </c>
      <c r="Q159" s="179">
        <f>P159+P160</f>
        <v>0</v>
      </c>
      <c r="R159" s="163"/>
      <c r="S159" s="181">
        <f>Q159-R159</f>
        <v>0</v>
      </c>
      <c r="T159" s="110" t="e">
        <f t="shared" si="34"/>
        <v>#DIV/0!</v>
      </c>
      <c r="U159" s="188" t="e">
        <f t="shared" si="35"/>
        <v>#DIV/0!</v>
      </c>
      <c r="V159" s="188" t="e">
        <f t="shared" si="36"/>
        <v>#DIV/0!</v>
      </c>
      <c r="W159" s="195" t="e">
        <f t="shared" si="29"/>
        <v>#DIV/0!</v>
      </c>
      <c r="X159" s="137"/>
      <c r="Y159" s="232" t="e">
        <f>R159/(12*(D159+D160))*1000+(AB159+AC159)/(12*(X159+X160))*1000</f>
        <v>#DIV/0!</v>
      </c>
      <c r="Z159" s="206" t="e">
        <f>Y159-AA159</f>
        <v>#DIV/0!</v>
      </c>
      <c r="AA159" s="233" t="e">
        <f>(G159+G160+H159+H160)/(12*(D159+D160))*1000</f>
        <v>#DIV/0!</v>
      </c>
      <c r="AB159" s="227"/>
      <c r="AC159" s="200"/>
      <c r="AD159" s="104" t="e">
        <f>(X159+X160)*Y159*0.012</f>
        <v>#DIV/0!</v>
      </c>
      <c r="AE159" s="496"/>
      <c r="AF159" s="208" t="e">
        <f>AE159+AE160+AB159-AD159</f>
        <v>#DIV/0!</v>
      </c>
      <c r="AG159" s="5" t="e">
        <f>AF159/(12*(X159+X160))*1000</f>
        <v>#DIV/0!</v>
      </c>
      <c r="AH159" s="6" t="e">
        <f>AG159/AA159</f>
        <v>#DIV/0!</v>
      </c>
      <c r="AI159" s="3">
        <f>X159</f>
        <v>0</v>
      </c>
      <c r="AJ159" s="9" t="e">
        <f>AE159+AE160+AB159-(AI159+AI160)*Y159*0.012</f>
        <v>#DIV/0!</v>
      </c>
      <c r="AK159" s="5" t="e">
        <f>AJ159/(12*(AI159+AI160))*1000</f>
        <v>#DIV/0!</v>
      </c>
      <c r="AL159" s="247" t="e">
        <f>AK159/AA159</f>
        <v>#DIV/0!</v>
      </c>
      <c r="AM159" s="251"/>
      <c r="AN159" s="250" t="e">
        <f>(AM159+AM160)/(12*(AI159+AI160))*1000</f>
        <v>#DIV/0!</v>
      </c>
      <c r="AO159" s="5" t="e">
        <f>AA159+AK159+AN159</f>
        <v>#DIV/0!</v>
      </c>
      <c r="AP159" s="7" t="e">
        <f>(AK159+AN159)/AA159</f>
        <v>#DIV/0!</v>
      </c>
      <c r="AQ159" s="243" t="e">
        <f>AO159/AA159</f>
        <v>#DIV/0!</v>
      </c>
      <c r="AR159" s="265">
        <f t="shared" si="33"/>
        <v>0</v>
      </c>
      <c r="AS159" s="55">
        <f t="shared" si="30"/>
        <v>0</v>
      </c>
      <c r="AT159" s="54"/>
      <c r="AU159" s="56" t="e">
        <f t="shared" si="31"/>
        <v>#DIV/0!</v>
      </c>
      <c r="AV159" s="57"/>
      <c r="AW159" s="118"/>
      <c r="AX159" s="14" t="e">
        <f>(AR159+AR160+AB159-AV159-AV160)/((AW159+AW160)*12)</f>
        <v>#DIV/0!</v>
      </c>
      <c r="AY159" s="422" t="e">
        <f>IF(AX159&lt;0,"!!!","")</f>
        <v>#DIV/0!</v>
      </c>
    </row>
    <row r="160" spans="1:51" s="23" customFormat="1" ht="13.5" thickBot="1">
      <c r="A160" s="175">
        <v>5</v>
      </c>
      <c r="B160" s="480"/>
      <c r="C160" s="88" t="s">
        <v>35</v>
      </c>
      <c r="D160" s="439"/>
      <c r="E160" s="440"/>
      <c r="F160" s="440"/>
      <c r="G160" s="440"/>
      <c r="H160" s="440"/>
      <c r="I160" s="440"/>
      <c r="J160" s="440"/>
      <c r="K160" s="440"/>
      <c r="L160" s="440"/>
      <c r="M160" s="440"/>
      <c r="N160" s="440"/>
      <c r="O160" s="441"/>
      <c r="P160" s="442">
        <f t="shared" si="32"/>
        <v>0</v>
      </c>
      <c r="Q160" s="262" t="s">
        <v>76</v>
      </c>
      <c r="R160" s="202" t="s">
        <v>76</v>
      </c>
      <c r="S160" s="203" t="s">
        <v>76</v>
      </c>
      <c r="T160" s="111" t="e">
        <f t="shared" si="34"/>
        <v>#DIV/0!</v>
      </c>
      <c r="U160" s="189" t="e">
        <f t="shared" si="35"/>
        <v>#DIV/0!</v>
      </c>
      <c r="V160" s="189" t="e">
        <f t="shared" si="36"/>
        <v>#DIV/0!</v>
      </c>
      <c r="W160" s="196" t="e">
        <f t="shared" si="29"/>
        <v>#DIV/0!</v>
      </c>
      <c r="X160" s="138"/>
      <c r="Y160" s="234" t="s">
        <v>76</v>
      </c>
      <c r="Z160" s="207" t="s">
        <v>76</v>
      </c>
      <c r="AA160" s="203" t="s">
        <v>76</v>
      </c>
      <c r="AB160" s="202" t="s">
        <v>76</v>
      </c>
      <c r="AC160" s="203" t="s">
        <v>76</v>
      </c>
      <c r="AD160" s="236" t="s">
        <v>76</v>
      </c>
      <c r="AE160" s="291"/>
      <c r="AF160" s="237" t="s">
        <v>76</v>
      </c>
      <c r="AG160" s="238" t="s">
        <v>76</v>
      </c>
      <c r="AH160" s="239" t="s">
        <v>76</v>
      </c>
      <c r="AI160" s="240">
        <f>X160</f>
        <v>0</v>
      </c>
      <c r="AJ160" s="237" t="s">
        <v>76</v>
      </c>
      <c r="AK160" s="238" t="s">
        <v>76</v>
      </c>
      <c r="AL160" s="248" t="s">
        <v>76</v>
      </c>
      <c r="AM160" s="295"/>
      <c r="AN160" s="237" t="s">
        <v>76</v>
      </c>
      <c r="AO160" s="237" t="s">
        <v>76</v>
      </c>
      <c r="AP160" s="238" t="s">
        <v>76</v>
      </c>
      <c r="AQ160" s="244" t="s">
        <v>76</v>
      </c>
      <c r="AR160" s="266">
        <f t="shared" si="33"/>
        <v>0</v>
      </c>
      <c r="AS160" s="76">
        <f t="shared" si="30"/>
        <v>0</v>
      </c>
      <c r="AT160" s="75"/>
      <c r="AU160" s="77" t="e">
        <f t="shared" si="31"/>
        <v>#DIV/0!</v>
      </c>
      <c r="AV160" s="59"/>
      <c r="AW160" s="119"/>
      <c r="AX160" s="87"/>
      <c r="AY160" s="422" t="e">
        <f>AY159</f>
        <v>#DIV/0!</v>
      </c>
    </row>
    <row r="161" spans="1:51" s="23" customFormat="1" ht="12.75">
      <c r="A161" s="174">
        <v>5</v>
      </c>
      <c r="B161" s="474"/>
      <c r="C161" s="98" t="s">
        <v>34</v>
      </c>
      <c r="D161" s="446"/>
      <c r="E161" s="451"/>
      <c r="F161" s="451"/>
      <c r="G161" s="451"/>
      <c r="H161" s="451"/>
      <c r="I161" s="451"/>
      <c r="J161" s="451"/>
      <c r="K161" s="451"/>
      <c r="L161" s="451"/>
      <c r="M161" s="451"/>
      <c r="N161" s="451"/>
      <c r="O161" s="452"/>
      <c r="P161" s="453">
        <f t="shared" si="32"/>
        <v>0</v>
      </c>
      <c r="Q161" s="179">
        <f>P161+P162</f>
        <v>0</v>
      </c>
      <c r="R161" s="163"/>
      <c r="S161" s="181">
        <f>Q161-R161</f>
        <v>0</v>
      </c>
      <c r="T161" s="110" t="e">
        <f t="shared" si="34"/>
        <v>#DIV/0!</v>
      </c>
      <c r="U161" s="188" t="e">
        <f t="shared" si="35"/>
        <v>#DIV/0!</v>
      </c>
      <c r="V161" s="188" t="e">
        <f t="shared" si="36"/>
        <v>#DIV/0!</v>
      </c>
      <c r="W161" s="195" t="e">
        <f t="shared" si="29"/>
        <v>#DIV/0!</v>
      </c>
      <c r="X161" s="137"/>
      <c r="Y161" s="232" t="e">
        <f>R161/(12*(D161+D162))*1000+(AB161+AC161)/(12*(X161+X162))*1000</f>
        <v>#DIV/0!</v>
      </c>
      <c r="Z161" s="206" t="e">
        <f>Y161-AA161</f>
        <v>#DIV/0!</v>
      </c>
      <c r="AA161" s="233" t="e">
        <f>(G161+G162+H161+H162)/(12*(D161+D162))*1000</f>
        <v>#DIV/0!</v>
      </c>
      <c r="AB161" s="227"/>
      <c r="AC161" s="200"/>
      <c r="AD161" s="104" t="e">
        <f>(X161+X162)*Y161*0.012</f>
        <v>#DIV/0!</v>
      </c>
      <c r="AE161" s="496"/>
      <c r="AF161" s="208" t="e">
        <f>AE161+AE162+AB161-AD161</f>
        <v>#DIV/0!</v>
      </c>
      <c r="AG161" s="5" t="e">
        <f>AF161/(12*(X161+X162))*1000</f>
        <v>#DIV/0!</v>
      </c>
      <c r="AH161" s="6" t="e">
        <f>AG161/AA161</f>
        <v>#DIV/0!</v>
      </c>
      <c r="AI161" s="3">
        <f>X161</f>
        <v>0</v>
      </c>
      <c r="AJ161" s="9" t="e">
        <f>AE161+AE162+AB161-(AI161+AI162)*Y161*0.012</f>
        <v>#DIV/0!</v>
      </c>
      <c r="AK161" s="5" t="e">
        <f>AJ161/(12*(AI161+AI162))*1000</f>
        <v>#DIV/0!</v>
      </c>
      <c r="AL161" s="247" t="e">
        <f>AK161/AA161</f>
        <v>#DIV/0!</v>
      </c>
      <c r="AM161" s="251"/>
      <c r="AN161" s="250" t="e">
        <f>(AM161+AM162)/(12*(AI161+AI162))*1000</f>
        <v>#DIV/0!</v>
      </c>
      <c r="AO161" s="5" t="e">
        <f>AA161+AK161+AN161</f>
        <v>#DIV/0!</v>
      </c>
      <c r="AP161" s="7" t="e">
        <f>(AK161+AN161)/AA161</f>
        <v>#DIV/0!</v>
      </c>
      <c r="AQ161" s="243" t="e">
        <f>AO161/AA161</f>
        <v>#DIV/0!</v>
      </c>
      <c r="AR161" s="265">
        <f t="shared" si="33"/>
        <v>0</v>
      </c>
      <c r="AS161" s="55">
        <f t="shared" si="30"/>
        <v>0</v>
      </c>
      <c r="AT161" s="54"/>
      <c r="AU161" s="56" t="e">
        <f t="shared" si="31"/>
        <v>#DIV/0!</v>
      </c>
      <c r="AV161" s="57"/>
      <c r="AW161" s="118"/>
      <c r="AX161" s="14" t="e">
        <f>(AR161+AR162+AB161-AV161-AV162)/((AW161+AW162)*12)</f>
        <v>#DIV/0!</v>
      </c>
      <c r="AY161" s="422" t="e">
        <f>IF(AX161&lt;0,"!!!","")</f>
        <v>#DIV/0!</v>
      </c>
    </row>
    <row r="162" spans="1:51" s="23" customFormat="1" ht="13.5" thickBot="1">
      <c r="A162" s="175">
        <v>5</v>
      </c>
      <c r="B162" s="475"/>
      <c r="C162" s="88" t="s">
        <v>35</v>
      </c>
      <c r="D162" s="439"/>
      <c r="E162" s="440"/>
      <c r="F162" s="440"/>
      <c r="G162" s="440"/>
      <c r="H162" s="440"/>
      <c r="I162" s="440"/>
      <c r="J162" s="440"/>
      <c r="K162" s="440"/>
      <c r="L162" s="440"/>
      <c r="M162" s="440"/>
      <c r="N162" s="440"/>
      <c r="O162" s="441"/>
      <c r="P162" s="442">
        <f t="shared" si="32"/>
        <v>0</v>
      </c>
      <c r="Q162" s="262" t="s">
        <v>76</v>
      </c>
      <c r="R162" s="202" t="s">
        <v>76</v>
      </c>
      <c r="S162" s="203" t="s">
        <v>76</v>
      </c>
      <c r="T162" s="111" t="e">
        <f t="shared" si="34"/>
        <v>#DIV/0!</v>
      </c>
      <c r="U162" s="189" t="e">
        <f t="shared" si="35"/>
        <v>#DIV/0!</v>
      </c>
      <c r="V162" s="189" t="e">
        <f t="shared" si="36"/>
        <v>#DIV/0!</v>
      </c>
      <c r="W162" s="196" t="e">
        <f t="shared" si="29"/>
        <v>#DIV/0!</v>
      </c>
      <c r="X162" s="138"/>
      <c r="Y162" s="234" t="s">
        <v>76</v>
      </c>
      <c r="Z162" s="207" t="s">
        <v>76</v>
      </c>
      <c r="AA162" s="203" t="s">
        <v>76</v>
      </c>
      <c r="AB162" s="202" t="s">
        <v>76</v>
      </c>
      <c r="AC162" s="203" t="s">
        <v>76</v>
      </c>
      <c r="AD162" s="236" t="s">
        <v>76</v>
      </c>
      <c r="AE162" s="291"/>
      <c r="AF162" s="237" t="s">
        <v>76</v>
      </c>
      <c r="AG162" s="238" t="s">
        <v>76</v>
      </c>
      <c r="AH162" s="239" t="s">
        <v>76</v>
      </c>
      <c r="AI162" s="240">
        <f>X162</f>
        <v>0</v>
      </c>
      <c r="AJ162" s="237" t="s">
        <v>76</v>
      </c>
      <c r="AK162" s="238" t="s">
        <v>76</v>
      </c>
      <c r="AL162" s="248" t="s">
        <v>76</v>
      </c>
      <c r="AM162" s="295"/>
      <c r="AN162" s="237" t="s">
        <v>76</v>
      </c>
      <c r="AO162" s="237" t="s">
        <v>76</v>
      </c>
      <c r="AP162" s="238" t="s">
        <v>76</v>
      </c>
      <c r="AQ162" s="244" t="s">
        <v>76</v>
      </c>
      <c r="AR162" s="266">
        <f t="shared" si="33"/>
        <v>0</v>
      </c>
      <c r="AS162" s="76">
        <f t="shared" si="30"/>
        <v>0</v>
      </c>
      <c r="AT162" s="75"/>
      <c r="AU162" s="77" t="e">
        <f t="shared" si="31"/>
        <v>#DIV/0!</v>
      </c>
      <c r="AV162" s="59"/>
      <c r="AW162" s="119"/>
      <c r="AX162" s="87"/>
      <c r="AY162" s="422" t="e">
        <f>AY161</f>
        <v>#DIV/0!</v>
      </c>
    </row>
    <row r="163" spans="1:51" s="23" customFormat="1" ht="12.75">
      <c r="A163" s="174">
        <v>5</v>
      </c>
      <c r="B163" s="474"/>
      <c r="C163" s="98" t="s">
        <v>34</v>
      </c>
      <c r="D163" s="446"/>
      <c r="E163" s="451"/>
      <c r="F163" s="451"/>
      <c r="G163" s="451"/>
      <c r="H163" s="451"/>
      <c r="I163" s="451"/>
      <c r="J163" s="451"/>
      <c r="K163" s="451"/>
      <c r="L163" s="451"/>
      <c r="M163" s="451"/>
      <c r="N163" s="451"/>
      <c r="O163" s="452"/>
      <c r="P163" s="453">
        <f t="shared" si="32"/>
        <v>0</v>
      </c>
      <c r="Q163" s="179">
        <f>P163+P164</f>
        <v>0</v>
      </c>
      <c r="R163" s="163"/>
      <c r="S163" s="181">
        <f>Q163-R163</f>
        <v>0</v>
      </c>
      <c r="T163" s="110" t="e">
        <f t="shared" si="34"/>
        <v>#DIV/0!</v>
      </c>
      <c r="U163" s="188" t="e">
        <f t="shared" si="35"/>
        <v>#DIV/0!</v>
      </c>
      <c r="V163" s="188" t="e">
        <f t="shared" si="36"/>
        <v>#DIV/0!</v>
      </c>
      <c r="W163" s="195" t="e">
        <f t="shared" si="29"/>
        <v>#DIV/0!</v>
      </c>
      <c r="X163" s="137"/>
      <c r="Y163" s="232" t="e">
        <f>R163/(12*(D163+D164))*1000+(AB163+AC163)/(12*(X163+X164))*1000</f>
        <v>#DIV/0!</v>
      </c>
      <c r="Z163" s="206" t="e">
        <f>Y163-AA163</f>
        <v>#DIV/0!</v>
      </c>
      <c r="AA163" s="233" t="e">
        <f>(G163+G164+H163+H164)/(12*(D163+D164))*1000</f>
        <v>#DIV/0!</v>
      </c>
      <c r="AB163" s="227"/>
      <c r="AC163" s="200"/>
      <c r="AD163" s="104" t="e">
        <f>(X163+X164)*Y163*0.012</f>
        <v>#DIV/0!</v>
      </c>
      <c r="AE163" s="496"/>
      <c r="AF163" s="208" t="e">
        <f>AE163+AE164+AB163-AD163</f>
        <v>#DIV/0!</v>
      </c>
      <c r="AG163" s="5" t="e">
        <f>AF163/(12*(X163+X164))*1000</f>
        <v>#DIV/0!</v>
      </c>
      <c r="AH163" s="6" t="e">
        <f>AG163/AA163</f>
        <v>#DIV/0!</v>
      </c>
      <c r="AI163" s="3">
        <f>X163</f>
        <v>0</v>
      </c>
      <c r="AJ163" s="9" t="e">
        <f>AE163+AE164+AB163-(AI163+AI164)*Y163*0.012</f>
        <v>#DIV/0!</v>
      </c>
      <c r="AK163" s="5" t="e">
        <f>AJ163/(12*(AI163+AI164))*1000</f>
        <v>#DIV/0!</v>
      </c>
      <c r="AL163" s="247" t="e">
        <f>AK163/AA163</f>
        <v>#DIV/0!</v>
      </c>
      <c r="AM163" s="251"/>
      <c r="AN163" s="250" t="e">
        <f>(AM163+AM164)/(12*(AI163+AI164))*1000</f>
        <v>#DIV/0!</v>
      </c>
      <c r="AO163" s="5" t="e">
        <f>AA163+AK163+AN163</f>
        <v>#DIV/0!</v>
      </c>
      <c r="AP163" s="7" t="e">
        <f>(AK163+AN163)/AA163</f>
        <v>#DIV/0!</v>
      </c>
      <c r="AQ163" s="243" t="e">
        <f>AO163/AA163</f>
        <v>#DIV/0!</v>
      </c>
      <c r="AR163" s="265">
        <f t="shared" si="33"/>
        <v>0</v>
      </c>
      <c r="AS163" s="55">
        <f aca="true" t="shared" si="37" ref="AS163:AS176">G163+H163</f>
        <v>0</v>
      </c>
      <c r="AT163" s="54"/>
      <c r="AU163" s="56" t="e">
        <f aca="true" t="shared" si="38" ref="AU163:AU176">W163/AT163</f>
        <v>#DIV/0!</v>
      </c>
      <c r="AV163" s="57"/>
      <c r="AW163" s="118"/>
      <c r="AX163" s="14" t="e">
        <f>(AR163+AR164+AB163-AV163-AV164)/((AW163+AW164)*12)</f>
        <v>#DIV/0!</v>
      </c>
      <c r="AY163" s="422" t="e">
        <f>IF(AX163&lt;0,"!!!","")</f>
        <v>#DIV/0!</v>
      </c>
    </row>
    <row r="164" spans="1:51" s="23" customFormat="1" ht="13.5" thickBot="1">
      <c r="A164" s="175">
        <v>5</v>
      </c>
      <c r="B164" s="475"/>
      <c r="C164" s="88" t="s">
        <v>35</v>
      </c>
      <c r="D164" s="439"/>
      <c r="E164" s="440"/>
      <c r="F164" s="440"/>
      <c r="G164" s="440"/>
      <c r="H164" s="440"/>
      <c r="I164" s="440"/>
      <c r="J164" s="440"/>
      <c r="K164" s="440"/>
      <c r="L164" s="440"/>
      <c r="M164" s="440"/>
      <c r="N164" s="440"/>
      <c r="O164" s="441"/>
      <c r="P164" s="442">
        <f t="shared" si="32"/>
        <v>0</v>
      </c>
      <c r="Q164" s="262" t="s">
        <v>76</v>
      </c>
      <c r="R164" s="202" t="s">
        <v>76</v>
      </c>
      <c r="S164" s="203" t="s">
        <v>76</v>
      </c>
      <c r="T164" s="111" t="e">
        <f t="shared" si="34"/>
        <v>#DIV/0!</v>
      </c>
      <c r="U164" s="189" t="e">
        <f t="shared" si="35"/>
        <v>#DIV/0!</v>
      </c>
      <c r="V164" s="189" t="e">
        <f t="shared" si="36"/>
        <v>#DIV/0!</v>
      </c>
      <c r="W164" s="196" t="e">
        <f t="shared" si="29"/>
        <v>#DIV/0!</v>
      </c>
      <c r="X164" s="138"/>
      <c r="Y164" s="234" t="s">
        <v>76</v>
      </c>
      <c r="Z164" s="207" t="s">
        <v>76</v>
      </c>
      <c r="AA164" s="203" t="s">
        <v>76</v>
      </c>
      <c r="AB164" s="202" t="s">
        <v>76</v>
      </c>
      <c r="AC164" s="203" t="s">
        <v>76</v>
      </c>
      <c r="AD164" s="236" t="s">
        <v>76</v>
      </c>
      <c r="AE164" s="291"/>
      <c r="AF164" s="237" t="s">
        <v>76</v>
      </c>
      <c r="AG164" s="238" t="s">
        <v>76</v>
      </c>
      <c r="AH164" s="239" t="s">
        <v>76</v>
      </c>
      <c r="AI164" s="240">
        <f>X164</f>
        <v>0</v>
      </c>
      <c r="AJ164" s="237" t="s">
        <v>76</v>
      </c>
      <c r="AK164" s="238" t="s">
        <v>76</v>
      </c>
      <c r="AL164" s="248" t="s">
        <v>76</v>
      </c>
      <c r="AM164" s="295"/>
      <c r="AN164" s="237" t="s">
        <v>76</v>
      </c>
      <c r="AO164" s="237" t="s">
        <v>76</v>
      </c>
      <c r="AP164" s="238" t="s">
        <v>76</v>
      </c>
      <c r="AQ164" s="244" t="s">
        <v>76</v>
      </c>
      <c r="AR164" s="266">
        <f t="shared" si="33"/>
        <v>0</v>
      </c>
      <c r="AS164" s="76">
        <f t="shared" si="37"/>
        <v>0</v>
      </c>
      <c r="AT164" s="75"/>
      <c r="AU164" s="77" t="e">
        <f t="shared" si="38"/>
        <v>#DIV/0!</v>
      </c>
      <c r="AV164" s="59"/>
      <c r="AW164" s="119"/>
      <c r="AX164" s="87"/>
      <c r="AY164" s="422" t="e">
        <f>AY163</f>
        <v>#DIV/0!</v>
      </c>
    </row>
    <row r="165" spans="1:51" s="23" customFormat="1" ht="12.75">
      <c r="A165" s="174">
        <v>5</v>
      </c>
      <c r="B165" s="474"/>
      <c r="C165" s="98" t="s">
        <v>34</v>
      </c>
      <c r="D165" s="446"/>
      <c r="E165" s="451"/>
      <c r="F165" s="451"/>
      <c r="G165" s="451"/>
      <c r="H165" s="451"/>
      <c r="I165" s="451"/>
      <c r="J165" s="451"/>
      <c r="K165" s="451"/>
      <c r="L165" s="451"/>
      <c r="M165" s="451"/>
      <c r="N165" s="451"/>
      <c r="O165" s="452"/>
      <c r="P165" s="453">
        <f t="shared" si="32"/>
        <v>0</v>
      </c>
      <c r="Q165" s="179">
        <f>P165+P166</f>
        <v>0</v>
      </c>
      <c r="R165" s="163"/>
      <c r="S165" s="181">
        <f>Q165-R165</f>
        <v>0</v>
      </c>
      <c r="T165" s="110" t="e">
        <f t="shared" si="34"/>
        <v>#DIV/0!</v>
      </c>
      <c r="U165" s="188" t="e">
        <f t="shared" si="35"/>
        <v>#DIV/0!</v>
      </c>
      <c r="V165" s="188" t="e">
        <f t="shared" si="36"/>
        <v>#DIV/0!</v>
      </c>
      <c r="W165" s="195" t="e">
        <f t="shared" si="29"/>
        <v>#DIV/0!</v>
      </c>
      <c r="X165" s="137"/>
      <c r="Y165" s="232" t="e">
        <f>R165/(12*(D165+D166))*1000+(AB165+AC165)/(12*(X165+X166))*1000</f>
        <v>#DIV/0!</v>
      </c>
      <c r="Z165" s="206" t="e">
        <f>Y165-AA165</f>
        <v>#DIV/0!</v>
      </c>
      <c r="AA165" s="233" t="e">
        <f>(G165+G166+H165+H166)/(12*(D165+D166))*1000</f>
        <v>#DIV/0!</v>
      </c>
      <c r="AB165" s="227"/>
      <c r="AC165" s="200"/>
      <c r="AD165" s="104" t="e">
        <f>(X165+X166)*Y165*0.012</f>
        <v>#DIV/0!</v>
      </c>
      <c r="AE165" s="496"/>
      <c r="AF165" s="208" t="e">
        <f>AE165+AE166+AB165-AD165</f>
        <v>#DIV/0!</v>
      </c>
      <c r="AG165" s="5" t="e">
        <f>AF165/(12*(X165+X166))*1000</f>
        <v>#DIV/0!</v>
      </c>
      <c r="AH165" s="6" t="e">
        <f>AG165/AA165</f>
        <v>#DIV/0!</v>
      </c>
      <c r="AI165" s="3">
        <f>X165</f>
        <v>0</v>
      </c>
      <c r="AJ165" s="9" t="e">
        <f>AE165+AE166+AB165-(AI165+AI166)*Y165*0.012</f>
        <v>#DIV/0!</v>
      </c>
      <c r="AK165" s="5" t="e">
        <f>AJ165/(12*(AI165+AI166))*1000</f>
        <v>#DIV/0!</v>
      </c>
      <c r="AL165" s="247" t="e">
        <f>AK165/AA165</f>
        <v>#DIV/0!</v>
      </c>
      <c r="AM165" s="251"/>
      <c r="AN165" s="250" t="e">
        <f>(AM165+AM166)/(12*(AI165+AI166))*1000</f>
        <v>#DIV/0!</v>
      </c>
      <c r="AO165" s="5" t="e">
        <f>AA165+AK165+AN165</f>
        <v>#DIV/0!</v>
      </c>
      <c r="AP165" s="7" t="e">
        <f>(AK165+AN165)/AA165</f>
        <v>#DIV/0!</v>
      </c>
      <c r="AQ165" s="243" t="e">
        <f>AO165/AA165</f>
        <v>#DIV/0!</v>
      </c>
      <c r="AR165" s="265">
        <f t="shared" si="33"/>
        <v>0</v>
      </c>
      <c r="AS165" s="55">
        <f t="shared" si="37"/>
        <v>0</v>
      </c>
      <c r="AT165" s="54"/>
      <c r="AU165" s="56" t="e">
        <f t="shared" si="38"/>
        <v>#DIV/0!</v>
      </c>
      <c r="AV165" s="57"/>
      <c r="AW165" s="118"/>
      <c r="AX165" s="14" t="e">
        <f>(AR165+AR166+AB165-AV165-AV166)/((AW165+AW166)*12)</f>
        <v>#DIV/0!</v>
      </c>
      <c r="AY165" s="422" t="e">
        <f>IF(AX165&lt;0,"!!!","")</f>
        <v>#DIV/0!</v>
      </c>
    </row>
    <row r="166" spans="1:51" s="23" customFormat="1" ht="13.5" thickBot="1">
      <c r="A166" s="175">
        <v>5</v>
      </c>
      <c r="B166" s="475"/>
      <c r="C166" s="88" t="s">
        <v>35</v>
      </c>
      <c r="D166" s="439"/>
      <c r="E166" s="440"/>
      <c r="F166" s="440"/>
      <c r="G166" s="440"/>
      <c r="H166" s="440"/>
      <c r="I166" s="440"/>
      <c r="J166" s="440"/>
      <c r="K166" s="440"/>
      <c r="L166" s="440"/>
      <c r="M166" s="440"/>
      <c r="N166" s="440"/>
      <c r="O166" s="441"/>
      <c r="P166" s="442">
        <f t="shared" si="32"/>
        <v>0</v>
      </c>
      <c r="Q166" s="262" t="s">
        <v>76</v>
      </c>
      <c r="R166" s="202" t="s">
        <v>76</v>
      </c>
      <c r="S166" s="203" t="s">
        <v>76</v>
      </c>
      <c r="T166" s="111" t="e">
        <f t="shared" si="34"/>
        <v>#DIV/0!</v>
      </c>
      <c r="U166" s="189" t="e">
        <f t="shared" si="35"/>
        <v>#DIV/0!</v>
      </c>
      <c r="V166" s="189" t="e">
        <f t="shared" si="36"/>
        <v>#DIV/0!</v>
      </c>
      <c r="W166" s="196" t="e">
        <f t="shared" si="29"/>
        <v>#DIV/0!</v>
      </c>
      <c r="X166" s="138"/>
      <c r="Y166" s="234" t="s">
        <v>76</v>
      </c>
      <c r="Z166" s="207" t="s">
        <v>76</v>
      </c>
      <c r="AA166" s="203" t="s">
        <v>76</v>
      </c>
      <c r="AB166" s="202" t="s">
        <v>76</v>
      </c>
      <c r="AC166" s="203" t="s">
        <v>76</v>
      </c>
      <c r="AD166" s="236" t="s">
        <v>76</v>
      </c>
      <c r="AE166" s="291"/>
      <c r="AF166" s="237" t="s">
        <v>76</v>
      </c>
      <c r="AG166" s="238" t="s">
        <v>76</v>
      </c>
      <c r="AH166" s="239" t="s">
        <v>76</v>
      </c>
      <c r="AI166" s="240">
        <f>X166</f>
        <v>0</v>
      </c>
      <c r="AJ166" s="237" t="s">
        <v>76</v>
      </c>
      <c r="AK166" s="238" t="s">
        <v>76</v>
      </c>
      <c r="AL166" s="248" t="s">
        <v>76</v>
      </c>
      <c r="AM166" s="295"/>
      <c r="AN166" s="237" t="s">
        <v>76</v>
      </c>
      <c r="AO166" s="237" t="s">
        <v>76</v>
      </c>
      <c r="AP166" s="238" t="s">
        <v>76</v>
      </c>
      <c r="AQ166" s="244" t="s">
        <v>76</v>
      </c>
      <c r="AR166" s="266">
        <f t="shared" si="33"/>
        <v>0</v>
      </c>
      <c r="AS166" s="76">
        <f t="shared" si="37"/>
        <v>0</v>
      </c>
      <c r="AT166" s="75"/>
      <c r="AU166" s="77" t="e">
        <f t="shared" si="38"/>
        <v>#DIV/0!</v>
      </c>
      <c r="AV166" s="59"/>
      <c r="AW166" s="119"/>
      <c r="AX166" s="87"/>
      <c r="AY166" s="422" t="e">
        <f>AY165</f>
        <v>#DIV/0!</v>
      </c>
    </row>
    <row r="167" spans="1:51" s="23" customFormat="1" ht="12.75">
      <c r="A167" s="174">
        <v>5</v>
      </c>
      <c r="B167" s="474"/>
      <c r="C167" s="98" t="s">
        <v>34</v>
      </c>
      <c r="D167" s="446"/>
      <c r="E167" s="451"/>
      <c r="F167" s="451"/>
      <c r="G167" s="451"/>
      <c r="H167" s="451"/>
      <c r="I167" s="451"/>
      <c r="J167" s="451"/>
      <c r="K167" s="451"/>
      <c r="L167" s="451"/>
      <c r="M167" s="451"/>
      <c r="N167" s="451"/>
      <c r="O167" s="452"/>
      <c r="P167" s="453">
        <f t="shared" si="32"/>
        <v>0</v>
      </c>
      <c r="Q167" s="179">
        <f>P167+P168</f>
        <v>0</v>
      </c>
      <c r="R167" s="163"/>
      <c r="S167" s="181">
        <f>Q167-R167</f>
        <v>0</v>
      </c>
      <c r="T167" s="110" t="e">
        <f t="shared" si="34"/>
        <v>#DIV/0!</v>
      </c>
      <c r="U167" s="188" t="e">
        <f t="shared" si="35"/>
        <v>#DIV/0!</v>
      </c>
      <c r="V167" s="188" t="e">
        <f t="shared" si="36"/>
        <v>#DIV/0!</v>
      </c>
      <c r="W167" s="195" t="e">
        <f t="shared" si="29"/>
        <v>#DIV/0!</v>
      </c>
      <c r="X167" s="137"/>
      <c r="Y167" s="232" t="e">
        <f>R167/(12*(D167+D168))*1000+(AB167+AC167)/(12*(X167+X168))*1000</f>
        <v>#DIV/0!</v>
      </c>
      <c r="Z167" s="206" t="e">
        <f>Y167-AA167</f>
        <v>#DIV/0!</v>
      </c>
      <c r="AA167" s="233" t="e">
        <f>(G167+G168+H167+H168)/(12*(D167+D168))*1000</f>
        <v>#DIV/0!</v>
      </c>
      <c r="AB167" s="227"/>
      <c r="AC167" s="200"/>
      <c r="AD167" s="104" t="e">
        <f>(X167+X168)*Y167*0.012</f>
        <v>#DIV/0!</v>
      </c>
      <c r="AE167" s="496"/>
      <c r="AF167" s="208" t="e">
        <f>AE167+AE168+AB167-AD167</f>
        <v>#DIV/0!</v>
      </c>
      <c r="AG167" s="5" t="e">
        <f>AF167/(12*(X167+X168))*1000</f>
        <v>#DIV/0!</v>
      </c>
      <c r="AH167" s="6" t="e">
        <f>AG167/AA167</f>
        <v>#DIV/0!</v>
      </c>
      <c r="AI167" s="3">
        <f>X167</f>
        <v>0</v>
      </c>
      <c r="AJ167" s="9" t="e">
        <f>AE167+AE168+AB167-(AI167+AI168)*Y167*0.012</f>
        <v>#DIV/0!</v>
      </c>
      <c r="AK167" s="5" t="e">
        <f>AJ167/(12*(AI167+AI168))*1000</f>
        <v>#DIV/0!</v>
      </c>
      <c r="AL167" s="247" t="e">
        <f>AK167/AA167</f>
        <v>#DIV/0!</v>
      </c>
      <c r="AM167" s="251"/>
      <c r="AN167" s="250" t="e">
        <f>(AM167+AM168)/(12*(AI167+AI168))*1000</f>
        <v>#DIV/0!</v>
      </c>
      <c r="AO167" s="5" t="e">
        <f>AA167+AK167+AN167</f>
        <v>#DIV/0!</v>
      </c>
      <c r="AP167" s="7" t="e">
        <f>(AK167+AN167)/AA167</f>
        <v>#DIV/0!</v>
      </c>
      <c r="AQ167" s="243" t="e">
        <f>AO167/AA167</f>
        <v>#DIV/0!</v>
      </c>
      <c r="AR167" s="265">
        <f t="shared" si="33"/>
        <v>0</v>
      </c>
      <c r="AS167" s="50">
        <f t="shared" si="37"/>
        <v>0</v>
      </c>
      <c r="AT167" s="49"/>
      <c r="AU167" s="51" t="e">
        <f t="shared" si="38"/>
        <v>#DIV/0!</v>
      </c>
      <c r="AV167" s="52"/>
      <c r="AW167" s="116"/>
      <c r="AX167" s="14" t="e">
        <f>(AR167+AR168+AB167-AV167-AV168)/((AW167+AW168)*12)</f>
        <v>#DIV/0!</v>
      </c>
      <c r="AY167" s="422" t="e">
        <f>IF(AX167&lt;0,"!!!","")</f>
        <v>#DIV/0!</v>
      </c>
    </row>
    <row r="168" spans="1:51" s="23" customFormat="1" ht="13.5" thickBot="1">
      <c r="A168" s="175">
        <v>5</v>
      </c>
      <c r="B168" s="475"/>
      <c r="C168" s="88" t="s">
        <v>35</v>
      </c>
      <c r="D168" s="439"/>
      <c r="E168" s="440"/>
      <c r="F168" s="440"/>
      <c r="G168" s="440"/>
      <c r="H168" s="440"/>
      <c r="I168" s="440"/>
      <c r="J168" s="440"/>
      <c r="K168" s="440"/>
      <c r="L168" s="440"/>
      <c r="M168" s="440"/>
      <c r="N168" s="440"/>
      <c r="O168" s="441"/>
      <c r="P168" s="442">
        <f t="shared" si="32"/>
        <v>0</v>
      </c>
      <c r="Q168" s="262" t="s">
        <v>76</v>
      </c>
      <c r="R168" s="202" t="s">
        <v>76</v>
      </c>
      <c r="S168" s="203" t="s">
        <v>76</v>
      </c>
      <c r="T168" s="111" t="e">
        <f t="shared" si="34"/>
        <v>#DIV/0!</v>
      </c>
      <c r="U168" s="189" t="e">
        <f t="shared" si="35"/>
        <v>#DIV/0!</v>
      </c>
      <c r="V168" s="189" t="e">
        <f t="shared" si="36"/>
        <v>#DIV/0!</v>
      </c>
      <c r="W168" s="196" t="e">
        <f t="shared" si="29"/>
        <v>#DIV/0!</v>
      </c>
      <c r="X168" s="138"/>
      <c r="Y168" s="234" t="s">
        <v>76</v>
      </c>
      <c r="Z168" s="207" t="s">
        <v>76</v>
      </c>
      <c r="AA168" s="203" t="s">
        <v>76</v>
      </c>
      <c r="AB168" s="202" t="s">
        <v>76</v>
      </c>
      <c r="AC168" s="203" t="s">
        <v>76</v>
      </c>
      <c r="AD168" s="236" t="s">
        <v>76</v>
      </c>
      <c r="AE168" s="291"/>
      <c r="AF168" s="237" t="s">
        <v>76</v>
      </c>
      <c r="AG168" s="238" t="s">
        <v>76</v>
      </c>
      <c r="AH168" s="239" t="s">
        <v>76</v>
      </c>
      <c r="AI168" s="240">
        <f>X168</f>
        <v>0</v>
      </c>
      <c r="AJ168" s="237" t="s">
        <v>76</v>
      </c>
      <c r="AK168" s="238" t="s">
        <v>76</v>
      </c>
      <c r="AL168" s="248" t="s">
        <v>76</v>
      </c>
      <c r="AM168" s="295"/>
      <c r="AN168" s="237" t="s">
        <v>76</v>
      </c>
      <c r="AO168" s="237" t="s">
        <v>76</v>
      </c>
      <c r="AP168" s="238" t="s">
        <v>76</v>
      </c>
      <c r="AQ168" s="244" t="s">
        <v>76</v>
      </c>
      <c r="AR168" s="266">
        <f t="shared" si="33"/>
        <v>0</v>
      </c>
      <c r="AS168" s="72">
        <f t="shared" si="37"/>
        <v>0</v>
      </c>
      <c r="AT168" s="71"/>
      <c r="AU168" s="73" t="e">
        <f t="shared" si="38"/>
        <v>#DIV/0!</v>
      </c>
      <c r="AV168" s="58"/>
      <c r="AW168" s="117"/>
      <c r="AX168" s="87"/>
      <c r="AY168" s="422" t="e">
        <f>AY167</f>
        <v>#DIV/0!</v>
      </c>
    </row>
    <row r="169" spans="1:51" s="23" customFormat="1" ht="12.75">
      <c r="A169" s="419">
        <v>5</v>
      </c>
      <c r="B169" s="478"/>
      <c r="C169" s="63" t="s">
        <v>34</v>
      </c>
      <c r="D169" s="443"/>
      <c r="E169" s="337"/>
      <c r="F169" s="337"/>
      <c r="G169" s="337"/>
      <c r="H169" s="337"/>
      <c r="I169" s="337"/>
      <c r="J169" s="337"/>
      <c r="K169" s="337"/>
      <c r="L169" s="337"/>
      <c r="M169" s="337"/>
      <c r="N169" s="337"/>
      <c r="O169" s="444"/>
      <c r="P169" s="445">
        <f t="shared" si="32"/>
        <v>0</v>
      </c>
      <c r="Q169" s="264">
        <f>P169+P170</f>
        <v>0</v>
      </c>
      <c r="R169" s="162"/>
      <c r="S169" s="192">
        <f>Q169-R169</f>
        <v>0</v>
      </c>
      <c r="T169" s="112" t="e">
        <f t="shared" si="34"/>
        <v>#DIV/0!</v>
      </c>
      <c r="U169" s="186" t="e">
        <f t="shared" si="35"/>
        <v>#DIV/0!</v>
      </c>
      <c r="V169" s="186" t="e">
        <f t="shared" si="36"/>
        <v>#DIV/0!</v>
      </c>
      <c r="W169" s="194" t="e">
        <f t="shared" si="29"/>
        <v>#DIV/0!</v>
      </c>
      <c r="X169" s="135"/>
      <c r="Y169" s="232" t="e">
        <f>R169/(12*(D169+D170))*1000+(AB169+AC169)/(12*(X169+X170))*1000</f>
        <v>#DIV/0!</v>
      </c>
      <c r="Z169" s="206" t="e">
        <f>Y169-AA169</f>
        <v>#DIV/0!</v>
      </c>
      <c r="AA169" s="233" t="e">
        <f>(G169+G170+H169+H170)/(12*(D169+D170))*1000</f>
        <v>#DIV/0!</v>
      </c>
      <c r="AB169" s="227"/>
      <c r="AC169" s="200"/>
      <c r="AD169" s="104" t="e">
        <f>(X169+X170)*Y169*0.012</f>
        <v>#DIV/0!</v>
      </c>
      <c r="AE169" s="496"/>
      <c r="AF169" s="208" t="e">
        <f>AE169+AE170+AB169-AD169</f>
        <v>#DIV/0!</v>
      </c>
      <c r="AG169" s="5" t="e">
        <f>AF169/(12*(X169+X170))*1000</f>
        <v>#DIV/0!</v>
      </c>
      <c r="AH169" s="6" t="e">
        <f>AG169/AA169</f>
        <v>#DIV/0!</v>
      </c>
      <c r="AI169" s="3">
        <f>X169</f>
        <v>0</v>
      </c>
      <c r="AJ169" s="9" t="e">
        <f>AE169+AE170+AB169-(AI169+AI170)*Y169*0.012</f>
        <v>#DIV/0!</v>
      </c>
      <c r="AK169" s="5" t="e">
        <f>AJ169/(12*(AI169+AI170))*1000</f>
        <v>#DIV/0!</v>
      </c>
      <c r="AL169" s="247" t="e">
        <f>AK169/AA169</f>
        <v>#DIV/0!</v>
      </c>
      <c r="AM169" s="251"/>
      <c r="AN169" s="250" t="e">
        <f>(AM169+AM170)/(12*(AI169+AI170))*1000</f>
        <v>#DIV/0!</v>
      </c>
      <c r="AO169" s="5" t="e">
        <f>AA169+AK169+AN169</f>
        <v>#DIV/0!</v>
      </c>
      <c r="AP169" s="7" t="e">
        <f>(AK169+AN169)/AA169</f>
        <v>#DIV/0!</v>
      </c>
      <c r="AQ169" s="243" t="e">
        <f>AO169/AA169</f>
        <v>#DIV/0!</v>
      </c>
      <c r="AR169" s="265">
        <f t="shared" si="33"/>
        <v>0</v>
      </c>
      <c r="AS169" s="55">
        <f t="shared" si="37"/>
        <v>0</v>
      </c>
      <c r="AT169" s="54"/>
      <c r="AU169" s="56" t="e">
        <f t="shared" si="38"/>
        <v>#DIV/0!</v>
      </c>
      <c r="AV169" s="57"/>
      <c r="AW169" s="118"/>
      <c r="AX169" s="14" t="e">
        <f>(AR169+AR170+AB169-AV169-AV170)/((AW169+AW170)*12)</f>
        <v>#DIV/0!</v>
      </c>
      <c r="AY169" s="422" t="e">
        <f>IF(AX169&lt;0,"!!!","")</f>
        <v>#DIV/0!</v>
      </c>
    </row>
    <row r="170" spans="1:51" s="23" customFormat="1" ht="13.5" thickBot="1">
      <c r="A170" s="420">
        <v>5</v>
      </c>
      <c r="B170" s="478"/>
      <c r="C170" s="70" t="s">
        <v>35</v>
      </c>
      <c r="D170" s="460"/>
      <c r="E170" s="461"/>
      <c r="F170" s="461"/>
      <c r="G170" s="461"/>
      <c r="H170" s="461"/>
      <c r="I170" s="461"/>
      <c r="J170" s="461"/>
      <c r="K170" s="461"/>
      <c r="L170" s="461"/>
      <c r="M170" s="461"/>
      <c r="N170" s="461"/>
      <c r="O170" s="462"/>
      <c r="P170" s="463">
        <f t="shared" si="32"/>
        <v>0</v>
      </c>
      <c r="Q170" s="262" t="s">
        <v>76</v>
      </c>
      <c r="R170" s="202" t="s">
        <v>76</v>
      </c>
      <c r="S170" s="203" t="s">
        <v>76</v>
      </c>
      <c r="T170" s="109" t="e">
        <f t="shared" si="34"/>
        <v>#DIV/0!</v>
      </c>
      <c r="U170" s="187" t="e">
        <f t="shared" si="35"/>
        <v>#DIV/0!</v>
      </c>
      <c r="V170" s="187" t="e">
        <f t="shared" si="36"/>
        <v>#DIV/0!</v>
      </c>
      <c r="W170" s="193" t="e">
        <f t="shared" si="29"/>
        <v>#DIV/0!</v>
      </c>
      <c r="X170" s="136"/>
      <c r="Y170" s="234" t="s">
        <v>76</v>
      </c>
      <c r="Z170" s="207" t="s">
        <v>76</v>
      </c>
      <c r="AA170" s="203" t="s">
        <v>76</v>
      </c>
      <c r="AB170" s="202" t="s">
        <v>76</v>
      </c>
      <c r="AC170" s="203" t="s">
        <v>76</v>
      </c>
      <c r="AD170" s="236" t="s">
        <v>76</v>
      </c>
      <c r="AE170" s="291"/>
      <c r="AF170" s="237" t="s">
        <v>76</v>
      </c>
      <c r="AG170" s="238" t="s">
        <v>76</v>
      </c>
      <c r="AH170" s="239" t="s">
        <v>76</v>
      </c>
      <c r="AI170" s="240">
        <f>X170</f>
        <v>0</v>
      </c>
      <c r="AJ170" s="237" t="s">
        <v>76</v>
      </c>
      <c r="AK170" s="238" t="s">
        <v>76</v>
      </c>
      <c r="AL170" s="248" t="s">
        <v>76</v>
      </c>
      <c r="AM170" s="295"/>
      <c r="AN170" s="237" t="s">
        <v>76</v>
      </c>
      <c r="AO170" s="237" t="s">
        <v>76</v>
      </c>
      <c r="AP170" s="238" t="s">
        <v>76</v>
      </c>
      <c r="AQ170" s="244" t="s">
        <v>76</v>
      </c>
      <c r="AR170" s="266">
        <f t="shared" si="33"/>
        <v>0</v>
      </c>
      <c r="AS170" s="72">
        <f t="shared" si="37"/>
        <v>0</v>
      </c>
      <c r="AT170" s="71"/>
      <c r="AU170" s="73" t="e">
        <f t="shared" si="38"/>
        <v>#DIV/0!</v>
      </c>
      <c r="AV170" s="58"/>
      <c r="AW170" s="117"/>
      <c r="AX170" s="87"/>
      <c r="AY170" s="422" t="e">
        <f>AY169</f>
        <v>#DIV/0!</v>
      </c>
    </row>
    <row r="171" spans="1:51" s="23" customFormat="1" ht="12.75">
      <c r="A171" s="174">
        <v>5</v>
      </c>
      <c r="B171" s="474"/>
      <c r="C171" s="98" t="s">
        <v>34</v>
      </c>
      <c r="D171" s="446"/>
      <c r="E171" s="451"/>
      <c r="F171" s="451"/>
      <c r="G171" s="451"/>
      <c r="H171" s="451"/>
      <c r="I171" s="451"/>
      <c r="J171" s="451"/>
      <c r="K171" s="451"/>
      <c r="L171" s="451"/>
      <c r="M171" s="451"/>
      <c r="N171" s="451"/>
      <c r="O171" s="452"/>
      <c r="P171" s="453">
        <f t="shared" si="32"/>
        <v>0</v>
      </c>
      <c r="Q171" s="179">
        <f>P171+P172</f>
        <v>0</v>
      </c>
      <c r="R171" s="163"/>
      <c r="S171" s="181">
        <f>Q171-R171</f>
        <v>0</v>
      </c>
      <c r="T171" s="110" t="e">
        <f t="shared" si="34"/>
        <v>#DIV/0!</v>
      </c>
      <c r="U171" s="188" t="e">
        <f t="shared" si="35"/>
        <v>#DIV/0!</v>
      </c>
      <c r="V171" s="188" t="e">
        <f t="shared" si="36"/>
        <v>#DIV/0!</v>
      </c>
      <c r="W171" s="195" t="e">
        <f t="shared" si="29"/>
        <v>#DIV/0!</v>
      </c>
      <c r="X171" s="137"/>
      <c r="Y171" s="232" t="e">
        <f>R171/(12*(D171+D172))*1000+(AB171+AC171)/(12*(X171+X172))*1000</f>
        <v>#DIV/0!</v>
      </c>
      <c r="Z171" s="206" t="e">
        <f>Y171-AA171</f>
        <v>#DIV/0!</v>
      </c>
      <c r="AA171" s="233" t="e">
        <f>(G171+G172+H171+H172)/(12*(D171+D172))*1000</f>
        <v>#DIV/0!</v>
      </c>
      <c r="AB171" s="227"/>
      <c r="AC171" s="200"/>
      <c r="AD171" s="104" t="e">
        <f>(X171+X172)*Y171*0.012</f>
        <v>#DIV/0!</v>
      </c>
      <c r="AE171" s="496"/>
      <c r="AF171" s="208" t="e">
        <f>AE171+AE172+AB171-AD171</f>
        <v>#DIV/0!</v>
      </c>
      <c r="AG171" s="5" t="e">
        <f>AF171/(12*(X171+X172))*1000</f>
        <v>#DIV/0!</v>
      </c>
      <c r="AH171" s="6" t="e">
        <f>AG171/AA171</f>
        <v>#DIV/0!</v>
      </c>
      <c r="AI171" s="3">
        <f>X171</f>
        <v>0</v>
      </c>
      <c r="AJ171" s="9" t="e">
        <f>AE171+AE172+AB171-(AI171+AI172)*Y171*0.012</f>
        <v>#DIV/0!</v>
      </c>
      <c r="AK171" s="5" t="e">
        <f>AJ171/(12*(AI171+AI172))*1000</f>
        <v>#DIV/0!</v>
      </c>
      <c r="AL171" s="247" t="e">
        <f>AK171/AA171</f>
        <v>#DIV/0!</v>
      </c>
      <c r="AM171" s="251"/>
      <c r="AN171" s="250" t="e">
        <f>(AM171+AM172)/(12*(AI171+AI172))*1000</f>
        <v>#DIV/0!</v>
      </c>
      <c r="AO171" s="5" t="e">
        <f>AA171+AK171+AN171</f>
        <v>#DIV/0!</v>
      </c>
      <c r="AP171" s="7" t="e">
        <f>(AK171+AN171)/AA171</f>
        <v>#DIV/0!</v>
      </c>
      <c r="AQ171" s="243" t="e">
        <f>AO171/AA171</f>
        <v>#DIV/0!</v>
      </c>
      <c r="AR171" s="265">
        <f t="shared" si="33"/>
        <v>0</v>
      </c>
      <c r="AS171" s="55">
        <f t="shared" si="37"/>
        <v>0</v>
      </c>
      <c r="AT171" s="54"/>
      <c r="AU171" s="56" t="e">
        <f t="shared" si="38"/>
        <v>#DIV/0!</v>
      </c>
      <c r="AV171" s="57"/>
      <c r="AW171" s="118"/>
      <c r="AX171" s="14" t="e">
        <f>(AR171+AR172+AB171-AV171-AV172)/((AW171+AW172)*12)</f>
        <v>#DIV/0!</v>
      </c>
      <c r="AY171" s="422" t="e">
        <f>IF(AX171&lt;0,"!!!","")</f>
        <v>#DIV/0!</v>
      </c>
    </row>
    <row r="172" spans="1:51" s="23" customFormat="1" ht="13.5" thickBot="1">
      <c r="A172" s="175">
        <v>5</v>
      </c>
      <c r="B172" s="475"/>
      <c r="C172" s="88" t="s">
        <v>35</v>
      </c>
      <c r="D172" s="439"/>
      <c r="E172" s="440"/>
      <c r="F172" s="440"/>
      <c r="G172" s="440"/>
      <c r="H172" s="440"/>
      <c r="I172" s="440"/>
      <c r="J172" s="440"/>
      <c r="K172" s="440"/>
      <c r="L172" s="440"/>
      <c r="M172" s="440"/>
      <c r="N172" s="440"/>
      <c r="O172" s="441"/>
      <c r="P172" s="442">
        <f t="shared" si="32"/>
        <v>0</v>
      </c>
      <c r="Q172" s="262" t="s">
        <v>76</v>
      </c>
      <c r="R172" s="202" t="s">
        <v>76</v>
      </c>
      <c r="S172" s="203" t="s">
        <v>76</v>
      </c>
      <c r="T172" s="111" t="e">
        <f t="shared" si="34"/>
        <v>#DIV/0!</v>
      </c>
      <c r="U172" s="189" t="e">
        <f t="shared" si="35"/>
        <v>#DIV/0!</v>
      </c>
      <c r="V172" s="189" t="e">
        <f t="shared" si="36"/>
        <v>#DIV/0!</v>
      </c>
      <c r="W172" s="196" t="e">
        <f t="shared" si="29"/>
        <v>#DIV/0!</v>
      </c>
      <c r="X172" s="138"/>
      <c r="Y172" s="234" t="s">
        <v>76</v>
      </c>
      <c r="Z172" s="207" t="s">
        <v>76</v>
      </c>
      <c r="AA172" s="203" t="s">
        <v>76</v>
      </c>
      <c r="AB172" s="202" t="s">
        <v>76</v>
      </c>
      <c r="AC172" s="203" t="s">
        <v>76</v>
      </c>
      <c r="AD172" s="236" t="s">
        <v>76</v>
      </c>
      <c r="AE172" s="291"/>
      <c r="AF172" s="237" t="s">
        <v>76</v>
      </c>
      <c r="AG172" s="238" t="s">
        <v>76</v>
      </c>
      <c r="AH172" s="239" t="s">
        <v>76</v>
      </c>
      <c r="AI172" s="240">
        <f>X172</f>
        <v>0</v>
      </c>
      <c r="AJ172" s="237" t="s">
        <v>76</v>
      </c>
      <c r="AK172" s="238" t="s">
        <v>76</v>
      </c>
      <c r="AL172" s="248" t="s">
        <v>76</v>
      </c>
      <c r="AM172" s="295"/>
      <c r="AN172" s="237" t="s">
        <v>76</v>
      </c>
      <c r="AO172" s="237" t="s">
        <v>76</v>
      </c>
      <c r="AP172" s="238" t="s">
        <v>76</v>
      </c>
      <c r="AQ172" s="244" t="s">
        <v>76</v>
      </c>
      <c r="AR172" s="266">
        <f t="shared" si="33"/>
        <v>0</v>
      </c>
      <c r="AS172" s="76">
        <f t="shared" si="37"/>
        <v>0</v>
      </c>
      <c r="AT172" s="75"/>
      <c r="AU172" s="77" t="e">
        <f t="shared" si="38"/>
        <v>#DIV/0!</v>
      </c>
      <c r="AV172" s="59"/>
      <c r="AW172" s="119"/>
      <c r="AX172" s="87"/>
      <c r="AY172" s="422" t="e">
        <f>AY171</f>
        <v>#DIV/0!</v>
      </c>
    </row>
    <row r="173" spans="1:51" s="23" customFormat="1" ht="12.75">
      <c r="A173" s="174">
        <v>5</v>
      </c>
      <c r="B173" s="474"/>
      <c r="C173" s="98" t="s">
        <v>34</v>
      </c>
      <c r="D173" s="446"/>
      <c r="E173" s="451"/>
      <c r="F173" s="451"/>
      <c r="G173" s="451"/>
      <c r="H173" s="451"/>
      <c r="I173" s="451"/>
      <c r="J173" s="451"/>
      <c r="K173" s="451"/>
      <c r="L173" s="451"/>
      <c r="M173" s="451"/>
      <c r="N173" s="451"/>
      <c r="O173" s="452"/>
      <c r="P173" s="453">
        <f t="shared" si="32"/>
        <v>0</v>
      </c>
      <c r="Q173" s="179">
        <f>P173+P174</f>
        <v>0</v>
      </c>
      <c r="R173" s="163"/>
      <c r="S173" s="181">
        <f>Q173-R173</f>
        <v>0</v>
      </c>
      <c r="T173" s="110" t="e">
        <f t="shared" si="34"/>
        <v>#DIV/0!</v>
      </c>
      <c r="U173" s="188" t="e">
        <f t="shared" si="35"/>
        <v>#DIV/0!</v>
      </c>
      <c r="V173" s="188" t="e">
        <f t="shared" si="36"/>
        <v>#DIV/0!</v>
      </c>
      <c r="W173" s="195" t="e">
        <f t="shared" si="29"/>
        <v>#DIV/0!</v>
      </c>
      <c r="X173" s="137"/>
      <c r="Y173" s="232" t="e">
        <f>R173/(12*(D173+D174))*1000+(AB173+AC173)/(12*(X173+X174))*1000</f>
        <v>#DIV/0!</v>
      </c>
      <c r="Z173" s="206" t="e">
        <f>Y173-AA173</f>
        <v>#DIV/0!</v>
      </c>
      <c r="AA173" s="233" t="e">
        <f>(G173+G174+H173+H174)/(12*(D173+D174))*1000</f>
        <v>#DIV/0!</v>
      </c>
      <c r="AB173" s="227"/>
      <c r="AC173" s="200"/>
      <c r="AD173" s="104" t="e">
        <f>(X173+X174)*Y173*0.012</f>
        <v>#DIV/0!</v>
      </c>
      <c r="AE173" s="496"/>
      <c r="AF173" s="208" t="e">
        <f>AE173+AE174+AB173-AD173</f>
        <v>#DIV/0!</v>
      </c>
      <c r="AG173" s="5" t="e">
        <f>AF173/(12*(X173+X174))*1000</f>
        <v>#DIV/0!</v>
      </c>
      <c r="AH173" s="6" t="e">
        <f>AG173/AA173</f>
        <v>#DIV/0!</v>
      </c>
      <c r="AI173" s="3">
        <f>X173</f>
        <v>0</v>
      </c>
      <c r="AJ173" s="9" t="e">
        <f>AE173+AE174+AB173-(AI173+AI174)*Y173*0.012</f>
        <v>#DIV/0!</v>
      </c>
      <c r="AK173" s="5" t="e">
        <f>AJ173/(12*(AI173+AI174))*1000</f>
        <v>#DIV/0!</v>
      </c>
      <c r="AL173" s="247" t="e">
        <f>AK173/AA173</f>
        <v>#DIV/0!</v>
      </c>
      <c r="AM173" s="251"/>
      <c r="AN173" s="250" t="e">
        <f>(AM173+AM174)/(12*(AI173+AI174))*1000</f>
        <v>#DIV/0!</v>
      </c>
      <c r="AO173" s="5" t="e">
        <f>AA173+AK173+AN173</f>
        <v>#DIV/0!</v>
      </c>
      <c r="AP173" s="7" t="e">
        <f>(AK173+AN173)/AA173</f>
        <v>#DIV/0!</v>
      </c>
      <c r="AQ173" s="243" t="e">
        <f>AO173/AA173</f>
        <v>#DIV/0!</v>
      </c>
      <c r="AR173" s="265">
        <f t="shared" si="33"/>
        <v>0</v>
      </c>
      <c r="AS173" s="55">
        <f t="shared" si="37"/>
        <v>0</v>
      </c>
      <c r="AT173" s="54"/>
      <c r="AU173" s="56" t="e">
        <f t="shared" si="38"/>
        <v>#DIV/0!</v>
      </c>
      <c r="AV173" s="57"/>
      <c r="AW173" s="118"/>
      <c r="AX173" s="14" t="e">
        <f>(AR173+AR174+AB173-AV173-AV174)/((AW173+AW174)*12)</f>
        <v>#DIV/0!</v>
      </c>
      <c r="AY173" s="422" t="e">
        <f>IF(AX173&lt;0,"!!!","")</f>
        <v>#DIV/0!</v>
      </c>
    </row>
    <row r="174" spans="1:51" s="23" customFormat="1" ht="13.5" thickBot="1">
      <c r="A174" s="175">
        <v>5</v>
      </c>
      <c r="B174" s="475"/>
      <c r="C174" s="88" t="s">
        <v>35</v>
      </c>
      <c r="D174" s="439"/>
      <c r="E174" s="440"/>
      <c r="F174" s="440"/>
      <c r="G174" s="440"/>
      <c r="H174" s="440"/>
      <c r="I174" s="440"/>
      <c r="J174" s="440"/>
      <c r="K174" s="440"/>
      <c r="L174" s="440"/>
      <c r="M174" s="440"/>
      <c r="N174" s="440"/>
      <c r="O174" s="441"/>
      <c r="P174" s="442">
        <f t="shared" si="32"/>
        <v>0</v>
      </c>
      <c r="Q174" s="262" t="s">
        <v>76</v>
      </c>
      <c r="R174" s="202" t="s">
        <v>76</v>
      </c>
      <c r="S174" s="203" t="s">
        <v>76</v>
      </c>
      <c r="T174" s="111" t="e">
        <f t="shared" si="34"/>
        <v>#DIV/0!</v>
      </c>
      <c r="U174" s="189" t="e">
        <f t="shared" si="35"/>
        <v>#DIV/0!</v>
      </c>
      <c r="V174" s="189" t="e">
        <f t="shared" si="36"/>
        <v>#DIV/0!</v>
      </c>
      <c r="W174" s="196" t="e">
        <f t="shared" si="29"/>
        <v>#DIV/0!</v>
      </c>
      <c r="X174" s="138"/>
      <c r="Y174" s="234" t="s">
        <v>76</v>
      </c>
      <c r="Z174" s="207" t="s">
        <v>76</v>
      </c>
      <c r="AA174" s="203" t="s">
        <v>76</v>
      </c>
      <c r="AB174" s="202" t="s">
        <v>76</v>
      </c>
      <c r="AC174" s="203" t="s">
        <v>76</v>
      </c>
      <c r="AD174" s="236" t="s">
        <v>76</v>
      </c>
      <c r="AE174" s="291"/>
      <c r="AF174" s="237" t="s">
        <v>76</v>
      </c>
      <c r="AG174" s="238" t="s">
        <v>76</v>
      </c>
      <c r="AH174" s="239" t="s">
        <v>76</v>
      </c>
      <c r="AI174" s="240">
        <f>X174</f>
        <v>0</v>
      </c>
      <c r="AJ174" s="237" t="s">
        <v>76</v>
      </c>
      <c r="AK174" s="238" t="s">
        <v>76</v>
      </c>
      <c r="AL174" s="248" t="s">
        <v>76</v>
      </c>
      <c r="AM174" s="295"/>
      <c r="AN174" s="237" t="s">
        <v>76</v>
      </c>
      <c r="AO174" s="237" t="s">
        <v>76</v>
      </c>
      <c r="AP174" s="238" t="s">
        <v>76</v>
      </c>
      <c r="AQ174" s="244" t="s">
        <v>76</v>
      </c>
      <c r="AR174" s="266">
        <f t="shared" si="33"/>
        <v>0</v>
      </c>
      <c r="AS174" s="76">
        <f t="shared" si="37"/>
        <v>0</v>
      </c>
      <c r="AT174" s="75"/>
      <c r="AU174" s="77" t="e">
        <f t="shared" si="38"/>
        <v>#DIV/0!</v>
      </c>
      <c r="AV174" s="59"/>
      <c r="AW174" s="119"/>
      <c r="AX174" s="87"/>
      <c r="AY174" s="422" t="e">
        <f>AY173</f>
        <v>#DIV/0!</v>
      </c>
    </row>
    <row r="175" spans="1:51" s="23" customFormat="1" ht="12.75">
      <c r="A175" s="174">
        <v>5</v>
      </c>
      <c r="B175" s="476"/>
      <c r="C175" s="98" t="s">
        <v>34</v>
      </c>
      <c r="D175" s="471"/>
      <c r="E175" s="472"/>
      <c r="F175" s="472"/>
      <c r="G175" s="472"/>
      <c r="H175" s="472"/>
      <c r="I175" s="472"/>
      <c r="J175" s="472"/>
      <c r="K175" s="472"/>
      <c r="L175" s="472"/>
      <c r="M175" s="472"/>
      <c r="N175" s="472"/>
      <c r="O175" s="473"/>
      <c r="P175" s="453">
        <f t="shared" si="32"/>
        <v>0</v>
      </c>
      <c r="Q175" s="179">
        <f>P175+P176</f>
        <v>0</v>
      </c>
      <c r="R175" s="164"/>
      <c r="S175" s="181">
        <f>Q175-R175</f>
        <v>0</v>
      </c>
      <c r="T175" s="110" t="e">
        <f t="shared" si="34"/>
        <v>#DIV/0!</v>
      </c>
      <c r="U175" s="188" t="e">
        <f t="shared" si="35"/>
        <v>#DIV/0!</v>
      </c>
      <c r="V175" s="188" t="e">
        <f t="shared" si="36"/>
        <v>#DIV/0!</v>
      </c>
      <c r="W175" s="195" t="e">
        <f t="shared" si="29"/>
        <v>#DIV/0!</v>
      </c>
      <c r="X175" s="137"/>
      <c r="Y175" s="232" t="e">
        <f>R175/(12*(D175+D176))*1000+(AB175+AC175)/(12*(X175+X176))*1000</f>
        <v>#DIV/0!</v>
      </c>
      <c r="Z175" s="206" t="e">
        <f>Y175-AA175</f>
        <v>#DIV/0!</v>
      </c>
      <c r="AA175" s="233" t="e">
        <f>(G175+G176+H175+H176)/(12*(D175+D176))*1000</f>
        <v>#DIV/0!</v>
      </c>
      <c r="AB175" s="227"/>
      <c r="AC175" s="200"/>
      <c r="AD175" s="104" t="e">
        <f>(X175+X176)*Y175*0.012</f>
        <v>#DIV/0!</v>
      </c>
      <c r="AE175" s="496"/>
      <c r="AF175" s="208" t="e">
        <f>AE175+AE176+AB175-AD175</f>
        <v>#DIV/0!</v>
      </c>
      <c r="AG175" s="5" t="e">
        <f>AF175/(12*(X175+X176))*1000</f>
        <v>#DIV/0!</v>
      </c>
      <c r="AH175" s="6" t="e">
        <f>AG175/AA175</f>
        <v>#DIV/0!</v>
      </c>
      <c r="AI175" s="3">
        <f>X175</f>
        <v>0</v>
      </c>
      <c r="AJ175" s="9" t="e">
        <f>AE175+AE176+AB175-(AI175+AI176)*Y175*0.012</f>
        <v>#DIV/0!</v>
      </c>
      <c r="AK175" s="5" t="e">
        <f>AJ175/(12*(AI175+AI176))*1000</f>
        <v>#DIV/0!</v>
      </c>
      <c r="AL175" s="247" t="e">
        <f>AK175/AA175</f>
        <v>#DIV/0!</v>
      </c>
      <c r="AM175" s="251"/>
      <c r="AN175" s="250" t="e">
        <f>(AM175+AM176)/(12*(AI175+AI176))*1000</f>
        <v>#DIV/0!</v>
      </c>
      <c r="AO175" s="5" t="e">
        <f>AA175+AK175+AN175</f>
        <v>#DIV/0!</v>
      </c>
      <c r="AP175" s="7" t="e">
        <f>(AK175+AN175)/AA175</f>
        <v>#DIV/0!</v>
      </c>
      <c r="AQ175" s="243" t="e">
        <f>AO175/AA175</f>
        <v>#DIV/0!</v>
      </c>
      <c r="AR175" s="265">
        <f t="shared" si="33"/>
        <v>0</v>
      </c>
      <c r="AS175" s="55">
        <f t="shared" si="37"/>
        <v>0</v>
      </c>
      <c r="AT175" s="54"/>
      <c r="AU175" s="56" t="e">
        <f t="shared" si="38"/>
        <v>#DIV/0!</v>
      </c>
      <c r="AV175" s="82"/>
      <c r="AW175" s="121"/>
      <c r="AX175" s="14" t="e">
        <f>(AR175+AR176+AB175-AV175-AV176)/((AW175+AW176)*12)</f>
        <v>#DIV/0!</v>
      </c>
      <c r="AY175" s="422" t="e">
        <f>IF(AX175&lt;0,"!!!","")</f>
        <v>#DIV/0!</v>
      </c>
    </row>
    <row r="176" spans="1:51" s="23" customFormat="1" ht="13.5" thickBot="1">
      <c r="A176" s="175">
        <v>5</v>
      </c>
      <c r="B176" s="477"/>
      <c r="C176" s="88" t="s">
        <v>35</v>
      </c>
      <c r="D176" s="439"/>
      <c r="E176" s="440"/>
      <c r="F176" s="440"/>
      <c r="G176" s="440"/>
      <c r="H176" s="440"/>
      <c r="I176" s="440"/>
      <c r="J176" s="440"/>
      <c r="K176" s="440"/>
      <c r="L176" s="440"/>
      <c r="M176" s="440"/>
      <c r="N176" s="440"/>
      <c r="O176" s="441"/>
      <c r="P176" s="442">
        <f t="shared" si="32"/>
        <v>0</v>
      </c>
      <c r="Q176" s="262" t="s">
        <v>76</v>
      </c>
      <c r="R176" s="202" t="s">
        <v>76</v>
      </c>
      <c r="S176" s="203" t="s">
        <v>76</v>
      </c>
      <c r="T176" s="111" t="e">
        <f t="shared" si="34"/>
        <v>#DIV/0!</v>
      </c>
      <c r="U176" s="189" t="e">
        <f t="shared" si="35"/>
        <v>#DIV/0!</v>
      </c>
      <c r="V176" s="189" t="e">
        <f t="shared" si="36"/>
        <v>#DIV/0!</v>
      </c>
      <c r="W176" s="196" t="e">
        <f t="shared" si="29"/>
        <v>#DIV/0!</v>
      </c>
      <c r="X176" s="138"/>
      <c r="Y176" s="234" t="s">
        <v>76</v>
      </c>
      <c r="Z176" s="207" t="s">
        <v>76</v>
      </c>
      <c r="AA176" s="203" t="s">
        <v>76</v>
      </c>
      <c r="AB176" s="202" t="s">
        <v>76</v>
      </c>
      <c r="AC176" s="203" t="s">
        <v>76</v>
      </c>
      <c r="AD176" s="236" t="s">
        <v>76</v>
      </c>
      <c r="AE176" s="291"/>
      <c r="AF176" s="237" t="s">
        <v>76</v>
      </c>
      <c r="AG176" s="238" t="s">
        <v>76</v>
      </c>
      <c r="AH176" s="239" t="s">
        <v>76</v>
      </c>
      <c r="AI176" s="240">
        <f>X176</f>
        <v>0</v>
      </c>
      <c r="AJ176" s="237" t="s">
        <v>76</v>
      </c>
      <c r="AK176" s="238" t="s">
        <v>76</v>
      </c>
      <c r="AL176" s="248" t="s">
        <v>76</v>
      </c>
      <c r="AM176" s="295"/>
      <c r="AN176" s="237" t="s">
        <v>76</v>
      </c>
      <c r="AO176" s="237" t="s">
        <v>76</v>
      </c>
      <c r="AP176" s="238" t="s">
        <v>76</v>
      </c>
      <c r="AQ176" s="244" t="s">
        <v>76</v>
      </c>
      <c r="AR176" s="266">
        <f>AE176+AM176</f>
        <v>0</v>
      </c>
      <c r="AS176" s="76">
        <f t="shared" si="37"/>
        <v>0</v>
      </c>
      <c r="AT176" s="75"/>
      <c r="AU176" s="77" t="e">
        <f t="shared" si="38"/>
        <v>#DIV/0!</v>
      </c>
      <c r="AV176" s="59"/>
      <c r="AW176" s="119"/>
      <c r="AX176" s="87"/>
      <c r="AY176" s="422" t="e">
        <f>AY175</f>
        <v>#DIV/0!</v>
      </c>
    </row>
    <row r="177" spans="1:51" s="23" customFormat="1" ht="18" customHeight="1">
      <c r="A177" s="42"/>
      <c r="B177" s="302" t="s">
        <v>100</v>
      </c>
      <c r="C177" s="301"/>
      <c r="D177" s="147">
        <f aca="true" t="shared" si="39" ref="D177:O177">SUM(D5:D176)</f>
        <v>0</v>
      </c>
      <c r="E177" s="147">
        <f t="shared" si="39"/>
        <v>0</v>
      </c>
      <c r="F177" s="147">
        <f t="shared" si="39"/>
        <v>0</v>
      </c>
      <c r="G177" s="147">
        <f>SUM(G5:G176)</f>
        <v>0</v>
      </c>
      <c r="H177" s="147">
        <f>SUM(H5:H176)</f>
        <v>0</v>
      </c>
      <c r="I177" s="147">
        <f t="shared" si="39"/>
        <v>0</v>
      </c>
      <c r="J177" s="147">
        <f t="shared" si="39"/>
        <v>0</v>
      </c>
      <c r="K177" s="147">
        <f t="shared" si="39"/>
        <v>0</v>
      </c>
      <c r="L177" s="165">
        <f t="shared" si="39"/>
        <v>0</v>
      </c>
      <c r="M177" s="147">
        <f t="shared" si="39"/>
        <v>0</v>
      </c>
      <c r="N177" s="147">
        <f t="shared" si="39"/>
        <v>0</v>
      </c>
      <c r="O177" s="147">
        <f t="shared" si="39"/>
        <v>0</v>
      </c>
      <c r="P177" s="335">
        <f>SUM(P5:P176)</f>
        <v>0</v>
      </c>
      <c r="Q177" s="335">
        <f>SUM(Q5:Q176)</f>
        <v>0</v>
      </c>
      <c r="R177" s="336">
        <f>SUM(R5:R176)</f>
        <v>0</v>
      </c>
      <c r="S177" s="144"/>
      <c r="W177" s="219"/>
      <c r="X177" s="43">
        <f>SUM(X5:X176)</f>
        <v>0</v>
      </c>
      <c r="AB177" s="141">
        <f>SUM(AB5:AB176)</f>
        <v>0</v>
      </c>
      <c r="AC177" s="141"/>
      <c r="AD177" s="46"/>
      <c r="AE177" s="427">
        <f>SUM(AE5:AE176)</f>
        <v>0</v>
      </c>
      <c r="AI177" s="173">
        <f>SUM(AI5:AI176)</f>
        <v>0</v>
      </c>
      <c r="AM177" s="173">
        <f>SUM(AM5:AM176)</f>
        <v>0</v>
      </c>
      <c r="AR177" s="434">
        <f>SUM(AR5:AR176)</f>
        <v>0</v>
      </c>
      <c r="AS177" s="173">
        <f>SUM(AS5:AS176)</f>
        <v>0</v>
      </c>
      <c r="AT177" s="61"/>
      <c r="AV177" s="173">
        <f>SUM(AV5:AV176)</f>
        <v>0</v>
      </c>
      <c r="AW177" s="173">
        <f>SUM(AW5:AW176)</f>
        <v>0</v>
      </c>
      <c r="AY177" s="426"/>
    </row>
    <row r="178" spans="1:51" s="23" customFormat="1" ht="12.75" thickBot="1">
      <c r="A178" s="42"/>
      <c r="B178" s="301"/>
      <c r="C178" s="301"/>
      <c r="D178" s="147"/>
      <c r="E178" s="147"/>
      <c r="F178" s="147"/>
      <c r="G178" s="147"/>
      <c r="H178" s="147"/>
      <c r="I178" s="147"/>
      <c r="J178" s="147"/>
      <c r="K178" s="147"/>
      <c r="L178" s="165"/>
      <c r="M178" s="147"/>
      <c r="N178" s="147"/>
      <c r="O178" s="147"/>
      <c r="P178" s="147"/>
      <c r="Q178" s="144"/>
      <c r="R178" s="147"/>
      <c r="S178" s="144"/>
      <c r="W178" s="219"/>
      <c r="AC178" s="141"/>
      <c r="AD178" s="46"/>
      <c r="AR178" s="435"/>
      <c r="AT178" s="61"/>
      <c r="AY178" s="426"/>
    </row>
    <row r="179" spans="1:49" ht="12.75">
      <c r="A179"/>
      <c r="B179" s="430" t="s">
        <v>101</v>
      </c>
      <c r="C179" s="98" t="s">
        <v>34</v>
      </c>
      <c r="D179" s="147">
        <f aca="true" t="shared" si="40" ref="D179:P179">SUMIF($C$5:$C$176,"PED",D$5:D$176)</f>
        <v>0</v>
      </c>
      <c r="E179" s="147">
        <f t="shared" si="40"/>
        <v>0</v>
      </c>
      <c r="F179" s="147">
        <f t="shared" si="40"/>
        <v>0</v>
      </c>
      <c r="G179" s="147">
        <f t="shared" si="40"/>
        <v>0</v>
      </c>
      <c r="H179" s="147">
        <f t="shared" si="40"/>
        <v>0</v>
      </c>
      <c r="I179" s="147">
        <f t="shared" si="40"/>
        <v>0</v>
      </c>
      <c r="J179" s="147">
        <f t="shared" si="40"/>
        <v>0</v>
      </c>
      <c r="K179" s="147">
        <f t="shared" si="40"/>
        <v>0</v>
      </c>
      <c r="L179" s="147">
        <f t="shared" si="40"/>
        <v>0</v>
      </c>
      <c r="M179" s="147">
        <f t="shared" si="40"/>
        <v>0</v>
      </c>
      <c r="N179" s="147">
        <f t="shared" si="40"/>
        <v>0</v>
      </c>
      <c r="O179" s="147">
        <f t="shared" si="40"/>
        <v>0</v>
      </c>
      <c r="P179" s="147">
        <f t="shared" si="40"/>
        <v>0</v>
      </c>
      <c r="Q179"/>
      <c r="R179"/>
      <c r="S179"/>
      <c r="W179" s="220"/>
      <c r="X179" s="147">
        <f>SUMIF($C$5:$C$176,"PED",X$5:X$176)</f>
        <v>0</v>
      </c>
      <c r="AE179" s="429">
        <f>SUMIF($C$5:$C$176,"PED",AE$5:AE$176)</f>
        <v>0</v>
      </c>
      <c r="AM179" s="172">
        <f>SUMIF($C$5:$C$176,"PED",AM$5:AM$176)</f>
        <v>0</v>
      </c>
      <c r="AR179" s="428">
        <f>SUMIF($C$5:$C$176,"PED",AR$5:AR$176)</f>
        <v>0</v>
      </c>
      <c r="AS179" s="172">
        <f>SUMIF($C$5:$C$176,"PED",AS$5:AS$176)</f>
        <v>0</v>
      </c>
      <c r="AV179" s="172">
        <f>SUMIF($C$5:$C$176,"PED",AV$5:AV$176)</f>
        <v>0</v>
      </c>
      <c r="AW179" s="172">
        <f>SUMIF($C$5:$C$176,"PED",AW$5:AW$176)</f>
        <v>0</v>
      </c>
    </row>
    <row r="180" spans="1:49" ht="13.5" thickBot="1">
      <c r="A180"/>
      <c r="B180" s="431" t="s">
        <v>33</v>
      </c>
      <c r="C180" s="88" t="s">
        <v>35</v>
      </c>
      <c r="D180" s="147">
        <f aca="true" t="shared" si="41" ref="D180:P180">SUMIF($C$5:$C$176,"NEPED",D$5:D$176)</f>
        <v>0</v>
      </c>
      <c r="E180" s="147">
        <f t="shared" si="41"/>
        <v>0</v>
      </c>
      <c r="F180" s="147">
        <f t="shared" si="41"/>
        <v>0</v>
      </c>
      <c r="G180" s="147">
        <f t="shared" si="41"/>
        <v>0</v>
      </c>
      <c r="H180" s="147">
        <f t="shared" si="41"/>
        <v>0</v>
      </c>
      <c r="I180" s="147">
        <f t="shared" si="41"/>
        <v>0</v>
      </c>
      <c r="J180" s="147">
        <f t="shared" si="41"/>
        <v>0</v>
      </c>
      <c r="K180" s="147">
        <f t="shared" si="41"/>
        <v>0</v>
      </c>
      <c r="L180" s="147">
        <f t="shared" si="41"/>
        <v>0</v>
      </c>
      <c r="M180" s="147">
        <f t="shared" si="41"/>
        <v>0</v>
      </c>
      <c r="N180" s="147">
        <f t="shared" si="41"/>
        <v>0</v>
      </c>
      <c r="O180" s="147">
        <f t="shared" si="41"/>
        <v>0</v>
      </c>
      <c r="P180" s="147">
        <f t="shared" si="41"/>
        <v>0</v>
      </c>
      <c r="Q180"/>
      <c r="S180"/>
      <c r="W180" s="220"/>
      <c r="X180" s="147">
        <f>SUMIF($C$5:$C$176,"NEPED",X$5:X$176)</f>
        <v>0</v>
      </c>
      <c r="AE180" s="429">
        <f>SUMIF($C$5:$C$176,"NEPED",AE$5:AE$176)</f>
        <v>0</v>
      </c>
      <c r="AM180" s="172">
        <f>SUMIF($C$5:$C$176,"NEPED",AM$5:AM$176)</f>
        <v>0</v>
      </c>
      <c r="AR180" s="428">
        <f>SUMIF($C$5:$C$176,"NEPED",AR$5:AR$176)</f>
        <v>0</v>
      </c>
      <c r="AS180" s="172">
        <f>SUMIF($C$5:$C$176,"NEPED",AS$5:AS$176)</f>
        <v>0</v>
      </c>
      <c r="AV180" s="172">
        <f>SUMIF($C$5:$C$176,"NEPED",AV$5:AV$176)</f>
        <v>0</v>
      </c>
      <c r="AW180" s="172">
        <f>SUMIF($C$5:$C$176,"NEPED",AW$5:AW$176)</f>
        <v>0</v>
      </c>
    </row>
    <row r="181" spans="1:23" ht="12.75">
      <c r="A181"/>
      <c r="D181"/>
      <c r="E181"/>
      <c r="F181"/>
      <c r="G181"/>
      <c r="H181"/>
      <c r="I181"/>
      <c r="J181"/>
      <c r="K181"/>
      <c r="L181"/>
      <c r="M181"/>
      <c r="N181"/>
      <c r="O181"/>
      <c r="P181"/>
      <c r="Q181"/>
      <c r="R181"/>
      <c r="S181"/>
      <c r="W181" s="220"/>
    </row>
    <row r="182" spans="1:23" ht="12.75">
      <c r="A182"/>
      <c r="D182"/>
      <c r="E182"/>
      <c r="F182"/>
      <c r="G182"/>
      <c r="H182"/>
      <c r="I182"/>
      <c r="J182"/>
      <c r="K182"/>
      <c r="L182"/>
      <c r="M182"/>
      <c r="N182"/>
      <c r="O182"/>
      <c r="P182"/>
      <c r="Q182"/>
      <c r="R182"/>
      <c r="S182"/>
      <c r="W182" s="220"/>
    </row>
    <row r="183" spans="1:23" ht="12.75">
      <c r="A183"/>
      <c r="D183"/>
      <c r="E183"/>
      <c r="F183"/>
      <c r="G183"/>
      <c r="H183"/>
      <c r="I183"/>
      <c r="J183"/>
      <c r="K183"/>
      <c r="L183"/>
      <c r="M183"/>
      <c r="N183"/>
      <c r="O183"/>
      <c r="P183"/>
      <c r="Q183"/>
      <c r="R183"/>
      <c r="S183"/>
      <c r="W183" s="220"/>
    </row>
    <row r="184" spans="1:23" ht="12.75">
      <c r="A184"/>
      <c r="D184"/>
      <c r="E184"/>
      <c r="F184"/>
      <c r="G184"/>
      <c r="H184"/>
      <c r="I184"/>
      <c r="J184"/>
      <c r="K184"/>
      <c r="L184"/>
      <c r="M184"/>
      <c r="N184"/>
      <c r="O184"/>
      <c r="P184"/>
      <c r="Q184"/>
      <c r="S184"/>
      <c r="W184" s="220"/>
    </row>
    <row r="185" ht="12.75">
      <c r="W185" s="220"/>
    </row>
    <row r="186" ht="12.75">
      <c r="W186" s="220"/>
    </row>
    <row r="187" ht="12.75">
      <c r="B187" s="153"/>
    </row>
    <row r="188" ht="12.75">
      <c r="B188" s="152"/>
    </row>
  </sheetData>
  <sheetProtection/>
  <autoFilter ref="C4:AY183"/>
  <mergeCells count="89">
    <mergeCell ref="B17:B18"/>
    <mergeCell ref="B29:B30"/>
    <mergeCell ref="B31:B32"/>
    <mergeCell ref="AD2:AR2"/>
    <mergeCell ref="AV2:AX2"/>
    <mergeCell ref="B5:B6"/>
    <mergeCell ref="B7:B8"/>
    <mergeCell ref="B9:B10"/>
    <mergeCell ref="B19:B20"/>
    <mergeCell ref="B21:B22"/>
    <mergeCell ref="B23:B24"/>
    <mergeCell ref="B25:B26"/>
    <mergeCell ref="B27:B28"/>
    <mergeCell ref="X2:AA2"/>
    <mergeCell ref="B11:B12"/>
    <mergeCell ref="B13:B14"/>
    <mergeCell ref="B15:B16"/>
    <mergeCell ref="B33:B34"/>
    <mergeCell ref="B35:B36"/>
    <mergeCell ref="B37:B38"/>
    <mergeCell ref="B39:B40"/>
    <mergeCell ref="B41:B42"/>
    <mergeCell ref="B43:B44"/>
    <mergeCell ref="B45:B46"/>
    <mergeCell ref="B47:B48"/>
    <mergeCell ref="B49:B50"/>
    <mergeCell ref="B51:B52"/>
    <mergeCell ref="B71:B72"/>
    <mergeCell ref="B53:B54"/>
    <mergeCell ref="B55:B56"/>
    <mergeCell ref="B57:B58"/>
    <mergeCell ref="B59:B60"/>
    <mergeCell ref="B61:B62"/>
    <mergeCell ref="B63:B64"/>
    <mergeCell ref="B65:B66"/>
    <mergeCell ref="B67:B68"/>
    <mergeCell ref="B69:B70"/>
    <mergeCell ref="B73:B74"/>
    <mergeCell ref="B75:B76"/>
    <mergeCell ref="B77:B78"/>
    <mergeCell ref="B79:B80"/>
    <mergeCell ref="B81:B82"/>
    <mergeCell ref="B83:B84"/>
    <mergeCell ref="B85:B86"/>
    <mergeCell ref="B87:B88"/>
    <mergeCell ref="B89:B90"/>
    <mergeCell ref="B103:B104"/>
    <mergeCell ref="B105:B106"/>
    <mergeCell ref="B107:B108"/>
    <mergeCell ref="B109:B110"/>
    <mergeCell ref="B91:B92"/>
    <mergeCell ref="B93:B94"/>
    <mergeCell ref="B95:B96"/>
    <mergeCell ref="B97:B98"/>
    <mergeCell ref="B99:B100"/>
    <mergeCell ref="B101:B102"/>
    <mergeCell ref="B131:B132"/>
    <mergeCell ref="B111:B112"/>
    <mergeCell ref="B113:B114"/>
    <mergeCell ref="B115:B116"/>
    <mergeCell ref="B117:B118"/>
    <mergeCell ref="B119:B120"/>
    <mergeCell ref="B121:B122"/>
    <mergeCell ref="B123:B124"/>
    <mergeCell ref="B125:B126"/>
    <mergeCell ref="B127:B128"/>
    <mergeCell ref="B129:B130"/>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1:B162"/>
    <mergeCell ref="B171:B172"/>
    <mergeCell ref="B173:B174"/>
    <mergeCell ref="B175:B176"/>
    <mergeCell ref="B163:B164"/>
    <mergeCell ref="B165:B166"/>
    <mergeCell ref="B167:B168"/>
    <mergeCell ref="B169:B170"/>
  </mergeCells>
  <conditionalFormatting sqref="AO5:AO176">
    <cfRule type="cellIs" priority="192" dxfId="1" operator="lessThan" stopIfTrue="1">
      <formula>0</formula>
    </cfRule>
  </conditionalFormatting>
  <conditionalFormatting sqref="W169 W23 W5 W7 W9 W11 W13 W15 W17 W19 W21 W25 W27 W29 W31 W33 W35 W37 W39 W41 W43 W45 W47 W49 W53 W55 W57 W59 W61 W63 W65 W67 W69 W71 W73 W75 W79 W81 W83 W85 W87 W89 W91 W93 W95 W97 W99 W101 W103 W105 W107 W109 W111 W113 W115 W117 W119 W121 W123 W125 W127 W129 W131 W133 W135 W137 W139 W141 W143 W145 W147 W149 W151 W153 W155 W157 W159 W161 W163 W165 W167 W171 W173 W175 W77 W51">
    <cfRule type="dataBar" priority="90" dxfId="2">
      <dataBar>
        <cfvo type="min"/>
        <cfvo type="max"/>
        <color rgb="FF008AEF"/>
      </dataBar>
      <extLst>
        <ext xmlns:x14="http://schemas.microsoft.com/office/spreadsheetml/2009/9/main" uri="{B025F937-C7B1-47D3-B67F-A62EFF666E3E}">
          <x14:id>{a325e460-1d9a-4d22-aa2d-deeb08d2d7a8}</x14:id>
        </ext>
      </extLst>
    </cfRule>
  </conditionalFormatting>
  <conditionalFormatting sqref="V169 V23 V7 V5 V9 V11 V13 V15 V17 V19 V21 V25 V27 V29 V31 V33 V35 V37 V39 V41 V43 V45 V47 V49 V53 V55 V57 V59 V61 V63 V65 V67 V69 V71 V73 V75 V79 V81 V83 V85 V87 V89 V91 V93 V95 V97 V99 V101 V103 V105 V107 V109 V111 V113 V115 V117 V119 V121 V123 V125 V127 V129 V131 V133 V135 V137 V139 V141 V143 V145 V147 V149 V151 V153 V155 V157 V159 V161 V163 V165 V167 V171 V173 V175 V77 V51">
    <cfRule type="dataBar" priority="189" dxfId="2">
      <dataBar>
        <cfvo type="min"/>
        <cfvo type="max"/>
        <color rgb="FF008AEF"/>
      </dataBar>
      <extLst>
        <ext xmlns:x14="http://schemas.microsoft.com/office/spreadsheetml/2009/9/main" uri="{B025F937-C7B1-47D3-B67F-A62EFF666E3E}">
          <x14:id>{1b1c06b2-5d60-4e42-b603-027204636676}</x14:id>
        </ext>
      </extLst>
    </cfRule>
  </conditionalFormatting>
  <conditionalFormatting sqref="U169 U23 U5 U7 U9 U11 U13 U15 U17 U19 U21 U25 U27 U29 U31 U33 U35 U37 U39 U41 U43 U45 U47 U49 U53 U55 U57 U59 U61 U63 U65 U67 U69 U71 U73 U75 U79 U81 U83 U85 U87 U89 U91 U93 U95 U97 U99 U101 U103 U105 U107 U109 U111 U113 U115 U117 U119 U121 U123 U125 U127 U129 U131 U133 U135 U137 U139 U141 U143 U145 U147 U149 U151 U153 U155 U157 U159 U161 U163 U165 U167 U171 U173 U175 U77 U51">
    <cfRule type="dataBar" priority="188" dxfId="2">
      <dataBar>
        <cfvo type="min"/>
        <cfvo type="max"/>
        <color rgb="FF008AEF"/>
      </dataBar>
      <extLst>
        <ext xmlns:x14="http://schemas.microsoft.com/office/spreadsheetml/2009/9/main" uri="{B025F937-C7B1-47D3-B67F-A62EFF666E3E}">
          <x14:id>{fb21fea6-c658-422d-85f6-7fd3ab5f7fed}</x14:id>
        </ext>
      </extLst>
    </cfRule>
  </conditionalFormatting>
  <conditionalFormatting sqref="W170 W24 W8 W6 W10 W12 W14 W16 W18 W20 W22 W26 W28 W30 W32 W34 W36 W38 W42 W44 W46 W48 W50 W52 W54 W56 W58 W60 W62 W64 W66 W68 W70 W72 W74 W76 W80 W82 W84 W86 W88 W90 W92 W94 W96 W98 W100 W102 W104 W106 W108 W110 W112 W114 W116 W118 W120 W122 W124 W126 W128 W130 W132 W134 W136 W138 W140 W142 W144 W146 W148 W150 W152 W154 W156 W158 W160 W162 W164 W166 W168 W172 W174 W176 W40 W78">
    <cfRule type="dataBar" priority="187" dxfId="2">
      <dataBar>
        <cfvo type="min"/>
        <cfvo type="max"/>
        <color rgb="FF63C384"/>
      </dataBar>
      <extLst>
        <ext xmlns:x14="http://schemas.microsoft.com/office/spreadsheetml/2009/9/main" uri="{B025F937-C7B1-47D3-B67F-A62EFF666E3E}">
          <x14:id>{bb49830c-45b4-4e3b-bb5f-3c3f5def9e68}</x14:id>
        </ext>
      </extLst>
    </cfRule>
  </conditionalFormatting>
  <conditionalFormatting sqref="V170 V24 V6 V8 V10 V12 V14 V16 V18 V20 V22 V26 V28 V30 V32 V34 V36 V38 V42 V44 V46 V48 V50 V52 V54 V56 V58 V60 V62 V64 V66 V68 V70 V72 V74 V76 V80 V82 V84 V86 V88 V90 V92 V94 V96 V98 V100 V102 V104 V106 V108 V110 V112 V114 V116 V118 V120 V122 V124 V126 V128 V130 V132 V134 V136 V138 V140 V142 V144 V146 V148 V150 V152 V154 V156 V158 V160 V162 V164 V166 V168 V172 V174 V176 V40 V78">
    <cfRule type="dataBar" priority="186" dxfId="2">
      <dataBar>
        <cfvo type="min"/>
        <cfvo type="max"/>
        <color rgb="FF63C384"/>
      </dataBar>
      <extLst>
        <ext xmlns:x14="http://schemas.microsoft.com/office/spreadsheetml/2009/9/main" uri="{B025F937-C7B1-47D3-B67F-A62EFF666E3E}">
          <x14:id>{f36d26cb-d324-4caa-9e36-97bac7e453b6}</x14:id>
        </ext>
      </extLst>
    </cfRule>
  </conditionalFormatting>
  <conditionalFormatting sqref="U170 U24 U8 U6 U10 U12 U14 U16 U18 U20 U22 U26 U28 U30 U32 U34 U36 U38 U42 U44 U46 U48 U50 U52 U54 U56 U58 U60 U62 U64 U66 U68 U70 U72 U74 U76 U80 U82 U84 U86 U88 U90 U92 U94 U96 U98 U100 U102 U104 U106 U108 U110 U112 U114 U116 U118 U120 U122 U124 U126 U128 U130 U132 U134 U136 U138 U140 U142 U144 U146 U148 U150 U152 U154 U156 U158 U160 U162 U164 U166 U168 U172 U174 U176 U40 U78">
    <cfRule type="dataBar" priority="185" dxfId="2">
      <dataBar>
        <cfvo type="min"/>
        <cfvo type="max"/>
        <color rgb="FF63C384"/>
      </dataBar>
      <extLst>
        <ext xmlns:x14="http://schemas.microsoft.com/office/spreadsheetml/2009/9/main" uri="{B025F937-C7B1-47D3-B67F-A62EFF666E3E}">
          <x14:id>{7d0baed9-8a87-49e8-933f-d81c74560cc3}</x14:id>
        </ext>
      </extLst>
    </cfRule>
  </conditionalFormatting>
  <printOptions/>
  <pageMargins left="0.42" right="0.34" top="0.5905511811023623" bottom="0.5511811023622047" header="0.3937007874015748" footer="0.31496062992125984"/>
  <pageSetup horizontalDpi="600" verticalDpi="600" orientation="landscape" paperSize="9" scale="70" r:id="rId3"/>
  <headerFooter alignWithMargins="0">
    <oddHeader>&amp;L&amp;"Arial CE,Tučné"&amp;11Vyhodnocení počtu zaměstnanců a vyplacených mezd v roce 2014, pokrytí výdajů na platy pro r. 2015 normativním rozpočtem</oddHeader>
    <oddFooter>&amp;R&amp;P / &amp;N</oddFooter>
  </headerFooter>
  <colBreaks count="8" manualBreakCount="8">
    <brk id="19" max="65535" man="1"/>
    <brk id="34" max="65535" man="1"/>
    <brk id="53" max="65535" man="1"/>
    <brk id="56" max="65535" man="1"/>
    <brk id="59" max="65535" man="1"/>
    <brk id="62" max="65535" man="1"/>
    <brk id="65" max="65535" man="1"/>
    <brk id="75" max="65535" man="1"/>
  </colBreaks>
  <legacyDrawing r:id="rId2"/>
  <extLst>
    <ext xmlns:x14="http://schemas.microsoft.com/office/spreadsheetml/2009/9/main" uri="{78C0D931-6437-407d-A8EE-F0AAD7539E65}">
      <x14:conditionalFormattings>
        <x14:conditionalFormatting xmlns:xm="http://schemas.microsoft.com/office/excel/2006/main">
          <x14:cfRule type="dataBar" id="{a325e460-1d9a-4d22-aa2d-deeb08d2d7a8}">
            <x14:dataBar minLength="0" maxLength="100" gradient="0">
              <x14:cfvo type="min"/>
              <x14:cfvo type="max"/>
              <x14:negativeFillColor rgb="FFFF0000"/>
              <x14:axisColor rgb="FF000000"/>
            </x14:dataBar>
            <x14:dxf>
              <border/>
            </x14:dxf>
          </x14:cfRule>
          <xm:sqref>W169 W23 W5 W7 W9 W11 W13 W15 W17 W19 W21 W25 W27 W29 W31 W33 W35 W37 W39 W41 W43 W45 W47 W49 W53 W55 W57 W59 W61 W63 W65 W67 W69 W71 W73 W75 W79 W81 W83 W85 W87 W89 W91 W93 W95 W97 W99 W101 W103 W105 W107 W109 W111 W113 W115 W117 W119 W121 W123 W125 W127 W129 W131 W133 W135 W137 W139 W141 W143 W145 W147 W149 W151 W153 W155 W157 W159 W161 W163 W165 W167 W171 W173 W175 W77 W51</xm:sqref>
        </x14:conditionalFormatting>
        <x14:conditionalFormatting xmlns:xm="http://schemas.microsoft.com/office/excel/2006/main">
          <x14:cfRule type="dataBar" id="{1b1c06b2-5d60-4e42-b603-027204636676}">
            <x14:dataBar minLength="0" maxLength="100" gradient="0">
              <x14:cfvo type="min"/>
              <x14:cfvo type="max"/>
              <x14:negativeFillColor rgb="FFFF0000"/>
              <x14:axisColor rgb="FF000000"/>
            </x14:dataBar>
            <x14:dxf/>
          </x14:cfRule>
          <xm:sqref>V169 V23 V7 V5 V9 V11 V13 V15 V17 V19 V21 V25 V27 V29 V31 V33 V35 V37 V39 V41 V43 V45 V47 V49 V53 V55 V57 V59 V61 V63 V65 V67 V69 V71 V73 V75 V79 V81 V83 V85 V87 V89 V91 V93 V95 V97 V99 V101 V103 V105 V107 V109 V111 V113 V115 V117 V119 V121 V123 V125 V127 V129 V131 V133 V135 V137 V139 V141 V143 V145 V147 V149 V151 V153 V155 V157 V159 V161 V163 V165 V167 V171 V173 V175 V77 V51</xm:sqref>
        </x14:conditionalFormatting>
        <x14:conditionalFormatting xmlns:xm="http://schemas.microsoft.com/office/excel/2006/main">
          <x14:cfRule type="dataBar" id="{fb21fea6-c658-422d-85f6-7fd3ab5f7fed}">
            <x14:dataBar minLength="0" maxLength="100" gradient="0">
              <x14:cfvo type="min"/>
              <x14:cfvo type="max"/>
              <x14:negativeFillColor rgb="FFFF0000"/>
              <x14:axisColor rgb="FF000000"/>
            </x14:dataBar>
            <x14:dxf/>
          </x14:cfRule>
          <xm:sqref>U169 U23 U5 U7 U9 U11 U13 U15 U17 U19 U21 U25 U27 U29 U31 U33 U35 U37 U39 U41 U43 U45 U47 U49 U53 U55 U57 U59 U61 U63 U65 U67 U69 U71 U73 U75 U79 U81 U83 U85 U87 U89 U91 U93 U95 U97 U99 U101 U103 U105 U107 U109 U111 U113 U115 U117 U119 U121 U123 U125 U127 U129 U131 U133 U135 U137 U139 U141 U143 U145 U147 U149 U151 U153 U155 U157 U159 U161 U163 U165 U167 U171 U173 U175 U77 U51</xm:sqref>
        </x14:conditionalFormatting>
        <x14:conditionalFormatting xmlns:xm="http://schemas.microsoft.com/office/excel/2006/main">
          <x14:cfRule type="dataBar" id="{bb49830c-45b4-4e3b-bb5f-3c3f5def9e68}">
            <x14:dataBar minLength="0" maxLength="100" gradient="0">
              <x14:cfvo type="min"/>
              <x14:cfvo type="max"/>
              <x14:negativeFillColor rgb="FFFF0000"/>
              <x14:axisColor rgb="FF000000"/>
            </x14:dataBar>
            <x14:dxf/>
          </x14:cfRule>
          <xm:sqref>W170 W24 W8 W6 W10 W12 W14 W16 W18 W20 W22 W26 W28 W30 W32 W34 W36 W38 W42 W44 W46 W48 W50 W52 W54 W56 W58 W60 W62 W64 W66 W68 W70 W72 W74 W76 W80 W82 W84 W86 W88 W90 W92 W94 W96 W98 W100 W102 W104 W106 W108 W110 W112 W114 W116 W118 W120 W122 W124 W126 W128 W130 W132 W134 W136 W138 W140 W142 W144 W146 W148 W150 W152 W154 W156 W158 W160 W162 W164 W166 W168 W172 W174 W176 W40 W78</xm:sqref>
        </x14:conditionalFormatting>
        <x14:conditionalFormatting xmlns:xm="http://schemas.microsoft.com/office/excel/2006/main">
          <x14:cfRule type="dataBar" id="{f36d26cb-d324-4caa-9e36-97bac7e453b6}">
            <x14:dataBar minLength="0" maxLength="100" gradient="0">
              <x14:cfvo type="min"/>
              <x14:cfvo type="max"/>
              <x14:negativeFillColor rgb="FFFF0000"/>
              <x14:axisColor rgb="FF000000"/>
            </x14:dataBar>
            <x14:dxf/>
          </x14:cfRule>
          <xm:sqref>V170 V24 V6 V8 V10 V12 V14 V16 V18 V20 V22 V26 V28 V30 V32 V34 V36 V38 V42 V44 V46 V48 V50 V52 V54 V56 V58 V60 V62 V64 V66 V68 V70 V72 V74 V76 V80 V82 V84 V86 V88 V90 V92 V94 V96 V98 V100 V102 V104 V106 V108 V110 V112 V114 V116 V118 V120 V122 V124 V126 V128 V130 V132 V134 V136 V138 V140 V142 V144 V146 V148 V150 V152 V154 V156 V158 V160 V162 V164 V166 V168 V172 V174 V176 V40 V78</xm:sqref>
        </x14:conditionalFormatting>
        <x14:conditionalFormatting xmlns:xm="http://schemas.microsoft.com/office/excel/2006/main">
          <x14:cfRule type="dataBar" id="{7d0baed9-8a87-49e8-933f-d81c74560cc3}">
            <x14:dataBar minLength="0" maxLength="100" gradient="0">
              <x14:cfvo type="min"/>
              <x14:cfvo type="max"/>
              <x14:negativeFillColor rgb="FFFF0000"/>
              <x14:axisColor rgb="FF000000"/>
            </x14:dataBar>
            <x14:dxf/>
          </x14:cfRule>
          <xm:sqref>U170 U24 U8 U6 U10 U12 U14 U16 U18 U20 U22 U26 U28 U30 U32 U34 U36 U38 U42 U44 U46 U48 U50 U52 U54 U56 U58 U60 U62 U64 U66 U68 U70 U72 U74 U76 U80 U82 U84 U86 U88 U90 U92 U94 U96 U98 U100 U102 U104 U106 U108 U110 U112 U114 U116 U118 U120 U122 U124 U126 U128 U130 U132 U134 U136 U138 U140 U142 U144 U146 U148 U150 U152 U154 U156 U158 U160 U162 U164 U166 U168 U172 U174 U176 U40 U78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4:B48"/>
  <sheetViews>
    <sheetView zoomScalePageLayoutView="0" workbookViewId="0" topLeftCell="A1">
      <selection activeCell="A4" sqref="A4:B48"/>
    </sheetView>
  </sheetViews>
  <sheetFormatPr defaultColWidth="9.00390625" defaultRowHeight="12.75"/>
  <cols>
    <col min="1" max="1" width="36.125" style="0" customWidth="1"/>
  </cols>
  <sheetData>
    <row r="3" ht="13.5" thickBot="1"/>
    <row r="4" spans="1:2" ht="13.5" thickBot="1">
      <c r="A4" s="155" t="s">
        <v>43</v>
      </c>
      <c r="B4" s="157" t="s">
        <v>37</v>
      </c>
    </row>
    <row r="5" spans="1:2" ht="24.75" thickBot="1">
      <c r="A5" s="156" t="s">
        <v>27</v>
      </c>
      <c r="B5" s="158" t="s">
        <v>37</v>
      </c>
    </row>
    <row r="6" spans="1:2" ht="24.75" thickBot="1">
      <c r="A6" s="156" t="s">
        <v>28</v>
      </c>
      <c r="B6" s="158" t="s">
        <v>37</v>
      </c>
    </row>
    <row r="7" spans="1:2" ht="24.75" thickBot="1">
      <c r="A7" s="156" t="s">
        <v>25</v>
      </c>
      <c r="B7" s="158" t="s">
        <v>37</v>
      </c>
    </row>
    <row r="8" spans="1:2" ht="24.75" thickBot="1">
      <c r="A8" s="156" t="s">
        <v>24</v>
      </c>
      <c r="B8" s="158" t="s">
        <v>37</v>
      </c>
    </row>
    <row r="9" spans="1:2" ht="24.75" thickBot="1">
      <c r="A9" s="156" t="s">
        <v>26</v>
      </c>
      <c r="B9" s="158" t="s">
        <v>37</v>
      </c>
    </row>
    <row r="10" spans="1:2" ht="13.5" thickBot="1">
      <c r="A10" s="156" t="s">
        <v>18</v>
      </c>
      <c r="B10" s="158" t="s">
        <v>37</v>
      </c>
    </row>
    <row r="11" spans="1:2" ht="13.5" thickBot="1">
      <c r="A11" s="156" t="s">
        <v>19</v>
      </c>
      <c r="B11" s="158" t="s">
        <v>37</v>
      </c>
    </row>
    <row r="12" spans="1:2" ht="13.5" thickBot="1">
      <c r="A12" s="156" t="s">
        <v>20</v>
      </c>
      <c r="B12" s="158" t="s">
        <v>37</v>
      </c>
    </row>
    <row r="13" spans="1:2" ht="13.5" thickBot="1">
      <c r="A13" s="156" t="s">
        <v>21</v>
      </c>
      <c r="B13" s="158" t="s">
        <v>37</v>
      </c>
    </row>
    <row r="14" spans="1:2" ht="34.5" thickBot="1">
      <c r="A14" s="149" t="s">
        <v>70</v>
      </c>
      <c r="B14" s="150" t="s">
        <v>71</v>
      </c>
    </row>
    <row r="15" spans="1:2" ht="34.5" thickBot="1">
      <c r="A15" s="145" t="s">
        <v>72</v>
      </c>
      <c r="B15" s="146" t="s">
        <v>4</v>
      </c>
    </row>
    <row r="16" spans="1:2" ht="36.75" thickBot="1">
      <c r="A16" s="177" t="s">
        <v>69</v>
      </c>
      <c r="B16" s="178" t="s">
        <v>4</v>
      </c>
    </row>
    <row r="17" spans="1:2" ht="24">
      <c r="A17" s="235" t="s">
        <v>73</v>
      </c>
      <c r="B17" s="176" t="s">
        <v>40</v>
      </c>
    </row>
    <row r="18" spans="1:2" ht="12.75">
      <c r="A18" s="27" t="s">
        <v>68</v>
      </c>
      <c r="B18" s="8" t="s">
        <v>64</v>
      </c>
    </row>
    <row r="19" spans="1:2" ht="12.75">
      <c r="A19" s="28" t="s">
        <v>67</v>
      </c>
      <c r="B19" s="2" t="s">
        <v>64</v>
      </c>
    </row>
    <row r="20" spans="1:2" ht="24">
      <c r="A20" s="28" t="s">
        <v>66</v>
      </c>
      <c r="B20" s="2" t="s">
        <v>64</v>
      </c>
    </row>
    <row r="21" spans="1:2" ht="24.75" thickBot="1">
      <c r="A21" s="28" t="s">
        <v>65</v>
      </c>
      <c r="B21" s="2" t="s">
        <v>64</v>
      </c>
    </row>
    <row r="22" spans="1:2" ht="13.5" thickBot="1">
      <c r="A22" s="128" t="s">
        <v>44</v>
      </c>
      <c r="B22" s="102" t="s">
        <v>32</v>
      </c>
    </row>
    <row r="23" spans="1:2" ht="13.5" thickBot="1">
      <c r="A23" s="228" t="s">
        <v>45</v>
      </c>
      <c r="B23" s="230"/>
    </row>
    <row r="24" spans="1:2" ht="24.75" thickBot="1">
      <c r="A24" s="204" t="s">
        <v>77</v>
      </c>
      <c r="B24" s="205"/>
    </row>
    <row r="25" spans="1:2" ht="24">
      <c r="A25" s="229" t="s">
        <v>46</v>
      </c>
      <c r="B25" s="231"/>
    </row>
    <row r="26" spans="1:2" ht="36">
      <c r="A26" s="225" t="s">
        <v>74</v>
      </c>
      <c r="B26" s="226" t="s">
        <v>63</v>
      </c>
    </row>
    <row r="27" spans="1:2" ht="36">
      <c r="A27" s="198" t="s">
        <v>82</v>
      </c>
      <c r="B27" s="199" t="s">
        <v>63</v>
      </c>
    </row>
    <row r="28" spans="1:2" ht="24.75" thickBot="1">
      <c r="A28" s="127" t="s">
        <v>47</v>
      </c>
      <c r="B28" s="103" t="s">
        <v>80</v>
      </c>
    </row>
    <row r="29" spans="1:2" ht="36">
      <c r="A29" s="253" t="s">
        <v>48</v>
      </c>
      <c r="B29" s="36" t="s">
        <v>81</v>
      </c>
    </row>
    <row r="30" spans="1:2" ht="24">
      <c r="A30" s="254" t="s">
        <v>49</v>
      </c>
      <c r="B30" s="8" t="s">
        <v>6</v>
      </c>
    </row>
    <row r="31" spans="1:2" ht="24">
      <c r="A31" s="29" t="s">
        <v>50</v>
      </c>
      <c r="B31" s="2" t="s">
        <v>7</v>
      </c>
    </row>
    <row r="32" spans="1:2" ht="24">
      <c r="A32" s="28" t="s">
        <v>51</v>
      </c>
      <c r="B32" s="2" t="s">
        <v>1</v>
      </c>
    </row>
    <row r="33" spans="1:2" ht="36">
      <c r="A33" s="30" t="s">
        <v>52</v>
      </c>
      <c r="B33" s="2" t="s">
        <v>22</v>
      </c>
    </row>
    <row r="34" spans="1:2" ht="24">
      <c r="A34" s="252" t="s">
        <v>53</v>
      </c>
      <c r="B34" s="2" t="s">
        <v>29</v>
      </c>
    </row>
    <row r="35" spans="1:2" ht="24">
      <c r="A35" s="29" t="s">
        <v>54</v>
      </c>
      <c r="B35" s="2" t="s">
        <v>8</v>
      </c>
    </row>
    <row r="36" spans="1:2" ht="24.75" thickBot="1">
      <c r="A36" s="26" t="s">
        <v>55</v>
      </c>
      <c r="B36" s="205" t="s">
        <v>9</v>
      </c>
    </row>
    <row r="37" spans="1:2" ht="24">
      <c r="A37" s="253" t="s">
        <v>84</v>
      </c>
      <c r="B37" s="36" t="s">
        <v>83</v>
      </c>
    </row>
    <row r="38" spans="1:2" ht="24">
      <c r="A38" s="249" t="s">
        <v>30</v>
      </c>
      <c r="B38" s="8" t="s">
        <v>10</v>
      </c>
    </row>
    <row r="39" spans="1:2" ht="36">
      <c r="A39" s="28" t="s">
        <v>31</v>
      </c>
      <c r="B39" s="2" t="s">
        <v>11</v>
      </c>
    </row>
    <row r="40" spans="1:2" ht="13.5">
      <c r="A40" s="29" t="s">
        <v>56</v>
      </c>
      <c r="B40" s="11" t="s">
        <v>23</v>
      </c>
    </row>
    <row r="41" spans="1:2" ht="13.5" thickBot="1">
      <c r="A41" s="26" t="s">
        <v>57</v>
      </c>
      <c r="B41" s="205" t="s">
        <v>12</v>
      </c>
    </row>
    <row r="42" spans="1:2" ht="36.75">
      <c r="A42" s="245" t="s">
        <v>58</v>
      </c>
      <c r="B42" s="246" t="s">
        <v>2</v>
      </c>
    </row>
    <row r="43" spans="1:2" ht="24">
      <c r="A43" s="31" t="s">
        <v>59</v>
      </c>
      <c r="B43" s="39" t="s">
        <v>4</v>
      </c>
    </row>
    <row r="44" spans="1:2" ht="12.75">
      <c r="A44" s="126" t="s">
        <v>78</v>
      </c>
      <c r="B44" s="60" t="s">
        <v>13</v>
      </c>
    </row>
    <row r="45" spans="1:2" ht="13.5" thickBot="1">
      <c r="A45" s="22" t="s">
        <v>5</v>
      </c>
      <c r="B45" s="16" t="s">
        <v>60</v>
      </c>
    </row>
    <row r="46" spans="1:2" ht="24.75" thickBot="1">
      <c r="A46" s="32" t="s">
        <v>41</v>
      </c>
      <c r="B46" s="20" t="s">
        <v>16</v>
      </c>
    </row>
    <row r="47" spans="1:2" ht="24.75" thickBot="1">
      <c r="A47" s="113" t="s">
        <v>42</v>
      </c>
      <c r="B47" s="114" t="s">
        <v>16</v>
      </c>
    </row>
    <row r="48" spans="1:2" ht="12.75">
      <c r="A48" s="33" t="s">
        <v>15</v>
      </c>
      <c r="B48" s="10" t="s">
        <v>17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dc:creator>
  <cp:keywords/>
  <dc:description/>
  <cp:lastModifiedBy>Jarkovský Václav Ing.</cp:lastModifiedBy>
  <cp:lastPrinted>2015-02-22T09:05:26Z</cp:lastPrinted>
  <dcterms:created xsi:type="dcterms:W3CDTF">2003-03-16T18:13:27Z</dcterms:created>
  <dcterms:modified xsi:type="dcterms:W3CDTF">2015-02-23T06:58:51Z</dcterms:modified>
  <cp:category/>
  <cp:version/>
  <cp:contentType/>
  <cp:contentStatus/>
</cp:coreProperties>
</file>