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1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'List1'!$4:$6</definedName>
  </definedNames>
  <calcPr fullCalcOnLoad="1"/>
</workbook>
</file>

<file path=xl/sharedStrings.xml><?xml version="1.0" encoding="utf-8"?>
<sst xmlns="http://schemas.openxmlformats.org/spreadsheetml/2006/main" count="162" uniqueCount="135">
  <si>
    <t>v tis. Kč</t>
  </si>
  <si>
    <t>odvětví - název akce</t>
  </si>
  <si>
    <t>Přehled o čerpání výdajů z Fondu rozvoje a reprodukce Královéhradeckého  kraje v roce 2013</t>
  </si>
  <si>
    <t>(rozpis akcí PO a obchod.společ.  - samostatná tabulka)</t>
  </si>
  <si>
    <t>schválený</t>
  </si>
  <si>
    <t>rozpočet</t>
  </si>
  <si>
    <t>upravený</t>
  </si>
  <si>
    <t xml:space="preserve">skutečnost </t>
  </si>
  <si>
    <t>k 31.12.2013</t>
  </si>
  <si>
    <t>kap. 18 - zastupitelstvo kraje</t>
  </si>
  <si>
    <t>v tom:</t>
  </si>
  <si>
    <t>nerozděleno</t>
  </si>
  <si>
    <t>kap. 19 - činnost krajského úřadu</t>
  </si>
  <si>
    <t>kapitálové výdaje odvětví:</t>
  </si>
  <si>
    <t>kap. 10 - doprava</t>
  </si>
  <si>
    <t>kap. 12 - správa majetku kraje</t>
  </si>
  <si>
    <t>běžné výdaje odvětví:</t>
  </si>
  <si>
    <t>kap. 14 - školství</t>
  </si>
  <si>
    <t>PO - investiční transfery</t>
  </si>
  <si>
    <t>PO - neinvestiční transfery</t>
  </si>
  <si>
    <t xml:space="preserve">   nákup osobních automobilů</t>
  </si>
  <si>
    <t xml:space="preserve">   stavební úpravy</t>
  </si>
  <si>
    <t xml:space="preserve">   nákup HW nad 40 tis. Kč </t>
  </si>
  <si>
    <t xml:space="preserve">   nákup automobilů</t>
  </si>
  <si>
    <t xml:space="preserve">   úpravy a rozšíření ekonom. systému</t>
  </si>
  <si>
    <t xml:space="preserve">   nábytek</t>
  </si>
  <si>
    <t xml:space="preserve">   protihluk.opatření na silniční síti</t>
  </si>
  <si>
    <t xml:space="preserve">   most ev.č. 202-006 Meziměstí</t>
  </si>
  <si>
    <t xml:space="preserve">   III/328 29 Velký Vřešťov - propustek</t>
  </si>
  <si>
    <t xml:space="preserve">   II/341 19 Lhota pod Hořičkami - opěrná zeď</t>
  </si>
  <si>
    <t xml:space="preserve">   III/319 3 Vamberk - opěrná zeď</t>
  </si>
  <si>
    <t xml:space="preserve">   neuznatelné náklady akcí EU</t>
  </si>
  <si>
    <t xml:space="preserve">   III/323 36 Lodín - rekonstrukce komunikace</t>
  </si>
  <si>
    <t xml:space="preserve">   II/299 Dvůr Králové nad Labem - 2. etapa</t>
  </si>
  <si>
    <t xml:space="preserve">   III/295 2 propust Dolní Kalná</t>
  </si>
  <si>
    <t xml:space="preserve">   meteorologická stanice pro zimní údržbu silnic - Šerlich</t>
  </si>
  <si>
    <t xml:space="preserve">   III/321 3 Solnice, RŽK</t>
  </si>
  <si>
    <t xml:space="preserve">   příprava staveb</t>
  </si>
  <si>
    <t xml:space="preserve">   II/305 rekonstrukce silnice Borohrádek-náměstí</t>
  </si>
  <si>
    <t xml:space="preserve">   III/318 10 Lupenice, sanace svahu</t>
  </si>
  <si>
    <t xml:space="preserve">   III/311 5 Bartošovice,reko silnic a mostu</t>
  </si>
  <si>
    <t xml:space="preserve">   II/284 Nová Paka, sanace komunikace</t>
  </si>
  <si>
    <t xml:space="preserve">   II/300 Miletín - vjezdy</t>
  </si>
  <si>
    <t xml:space="preserve">   III/299 13 Předměřice nad Labem</t>
  </si>
  <si>
    <t xml:space="preserve">   III/2995 Lejšovka, opěrná zeď</t>
  </si>
  <si>
    <t xml:space="preserve">   III/2961 Janské Lázně, průtah - 4. úsek</t>
  </si>
  <si>
    <t xml:space="preserve">   most ev.č. 28435-5 Šárovcova Lhota</t>
  </si>
  <si>
    <t xml:space="preserve">   II/303 Náchod, Kladská</t>
  </si>
  <si>
    <t xml:space="preserve">   III/28411 Karlov - opěrná zeď</t>
  </si>
  <si>
    <t xml:space="preserve">   Ústav Hluchoněmých  Pedagog.- psycholog. poradna - sadové úpravy</t>
  </si>
  <si>
    <t xml:space="preserve">   Zvláštní zařízení pěstounské péče, P. Holého 221, Hradec Králové - oprava střechy, balkonu</t>
  </si>
  <si>
    <t xml:space="preserve">   Zvláštní zařízení pěstounské péče J. z Poděbrad  738, Hronov - oprava vstupních prostor  </t>
  </si>
  <si>
    <t xml:space="preserve">   Obnova památníku pietní místo u Střezetic</t>
  </si>
  <si>
    <t xml:space="preserve">   Oprava tarasní (opěrné) zdi v Opočně  </t>
  </si>
  <si>
    <t xml:space="preserve">   Oprava pomníku "Baterie mrtvých na Chlumu"</t>
  </si>
  <si>
    <t xml:space="preserve">   Ústav Hluchoněmých HK - stavební úpravy </t>
  </si>
  <si>
    <t xml:space="preserve">   Hálkova 432, Náchod - drobné opravy</t>
  </si>
  <si>
    <t xml:space="preserve">   Sanace svahu u parkoviště Oblastní nemocnice Náchod</t>
  </si>
  <si>
    <t xml:space="preserve">   Reko budovy bývalého Ústavu hluchoněmých, Pospíšilova 365, Hradec Králové - PD</t>
  </si>
  <si>
    <t xml:space="preserve">   Modernizace výměníkové stanice (přechod na topnou vodu) Horní nemocnice Náchod - PD</t>
  </si>
  <si>
    <t>kap. 15 - zdravotnictví</t>
  </si>
  <si>
    <t>investiční transfery a. s.</t>
  </si>
  <si>
    <t>neinvestiční transfery a. s.</t>
  </si>
  <si>
    <t xml:space="preserve">PO - investiční transfery </t>
  </si>
  <si>
    <t xml:space="preserve">PO - neinvestiční transfery  </t>
  </si>
  <si>
    <t>kap. 16 - kultura</t>
  </si>
  <si>
    <t>kap. 28 - sociální věci</t>
  </si>
  <si>
    <t>PO investiřní transfery</t>
  </si>
  <si>
    <t xml:space="preserve">   Projektová dokumentace přestavby objektu DD Borohrádek</t>
  </si>
  <si>
    <t xml:space="preserve">   Výstavba a reko DDz Teplice n/M. na zvl. režim</t>
  </si>
  <si>
    <t xml:space="preserve">   Domov důchodců Tmavý Důl - zateplení</t>
  </si>
  <si>
    <t xml:space="preserve">PO - neinvestiční transfery </t>
  </si>
  <si>
    <t>PO -  investiční transfery</t>
  </si>
  <si>
    <t>nerozděleno na odvětví</t>
  </si>
  <si>
    <t>Centrum EP - centrum sdíl. služeb - příspěvek na provoz</t>
  </si>
  <si>
    <t>investiční transfer PO</t>
  </si>
  <si>
    <t>rezerva - inv.</t>
  </si>
  <si>
    <t>poplatky</t>
  </si>
  <si>
    <t xml:space="preserve">   Dětský domov, MŠ a ŠJ Broumov - rekonstrukce střechy</t>
  </si>
  <si>
    <t xml:space="preserve">   Gym. B. Něm. Hradec Králové - výměna oken a dveří, PD</t>
  </si>
  <si>
    <t xml:space="preserve">   Chlazený sklad nebezpečného odpadu</t>
  </si>
  <si>
    <t xml:space="preserve">   Stavební úpravy pro zřízení kabinky pro pacienty na CT</t>
  </si>
  <si>
    <t xml:space="preserve">   PD pro st. povolení na investiční akci Úpravy přípravny radiofarmak</t>
  </si>
  <si>
    <t xml:space="preserve">   PD změny vstupu a rekonstrukce oplocení nemocnice Jičín</t>
  </si>
  <si>
    <t xml:space="preserve">   II. Etapa Generelu ON Náchod a. s.</t>
  </si>
  <si>
    <t xml:space="preserve">   Výstavba lůžkového výtahu do objektu lůžkové rehabilitace</t>
  </si>
  <si>
    <t xml:space="preserve">   Zřízení ředírny cytostatik</t>
  </si>
  <si>
    <t xml:space="preserve">   Pergola a žaluzie psychiatrie Nové Město</t>
  </si>
  <si>
    <t xml:space="preserve">   Osazení chladících boxů a stavební úpravy márnice nem. Broumov</t>
  </si>
  <si>
    <t xml:space="preserve">   Demolice objektů garáží</t>
  </si>
  <si>
    <t xml:space="preserve">   Centralizace pracovišť sterilizace a výst. kompresor. a vakuové st.</t>
  </si>
  <si>
    <t xml:space="preserve">   Rekonstr. rozv. vzduchu pro lůž.odd. GIDP, ort., chir., ARO - hav.</t>
  </si>
  <si>
    <t xml:space="preserve">   Osazení chladící jednotky v prádelně</t>
  </si>
  <si>
    <t xml:space="preserve">   Statický posudek a PD parkoviště a opěrné zdi u inter. pavilonu</t>
  </si>
  <si>
    <t xml:space="preserve">   Rekonstrukce centrální kompresorové stanice - havarijní stav</t>
  </si>
  <si>
    <t xml:space="preserve">   Havárie mrazicího boxu ve stravovacím provozu</t>
  </si>
  <si>
    <t xml:space="preserve">   Objemová studie pro výstavbu konsolidovaných laboratoří</t>
  </si>
  <si>
    <t xml:space="preserve">   Rekonstrukce opěrné zdi a parkoviště u interního pavilonu</t>
  </si>
  <si>
    <t xml:space="preserve">   Dokončení půdních vestaveb, zázemí pro zaměstnance</t>
  </si>
  <si>
    <t xml:space="preserve">   Stavební úpravy JIP a příslušenství na oddělení chirurgie</t>
  </si>
  <si>
    <t xml:space="preserve">   Zateplení garáží a zázemí pro ZZS KHK - středisko Opočno</t>
  </si>
  <si>
    <t xml:space="preserve">   Změna topného média (plynofikace) v sídle ZZS KHK - stř. Opočno</t>
  </si>
  <si>
    <t xml:space="preserve">   DO Svatý Petr, zateplení objektu č. p. 50 Sport</t>
  </si>
  <si>
    <t xml:space="preserve">   Oprava přípravny radiofarmak na OMM Jičín</t>
  </si>
  <si>
    <t xml:space="preserve">   Oprava kanalizace I. a II. etapa</t>
  </si>
  <si>
    <t xml:space="preserve">   Úprava vstupu do objektu ARO a dětského oddělení</t>
  </si>
  <si>
    <t xml:space="preserve">   Výměna antistatických krytin na operačních sálech</t>
  </si>
  <si>
    <t xml:space="preserve">   Výměna podlah. krytin v obj. interny a LDN-A nem. Nový Bydžov</t>
  </si>
  <si>
    <t xml:space="preserve">   Výměna podlah. krytin v obj. POO a RTO nem. Jičín</t>
  </si>
  <si>
    <t xml:space="preserve">   Oprava krytin střech objektů v nem. Nový Bydžov</t>
  </si>
  <si>
    <t xml:space="preserve">   Oprava rozvodů teplé vody a cirkulace v LDN-A nem. Nový Bydžov</t>
  </si>
  <si>
    <t xml:space="preserve">   Oprava krytiny a oken na pavilonu OKB</t>
  </si>
  <si>
    <t xml:space="preserve">   Opravy majetku ve vlastnictví KHK</t>
  </si>
  <si>
    <t xml:space="preserve">   Výměna oken na interním pavilonu Horní nemocnice ON Náchod</t>
  </si>
  <si>
    <t xml:space="preserve">   Oprava podlahových krytin na odd. mikrobilogie ON Náchod</t>
  </si>
  <si>
    <t xml:space="preserve">   Výměna oken na odd. mikrobiologie ON Náchod</t>
  </si>
  <si>
    <t xml:space="preserve">   Demolice stávající kotelny</t>
  </si>
  <si>
    <t xml:space="preserve">   Oprava mycí rampy - havarijní stav</t>
  </si>
  <si>
    <t xml:space="preserve">   Oprava krytiny pavilonu DIGP</t>
  </si>
  <si>
    <t xml:space="preserve">   Oprava střešní krytiny  hlavní budovy</t>
  </si>
  <si>
    <t xml:space="preserve">   Opr. maj. ve vl. KHK - Opr. přístup. kom. k obj. chir. a ortopedie</t>
  </si>
  <si>
    <t xml:space="preserve">   Oprava komunikace ke garážím RZP</t>
  </si>
  <si>
    <t xml:space="preserve">   Oprava střešní krytiny na pav. GIDP a hlavní budově (chir. a ort.)</t>
  </si>
  <si>
    <t xml:space="preserve">   Výměna vstupních dveří do objektu ortopedie</t>
  </si>
  <si>
    <t xml:space="preserve">   Oprava vchodu do objektu OKB, schodiště k RZP a LSPP</t>
  </si>
  <si>
    <t xml:space="preserve">   Oprava výtahu pro transfuzní stanici</t>
  </si>
  <si>
    <t xml:space="preserve">   Havárie rozv. teplé vody a její cirkulace v gyn.-porodnickém pav.</t>
  </si>
  <si>
    <t xml:space="preserve">   Oprava podlahových krytin v interním pavilonu I., II., III. a V. podlaží </t>
  </si>
  <si>
    <t xml:space="preserve">   Vým. oken a opr. omítek na objektu LDN, č.p. 1503 a přidruž. obj.</t>
  </si>
  <si>
    <t xml:space="preserve">   Nátěr a opravy střechy na objektu LDN a přidruženém objektu</t>
  </si>
  <si>
    <t xml:space="preserve">   Stav. úpr. lůžkové části ortoped. a chir.-objem. studie a zprac. PD</t>
  </si>
  <si>
    <t xml:space="preserve">   Oprava krytiny a výměna protipožárních dveří</t>
  </si>
  <si>
    <t xml:space="preserve">   Stav.úpr.prac. OKB, zříz.ambul. a odpad.hosp.-soustř.odp. Broumov</t>
  </si>
  <si>
    <t xml:space="preserve">   Galerie výtvarného umění v Náchodě -  Sanační úpravy </t>
  </si>
  <si>
    <t>Tab.č. 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</si>
</sst>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"/>
    <numFmt numFmtId="167" formatCode="#,##0.0\ _K_č"/>
  </numFmts>
  <fonts count="39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7">
    <xf numFmtId="3" fontId="0" fillId="0" borderId="0" xfId="0" applyAlignment="1">
      <alignment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 horizontal="center" vertical="center" wrapText="1"/>
    </xf>
    <xf numFmtId="3" fontId="0" fillId="0" borderId="14" xfId="0" applyBorder="1" applyAlignment="1">
      <alignment horizontal="center" vertical="center" wrapText="1"/>
    </xf>
    <xf numFmtId="3" fontId="0" fillId="0" borderId="0" xfId="0" applyAlignment="1">
      <alignment horizontal="right"/>
    </xf>
    <xf numFmtId="3" fontId="0" fillId="0" borderId="15" xfId="0" applyBorder="1" applyAlignment="1">
      <alignment horizontal="center" vertical="center" wrapText="1"/>
    </xf>
    <xf numFmtId="3" fontId="0" fillId="0" borderId="16" xfId="0" applyBorder="1" applyAlignment="1">
      <alignment horizontal="center" vertical="center" wrapText="1"/>
    </xf>
    <xf numFmtId="3" fontId="3" fillId="0" borderId="11" xfId="0" applyFont="1" applyBorder="1" applyAlignment="1">
      <alignment/>
    </xf>
    <xf numFmtId="3" fontId="0" fillId="0" borderId="10" xfId="0" applyFont="1" applyBorder="1" applyAlignment="1">
      <alignment/>
    </xf>
    <xf numFmtId="165" fontId="0" fillId="0" borderId="17" xfId="38" applyNumberFormat="1" applyFont="1" applyBorder="1" applyAlignment="1">
      <alignment/>
    </xf>
    <xf numFmtId="165" fontId="0" fillId="0" borderId="18" xfId="38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165" fontId="0" fillId="0" borderId="17" xfId="0" applyNumberFormat="1" applyBorder="1" applyAlignment="1">
      <alignment/>
    </xf>
    <xf numFmtId="0" fontId="4" fillId="0" borderId="19" xfId="0" applyNumberFormat="1" applyFont="1" applyFill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0" xfId="38" applyNumberFormat="1" applyFont="1" applyBorder="1" applyAlignment="1">
      <alignment/>
    </xf>
    <xf numFmtId="165" fontId="0" fillId="0" borderId="21" xfId="38" applyNumberFormat="1" applyFont="1" applyBorder="1" applyAlignment="1">
      <alignment/>
    </xf>
    <xf numFmtId="165" fontId="0" fillId="0" borderId="17" xfId="38" applyNumberFormat="1" applyFont="1" applyFill="1" applyBorder="1" applyAlignment="1">
      <alignment/>
    </xf>
    <xf numFmtId="165" fontId="0" fillId="0" borderId="18" xfId="0" applyNumberFormat="1" applyBorder="1" applyAlignment="1">
      <alignment/>
    </xf>
    <xf numFmtId="0" fontId="4" fillId="0" borderId="10" xfId="46" applyFont="1" applyFill="1" applyBorder="1" applyAlignment="1">
      <alignment wrapText="1"/>
      <protection/>
    </xf>
    <xf numFmtId="165" fontId="4" fillId="0" borderId="17" xfId="46" applyNumberFormat="1" applyFont="1" applyFill="1" applyBorder="1" applyAlignment="1">
      <alignment horizontal="right" vertical="center" wrapText="1"/>
      <protection/>
    </xf>
    <xf numFmtId="165" fontId="4" fillId="0" borderId="18" xfId="46" applyNumberFormat="1" applyFont="1" applyFill="1" applyBorder="1" applyAlignment="1">
      <alignment horizontal="right" vertical="center" wrapText="1"/>
      <protection/>
    </xf>
    <xf numFmtId="165" fontId="4" fillId="33" borderId="17" xfId="46" applyNumberFormat="1" applyFont="1" applyFill="1" applyBorder="1" applyAlignment="1">
      <alignment horizontal="right" vertical="center" wrapText="1"/>
      <protection/>
    </xf>
    <xf numFmtId="0" fontId="4" fillId="0" borderId="10" xfId="46" applyFont="1" applyFill="1" applyBorder="1" applyAlignment="1">
      <alignment vertical="center"/>
      <protection/>
    </xf>
    <xf numFmtId="0" fontId="4" fillId="33" borderId="10" xfId="46" applyFont="1" applyFill="1" applyBorder="1" applyAlignment="1">
      <alignment vertical="center" wrapText="1"/>
      <protection/>
    </xf>
    <xf numFmtId="0" fontId="4" fillId="0" borderId="10" xfId="46" applyFont="1" applyFill="1" applyBorder="1" applyAlignment="1">
      <alignment vertical="center" wrapText="1"/>
      <protection/>
    </xf>
    <xf numFmtId="165" fontId="4" fillId="0" borderId="22" xfId="46" applyNumberFormat="1" applyFont="1" applyFill="1" applyBorder="1" applyAlignment="1">
      <alignment horizontal="right" vertical="center" wrapText="1"/>
      <protection/>
    </xf>
    <xf numFmtId="165" fontId="4" fillId="0" borderId="23" xfId="46" applyNumberFormat="1" applyFont="1" applyFill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/>
    </xf>
    <xf numFmtId="0" fontId="4" fillId="0" borderId="10" xfId="46" applyFont="1" applyFill="1" applyBorder="1">
      <alignment/>
      <protection/>
    </xf>
    <xf numFmtId="3" fontId="0" fillId="0" borderId="24" xfId="0" applyBorder="1" applyAlignment="1">
      <alignment/>
    </xf>
    <xf numFmtId="0" fontId="4" fillId="0" borderId="24" xfId="0" applyNumberFormat="1" applyFont="1" applyFill="1" applyBorder="1" applyAlignment="1">
      <alignment horizontal="left"/>
    </xf>
    <xf numFmtId="0" fontId="4" fillId="33" borderId="10" xfId="47" applyFont="1" applyFill="1" applyBorder="1" applyAlignment="1">
      <alignment horizontal="left" vertical="center" wrapText="1"/>
      <protection/>
    </xf>
    <xf numFmtId="3" fontId="0" fillId="0" borderId="11" xfId="0" applyFont="1" applyBorder="1" applyAlignment="1">
      <alignment/>
    </xf>
    <xf numFmtId="3" fontId="0" fillId="0" borderId="10" xfId="0" applyBorder="1" applyAlignment="1">
      <alignment wrapText="1"/>
    </xf>
    <xf numFmtId="3" fontId="3" fillId="0" borderId="10" xfId="0" applyFont="1" applyBorder="1" applyAlignment="1">
      <alignment/>
    </xf>
    <xf numFmtId="3" fontId="0" fillId="0" borderId="25" xfId="0" applyBorder="1" applyAlignment="1">
      <alignment/>
    </xf>
    <xf numFmtId="3" fontId="0" fillId="0" borderId="19" xfId="0" applyBorder="1" applyAlignment="1">
      <alignment/>
    </xf>
    <xf numFmtId="3" fontId="0" fillId="0" borderId="26" xfId="0" applyBorder="1" applyAlignment="1">
      <alignment/>
    </xf>
    <xf numFmtId="3" fontId="0" fillId="0" borderId="12" xfId="0" applyBorder="1" applyAlignment="1">
      <alignment vertical="center" wrapText="1" readingOrder="1"/>
    </xf>
    <xf numFmtId="0" fontId="4" fillId="0" borderId="10" xfId="46" applyFont="1" applyFill="1" applyBorder="1" applyAlignment="1">
      <alignment horizontal="left" wrapText="1"/>
      <protection/>
    </xf>
    <xf numFmtId="3" fontId="2" fillId="34" borderId="27" xfId="0" applyFont="1" applyFill="1" applyBorder="1" applyAlignment="1">
      <alignment horizontal="left"/>
    </xf>
    <xf numFmtId="3" fontId="2" fillId="34" borderId="27" xfId="0" applyFont="1" applyFill="1" applyBorder="1" applyAlignment="1">
      <alignment/>
    </xf>
    <xf numFmtId="165" fontId="2" fillId="34" borderId="28" xfId="38" applyNumberFormat="1" applyFont="1" applyFill="1" applyBorder="1" applyAlignment="1">
      <alignment/>
    </xf>
    <xf numFmtId="165" fontId="2" fillId="34" borderId="29" xfId="0" applyNumberFormat="1" applyFont="1" applyFill="1" applyBorder="1" applyAlignment="1">
      <alignment/>
    </xf>
    <xf numFmtId="165" fontId="0" fillId="0" borderId="30" xfId="38" applyNumberFormat="1" applyFont="1" applyFill="1" applyBorder="1" applyAlignment="1">
      <alignment/>
    </xf>
    <xf numFmtId="165" fontId="0" fillId="0" borderId="31" xfId="38" applyNumberFormat="1" applyFont="1" applyFill="1" applyBorder="1" applyAlignment="1">
      <alignment/>
    </xf>
    <xf numFmtId="165" fontId="2" fillId="34" borderId="29" xfId="38" applyNumberFormat="1" applyFont="1" applyFill="1" applyBorder="1" applyAlignment="1">
      <alignment/>
    </xf>
    <xf numFmtId="165" fontId="0" fillId="0" borderId="30" xfId="38" applyNumberFormat="1" applyFont="1" applyBorder="1" applyAlignment="1">
      <alignment horizontal="right"/>
    </xf>
    <xf numFmtId="165" fontId="0" fillId="0" borderId="30" xfId="38" applyNumberFormat="1" applyFont="1" applyBorder="1" applyAlignment="1">
      <alignment/>
    </xf>
    <xf numFmtId="165" fontId="0" fillId="0" borderId="31" xfId="38" applyNumberFormat="1" applyFont="1" applyBorder="1" applyAlignment="1">
      <alignment/>
    </xf>
    <xf numFmtId="165" fontId="0" fillId="0" borderId="17" xfId="38" applyNumberFormat="1" applyFont="1" applyBorder="1" applyAlignment="1">
      <alignment horizontal="right"/>
    </xf>
    <xf numFmtId="165" fontId="0" fillId="0" borderId="18" xfId="38" applyNumberFormat="1" applyFont="1" applyBorder="1" applyAlignment="1">
      <alignment/>
    </xf>
    <xf numFmtId="165" fontId="0" fillId="0" borderId="22" xfId="38" applyNumberFormat="1" applyFont="1" applyBorder="1" applyAlignment="1">
      <alignment/>
    </xf>
    <xf numFmtId="165" fontId="0" fillId="0" borderId="23" xfId="38" applyNumberFormat="1" applyFont="1" applyBorder="1" applyAlignment="1">
      <alignment/>
    </xf>
    <xf numFmtId="165" fontId="4" fillId="0" borderId="17" xfId="46" applyNumberFormat="1" applyFont="1" applyFill="1" applyBorder="1">
      <alignment/>
      <protection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18" xfId="38" applyNumberFormat="1" applyFont="1" applyFill="1" applyBorder="1" applyAlignment="1">
      <alignment/>
    </xf>
    <xf numFmtId="165" fontId="0" fillId="0" borderId="21" xfId="38" applyNumberFormat="1" applyFont="1" applyBorder="1" applyAlignment="1">
      <alignment/>
    </xf>
    <xf numFmtId="165" fontId="0" fillId="0" borderId="32" xfId="38" applyNumberFormat="1" applyFont="1" applyBorder="1" applyAlignment="1">
      <alignment/>
    </xf>
    <xf numFmtId="165" fontId="0" fillId="0" borderId="33" xfId="38" applyNumberFormat="1" applyFont="1" applyBorder="1" applyAlignment="1">
      <alignment/>
    </xf>
    <xf numFmtId="165" fontId="1" fillId="0" borderId="32" xfId="38" applyNumberFormat="1" applyFont="1" applyBorder="1" applyAlignment="1">
      <alignment/>
    </xf>
    <xf numFmtId="165" fontId="1" fillId="0" borderId="33" xfId="38" applyNumberFormat="1" applyFont="1" applyBorder="1" applyAlignment="1">
      <alignment/>
    </xf>
    <xf numFmtId="165" fontId="0" fillId="0" borderId="18" xfId="38" applyNumberFormat="1" applyFont="1" applyBorder="1" applyAlignment="1">
      <alignment horizontal="right"/>
    </xf>
    <xf numFmtId="3" fontId="1" fillId="16" borderId="0" xfId="0" applyFont="1" applyFill="1" applyAlignment="1">
      <alignment horizontal="center" vertical="center" wrapText="1"/>
    </xf>
    <xf numFmtId="3" fontId="0" fillId="16" borderId="0" xfId="0" applyFill="1" applyAlignment="1">
      <alignment/>
    </xf>
    <xf numFmtId="3" fontId="0" fillId="0" borderId="0" xfId="0" applyFont="1" applyAlignment="1">
      <alignment horizontal="center" vertical="center"/>
    </xf>
    <xf numFmtId="3" fontId="0" fillId="0" borderId="0" xfId="0" applyAlignment="1">
      <alignment/>
    </xf>
    <xf numFmtId="3" fontId="0" fillId="0" borderId="34" xfId="0" applyBorder="1" applyAlignment="1">
      <alignment horizontal="center" vertical="center" wrapText="1"/>
    </xf>
    <xf numFmtId="3" fontId="0" fillId="0" borderId="35" xfId="0" applyBorder="1" applyAlignment="1">
      <alignment horizontal="center" vertical="center" wrapText="1"/>
    </xf>
    <xf numFmtId="0" fontId="4" fillId="0" borderId="11" xfId="46" applyFont="1" applyFill="1" applyBorder="1" applyAlignment="1">
      <alignment vertical="center"/>
      <protection/>
    </xf>
    <xf numFmtId="165" fontId="4" fillId="0" borderId="30" xfId="46" applyNumberFormat="1" applyFont="1" applyFill="1" applyBorder="1" applyAlignment="1">
      <alignment horizontal="right" vertical="center" wrapText="1"/>
      <protection/>
    </xf>
    <xf numFmtId="165" fontId="4" fillId="33" borderId="30" xfId="46" applyNumberFormat="1" applyFont="1" applyFill="1" applyBorder="1" applyAlignment="1">
      <alignment horizontal="right" vertical="center" wrapText="1"/>
      <protection/>
    </xf>
    <xf numFmtId="165" fontId="4" fillId="0" borderId="31" xfId="46" applyNumberFormat="1" applyFont="1" applyFill="1" applyBorder="1" applyAlignment="1">
      <alignment horizontal="right" vertical="center" wrapText="1"/>
      <protection/>
    </xf>
    <xf numFmtId="0" fontId="4" fillId="0" borderId="12" xfId="46" applyFont="1" applyFill="1" applyBorder="1" applyAlignment="1">
      <alignment wrapText="1"/>
      <protection/>
    </xf>
    <xf numFmtId="165" fontId="4" fillId="33" borderId="22" xfId="46" applyNumberFormat="1" applyFont="1" applyFill="1" applyBorder="1" applyAlignment="1">
      <alignment horizontal="right" vertical="center" wrapText="1"/>
      <protection/>
    </xf>
    <xf numFmtId="0" fontId="4" fillId="33" borderId="11" xfId="46" applyFont="1" applyFill="1" applyBorder="1" applyAlignment="1">
      <alignment vertical="center" wrapText="1"/>
      <protection/>
    </xf>
    <xf numFmtId="165" fontId="4" fillId="0" borderId="30" xfId="46" applyNumberFormat="1" applyFont="1" applyFill="1" applyBorder="1">
      <alignment/>
      <protection/>
    </xf>
    <xf numFmtId="0" fontId="4" fillId="33" borderId="10" xfId="46" applyFont="1" applyFill="1" applyBorder="1" applyAlignment="1">
      <alignment vertical="center"/>
      <protection/>
    </xf>
    <xf numFmtId="0" fontId="4" fillId="0" borderId="36" xfId="0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zoomScalePageLayoutView="0" workbookViewId="0" topLeftCell="A40">
      <selection activeCell="K78" sqref="K78"/>
    </sheetView>
  </sheetViews>
  <sheetFormatPr defaultColWidth="9.00390625" defaultRowHeight="12.75"/>
  <cols>
    <col min="1" max="1" width="57.00390625" style="0" customWidth="1"/>
    <col min="2" max="4" width="11.75390625" style="0" customWidth="1"/>
  </cols>
  <sheetData>
    <row r="1" ht="12.75">
      <c r="D1" s="6" t="s">
        <v>134</v>
      </c>
    </row>
    <row r="2" spans="1:4" ht="37.5" customHeight="1">
      <c r="A2" s="71" t="s">
        <v>2</v>
      </c>
      <c r="B2" s="71"/>
      <c r="C2" s="71"/>
      <c r="D2" s="72"/>
    </row>
    <row r="3" spans="1:4" ht="12.75" customHeight="1">
      <c r="A3" s="73" t="s">
        <v>3</v>
      </c>
      <c r="B3" s="73"/>
      <c r="C3" s="73"/>
      <c r="D3" s="74"/>
    </row>
    <row r="4" ht="13.5" thickBot="1">
      <c r="D4" s="6" t="s">
        <v>0</v>
      </c>
    </row>
    <row r="5" spans="1:4" ht="13.5" customHeight="1">
      <c r="A5" s="75" t="s">
        <v>1</v>
      </c>
      <c r="B5" s="7" t="s">
        <v>4</v>
      </c>
      <c r="C5" s="7" t="s">
        <v>6</v>
      </c>
      <c r="D5" s="8" t="s">
        <v>7</v>
      </c>
    </row>
    <row r="6" spans="1:4" ht="13.5" customHeight="1" thickBot="1">
      <c r="A6" s="76"/>
      <c r="B6" s="4" t="s">
        <v>5</v>
      </c>
      <c r="C6" s="4" t="s">
        <v>5</v>
      </c>
      <c r="D6" s="5" t="s">
        <v>8</v>
      </c>
    </row>
    <row r="7" spans="1:4" ht="12.75">
      <c r="A7" s="48" t="s">
        <v>9</v>
      </c>
      <c r="B7" s="49">
        <v>1000</v>
      </c>
      <c r="C7" s="49">
        <v>1014.7</v>
      </c>
      <c r="D7" s="50">
        <v>0</v>
      </c>
    </row>
    <row r="8" spans="1:4" ht="12.75">
      <c r="A8" s="9" t="s">
        <v>10</v>
      </c>
      <c r="B8" s="51"/>
      <c r="C8" s="51"/>
      <c r="D8" s="52"/>
    </row>
    <row r="9" spans="1:4" ht="12.75">
      <c r="A9" s="1" t="s">
        <v>13</v>
      </c>
      <c r="B9" s="11"/>
      <c r="C9" s="11"/>
      <c r="D9" s="20"/>
    </row>
    <row r="10" spans="1:4" ht="12.75">
      <c r="A10" s="1" t="s">
        <v>20</v>
      </c>
      <c r="B10" s="11"/>
      <c r="C10" s="11">
        <v>1014.7</v>
      </c>
      <c r="D10" s="20"/>
    </row>
    <row r="11" spans="1:4" ht="15" customHeight="1" thickBot="1">
      <c r="A11" s="1" t="s">
        <v>11</v>
      </c>
      <c r="B11" s="11">
        <v>1000</v>
      </c>
      <c r="C11" s="11"/>
      <c r="D11" s="20"/>
    </row>
    <row r="12" spans="1:4" ht="12.75">
      <c r="A12" s="48" t="s">
        <v>12</v>
      </c>
      <c r="B12" s="49">
        <f>B14+B20</f>
        <v>2260</v>
      </c>
      <c r="C12" s="49">
        <f>C14+C20</f>
        <v>3595.8</v>
      </c>
      <c r="D12" s="53">
        <f>D14+D20</f>
        <v>1181.7</v>
      </c>
    </row>
    <row r="13" spans="1:4" ht="12.75">
      <c r="A13" s="9" t="s">
        <v>10</v>
      </c>
      <c r="B13" s="54"/>
      <c r="C13" s="55"/>
      <c r="D13" s="56"/>
    </row>
    <row r="14" spans="1:4" ht="12.75">
      <c r="A14" s="1" t="s">
        <v>13</v>
      </c>
      <c r="B14" s="57">
        <f>SUM(B15:B19)</f>
        <v>2260</v>
      </c>
      <c r="C14" s="57">
        <f>SUM(C15:C19)</f>
        <v>3263</v>
      </c>
      <c r="D14" s="70">
        <f>SUM(D15:D19)</f>
        <v>1181.7</v>
      </c>
    </row>
    <row r="15" spans="1:4" ht="12.75">
      <c r="A15" s="1" t="s">
        <v>21</v>
      </c>
      <c r="B15" s="57">
        <v>100</v>
      </c>
      <c r="C15" s="11">
        <v>100</v>
      </c>
      <c r="D15" s="58">
        <v>0</v>
      </c>
    </row>
    <row r="16" spans="1:4" ht="12.75">
      <c r="A16" s="1" t="s">
        <v>23</v>
      </c>
      <c r="B16" s="57">
        <v>1100</v>
      </c>
      <c r="C16" s="11">
        <v>1900</v>
      </c>
      <c r="D16" s="58">
        <v>404.5</v>
      </c>
    </row>
    <row r="17" spans="1:4" ht="12.75">
      <c r="A17" s="2" t="s">
        <v>22</v>
      </c>
      <c r="B17" s="54">
        <v>400</v>
      </c>
      <c r="C17" s="55">
        <v>400</v>
      </c>
      <c r="D17" s="56">
        <v>226.7</v>
      </c>
    </row>
    <row r="18" spans="1:4" ht="12.75">
      <c r="A18" s="1" t="s">
        <v>24</v>
      </c>
      <c r="B18" s="57">
        <v>660</v>
      </c>
      <c r="C18" s="11">
        <v>660</v>
      </c>
      <c r="D18" s="58">
        <v>348.7</v>
      </c>
    </row>
    <row r="19" spans="1:4" ht="12.75">
      <c r="A19" s="1" t="s">
        <v>25</v>
      </c>
      <c r="B19" s="11"/>
      <c r="C19" s="11">
        <v>203</v>
      </c>
      <c r="D19" s="58">
        <v>201.8</v>
      </c>
    </row>
    <row r="20" spans="1:4" ht="13.5" thickBot="1">
      <c r="A20" s="3" t="s">
        <v>11</v>
      </c>
      <c r="B20" s="59"/>
      <c r="C20" s="59">
        <v>332.8</v>
      </c>
      <c r="D20" s="60"/>
    </row>
    <row r="21" spans="1:4" ht="12.75">
      <c r="A21" s="48" t="s">
        <v>14</v>
      </c>
      <c r="B21" s="49">
        <f>B23+B24+B48</f>
        <v>40000</v>
      </c>
      <c r="C21" s="49">
        <f>C23+C24+C48</f>
        <v>102060.2</v>
      </c>
      <c r="D21" s="53">
        <f>D23+D24+D48</f>
        <v>39678.9</v>
      </c>
    </row>
    <row r="22" spans="1:4" ht="12.75">
      <c r="A22" s="9" t="s">
        <v>10</v>
      </c>
      <c r="B22" s="51"/>
      <c r="C22" s="51"/>
      <c r="D22" s="52"/>
    </row>
    <row r="23" spans="1:4" ht="12.75">
      <c r="A23" s="10" t="s">
        <v>18</v>
      </c>
      <c r="B23" s="11">
        <v>15000</v>
      </c>
      <c r="C23" s="11">
        <v>12717.7</v>
      </c>
      <c r="D23" s="12">
        <v>2478.9</v>
      </c>
    </row>
    <row r="24" spans="1:4" ht="12.75">
      <c r="A24" s="10" t="s">
        <v>13</v>
      </c>
      <c r="B24" s="11">
        <f>B25+B26+B27+B28+B29+B30+B31+B32+B33+B34+B35+B36+B37+B38+B39+B40+B41+B42+B43+B44+B45+B46+B47</f>
        <v>21000</v>
      </c>
      <c r="C24" s="11">
        <f>C25+C26+C27+C28+C29+C30+C31+C32+C33+C34+C35+C36+C37+C38+C39+C40+C41+C42+C43+C44+C45+C46+C47</f>
        <v>88842.5</v>
      </c>
      <c r="D24" s="58">
        <f>D25+D26+D27+D28+D29+D30+D31+D32+D33+D34+D35+D36+D37+D38+D39+D40+D41+D42+D43+D44+D45+D46+D47</f>
        <v>37200</v>
      </c>
    </row>
    <row r="25" spans="1:4" ht="12.75">
      <c r="A25" s="13" t="s">
        <v>26</v>
      </c>
      <c r="B25" s="11">
        <v>6100</v>
      </c>
      <c r="C25" s="11">
        <v>11323.5</v>
      </c>
      <c r="D25" s="12">
        <v>6722.2</v>
      </c>
    </row>
    <row r="26" spans="1:4" ht="12.75">
      <c r="A26" s="13" t="s">
        <v>27</v>
      </c>
      <c r="B26" s="11">
        <v>6000</v>
      </c>
      <c r="C26" s="11">
        <v>9300</v>
      </c>
      <c r="D26" s="12">
        <v>47.2</v>
      </c>
    </row>
    <row r="27" spans="1:4" ht="12.75">
      <c r="A27" s="13" t="s">
        <v>28</v>
      </c>
      <c r="B27" s="11">
        <v>1400</v>
      </c>
      <c r="C27" s="11">
        <v>1400</v>
      </c>
      <c r="D27" s="12">
        <v>1018</v>
      </c>
    </row>
    <row r="28" spans="1:4" ht="12.75">
      <c r="A28" s="13" t="s">
        <v>29</v>
      </c>
      <c r="B28" s="11">
        <v>500</v>
      </c>
      <c r="C28" s="11">
        <v>500</v>
      </c>
      <c r="D28" s="12">
        <v>275.8</v>
      </c>
    </row>
    <row r="29" spans="1:4" ht="12.75">
      <c r="A29" s="13" t="s">
        <v>30</v>
      </c>
      <c r="B29" s="11">
        <v>2000</v>
      </c>
      <c r="C29" s="11">
        <v>3850</v>
      </c>
      <c r="D29" s="12">
        <v>0</v>
      </c>
    </row>
    <row r="30" spans="1:4" ht="12.75">
      <c r="A30" s="13" t="s">
        <v>31</v>
      </c>
      <c r="B30" s="11">
        <v>5000</v>
      </c>
      <c r="C30" s="11">
        <v>5000</v>
      </c>
      <c r="D30" s="12">
        <v>0</v>
      </c>
    </row>
    <row r="31" spans="1:4" ht="12.75">
      <c r="A31" s="13" t="s">
        <v>32</v>
      </c>
      <c r="B31" s="11">
        <v>0</v>
      </c>
      <c r="C31" s="11">
        <v>4397.5</v>
      </c>
      <c r="D31" s="12">
        <v>4397.5</v>
      </c>
    </row>
    <row r="32" spans="1:4" ht="12.75">
      <c r="A32" s="13" t="s">
        <v>33</v>
      </c>
      <c r="B32" s="11">
        <v>0</v>
      </c>
      <c r="C32" s="11">
        <v>7510</v>
      </c>
      <c r="D32" s="12">
        <v>6326.2</v>
      </c>
    </row>
    <row r="33" spans="1:4" ht="12.75">
      <c r="A33" s="13" t="s">
        <v>34</v>
      </c>
      <c r="B33" s="11">
        <v>0</v>
      </c>
      <c r="C33" s="11">
        <v>124.7</v>
      </c>
      <c r="D33" s="12">
        <v>124.6</v>
      </c>
    </row>
    <row r="34" spans="1:4" ht="12.75">
      <c r="A34" s="13" t="s">
        <v>35</v>
      </c>
      <c r="B34" s="11"/>
      <c r="C34" s="11">
        <v>1298.4</v>
      </c>
      <c r="D34" s="12">
        <v>1165.2</v>
      </c>
    </row>
    <row r="35" spans="1:4" ht="12.75">
      <c r="A35" s="13" t="s">
        <v>36</v>
      </c>
      <c r="B35" s="14"/>
      <c r="C35" s="11">
        <v>450</v>
      </c>
      <c r="D35" s="12">
        <v>399.3</v>
      </c>
    </row>
    <row r="36" spans="1:4" ht="12.75">
      <c r="A36" s="13" t="s">
        <v>37</v>
      </c>
      <c r="B36" s="14"/>
      <c r="C36" s="11">
        <v>7000</v>
      </c>
      <c r="D36" s="12">
        <v>5107.8</v>
      </c>
    </row>
    <row r="37" spans="1:4" ht="12.75">
      <c r="A37" s="13" t="s">
        <v>38</v>
      </c>
      <c r="B37" s="14"/>
      <c r="C37" s="11">
        <v>1120</v>
      </c>
      <c r="D37" s="12">
        <v>751.1</v>
      </c>
    </row>
    <row r="38" spans="1:4" ht="12.75">
      <c r="A38" s="13" t="s">
        <v>39</v>
      </c>
      <c r="B38" s="14"/>
      <c r="C38" s="11">
        <v>800</v>
      </c>
      <c r="D38" s="12">
        <v>671.2</v>
      </c>
    </row>
    <row r="39" spans="1:4" ht="12.75">
      <c r="A39" s="13" t="s">
        <v>40</v>
      </c>
      <c r="B39" s="14"/>
      <c r="C39" s="11">
        <v>3350</v>
      </c>
      <c r="D39" s="12">
        <v>2632.6</v>
      </c>
    </row>
    <row r="40" spans="1:4" ht="12.75">
      <c r="A40" s="13" t="s">
        <v>41</v>
      </c>
      <c r="B40" s="14"/>
      <c r="C40" s="11">
        <v>3100</v>
      </c>
      <c r="D40" s="12">
        <v>2539.9</v>
      </c>
    </row>
    <row r="41" spans="1:4" ht="12.75">
      <c r="A41" s="15" t="s">
        <v>42</v>
      </c>
      <c r="B41" s="16"/>
      <c r="C41" s="17">
        <v>4618.4</v>
      </c>
      <c r="D41" s="18">
        <v>1.3</v>
      </c>
    </row>
    <row r="42" spans="1:4" ht="12.75">
      <c r="A42" s="13" t="s">
        <v>43</v>
      </c>
      <c r="B42" s="14"/>
      <c r="C42" s="19">
        <v>4000</v>
      </c>
      <c r="D42" s="20">
        <v>0</v>
      </c>
    </row>
    <row r="43" spans="1:4" ht="12.75">
      <c r="A43" s="13" t="s">
        <v>44</v>
      </c>
      <c r="B43" s="14"/>
      <c r="C43" s="19">
        <v>3100</v>
      </c>
      <c r="D43" s="20">
        <v>0</v>
      </c>
    </row>
    <row r="44" spans="1:4" ht="12.75">
      <c r="A44" s="13" t="s">
        <v>45</v>
      </c>
      <c r="B44" s="14"/>
      <c r="C44" s="19">
        <v>6300</v>
      </c>
      <c r="D44" s="20">
        <v>4799.1</v>
      </c>
    </row>
    <row r="45" spans="1:4" ht="12.75">
      <c r="A45" s="13" t="s">
        <v>46</v>
      </c>
      <c r="B45" s="14"/>
      <c r="C45" s="19">
        <v>5800</v>
      </c>
      <c r="D45" s="20">
        <v>10.3</v>
      </c>
    </row>
    <row r="46" spans="1:4" ht="12.75">
      <c r="A46" s="13" t="s">
        <v>47</v>
      </c>
      <c r="B46" s="14"/>
      <c r="C46" s="19">
        <v>1000</v>
      </c>
      <c r="D46" s="20">
        <v>0</v>
      </c>
    </row>
    <row r="47" spans="1:4" ht="12.75">
      <c r="A47" s="13" t="s">
        <v>48</v>
      </c>
      <c r="B47" s="14"/>
      <c r="C47" s="19">
        <v>3500</v>
      </c>
      <c r="D47" s="20">
        <v>210.7</v>
      </c>
    </row>
    <row r="48" spans="1:4" ht="13.5" thickBot="1">
      <c r="A48" s="10" t="s">
        <v>11</v>
      </c>
      <c r="B48" s="11">
        <v>4000</v>
      </c>
      <c r="C48" s="11">
        <v>500</v>
      </c>
      <c r="D48" s="12"/>
    </row>
    <row r="49" spans="1:4" ht="12.75">
      <c r="A49" s="48" t="s">
        <v>15</v>
      </c>
      <c r="B49" s="49">
        <f>B51+B60</f>
        <v>1000</v>
      </c>
      <c r="C49" s="49">
        <f>C51+C60</f>
        <v>3643.9</v>
      </c>
      <c r="D49" s="53">
        <f>D51+D60</f>
        <v>894.9000000000001</v>
      </c>
    </row>
    <row r="50" spans="1:4" ht="12.75">
      <c r="A50" s="9" t="s">
        <v>10</v>
      </c>
      <c r="B50" s="51"/>
      <c r="C50" s="51"/>
      <c r="D50" s="52"/>
    </row>
    <row r="51" spans="1:4" ht="12.75">
      <c r="A51" s="1" t="s">
        <v>16</v>
      </c>
      <c r="B51" s="55">
        <f>SUM(B52:B59)</f>
        <v>1000</v>
      </c>
      <c r="C51" s="55">
        <f>SUM(C52:C59)</f>
        <v>1346</v>
      </c>
      <c r="D51" s="56">
        <f>SUM(D52:D59)</f>
        <v>510.30000000000007</v>
      </c>
    </row>
    <row r="52" spans="1:4" ht="24.75" customHeight="1">
      <c r="A52" s="46" t="s">
        <v>49</v>
      </c>
      <c r="B52" s="22">
        <v>50</v>
      </c>
      <c r="C52" s="22">
        <v>50</v>
      </c>
      <c r="D52" s="23">
        <v>49.3</v>
      </c>
    </row>
    <row r="53" spans="1:4" ht="25.5">
      <c r="A53" s="21" t="s">
        <v>50</v>
      </c>
      <c r="B53" s="22">
        <v>290</v>
      </c>
      <c r="C53" s="24">
        <v>36</v>
      </c>
      <c r="D53" s="23">
        <v>35.1</v>
      </c>
    </row>
    <row r="54" spans="1:4" ht="26.25" thickBot="1">
      <c r="A54" s="81" t="s">
        <v>51</v>
      </c>
      <c r="B54" s="28">
        <v>100</v>
      </c>
      <c r="C54" s="82">
        <v>245</v>
      </c>
      <c r="D54" s="29">
        <v>243.7</v>
      </c>
    </row>
    <row r="55" spans="1:4" ht="12.75">
      <c r="A55" s="77" t="s">
        <v>52</v>
      </c>
      <c r="B55" s="78">
        <v>560</v>
      </c>
      <c r="C55" s="79">
        <v>560</v>
      </c>
      <c r="D55" s="80"/>
    </row>
    <row r="56" spans="1:4" ht="12.75">
      <c r="A56" s="25" t="s">
        <v>53</v>
      </c>
      <c r="B56" s="22"/>
      <c r="C56" s="24">
        <v>80</v>
      </c>
      <c r="D56" s="23">
        <v>59.7</v>
      </c>
    </row>
    <row r="57" spans="1:4" ht="12.75">
      <c r="A57" s="85" t="s">
        <v>54</v>
      </c>
      <c r="B57" s="61"/>
      <c r="C57" s="22">
        <v>31</v>
      </c>
      <c r="D57" s="23">
        <v>30</v>
      </c>
    </row>
    <row r="58" spans="1:4" ht="12.75">
      <c r="A58" s="83" t="s">
        <v>55</v>
      </c>
      <c r="B58" s="84"/>
      <c r="C58" s="78">
        <v>320</v>
      </c>
      <c r="D58" s="80">
        <v>69.9</v>
      </c>
    </row>
    <row r="59" spans="1:4" ht="12.75">
      <c r="A59" s="26" t="s">
        <v>56</v>
      </c>
      <c r="B59" s="61"/>
      <c r="C59" s="22">
        <v>24</v>
      </c>
      <c r="D59" s="23">
        <v>22.6</v>
      </c>
    </row>
    <row r="60" spans="1:4" ht="12.75">
      <c r="A60" s="10" t="s">
        <v>13</v>
      </c>
      <c r="B60" s="11">
        <f>SUM(B61:B64)</f>
        <v>0</v>
      </c>
      <c r="C60" s="11">
        <f>SUM(C61:C64)</f>
        <v>2297.9</v>
      </c>
      <c r="D60" s="58">
        <f>SUM(D61:D64)</f>
        <v>384.6</v>
      </c>
    </row>
    <row r="61" spans="1:4" ht="12.75">
      <c r="A61" s="25" t="s">
        <v>57</v>
      </c>
      <c r="B61" s="61"/>
      <c r="C61" s="22">
        <v>331</v>
      </c>
      <c r="D61" s="23">
        <v>237.7</v>
      </c>
    </row>
    <row r="62" spans="1:4" ht="25.5">
      <c r="A62" s="27" t="s">
        <v>58</v>
      </c>
      <c r="B62" s="22"/>
      <c r="C62" s="22">
        <v>1700</v>
      </c>
      <c r="D62" s="23">
        <v>84.9</v>
      </c>
    </row>
    <row r="63" spans="1:4" ht="12.75">
      <c r="A63" s="26" t="s">
        <v>55</v>
      </c>
      <c r="B63" s="61"/>
      <c r="C63" s="22">
        <v>65</v>
      </c>
      <c r="D63" s="23"/>
    </row>
    <row r="64" spans="1:4" ht="26.25" thickBot="1">
      <c r="A64" s="26" t="s">
        <v>59</v>
      </c>
      <c r="B64" s="61"/>
      <c r="C64" s="22">
        <v>201.9</v>
      </c>
      <c r="D64" s="23">
        <v>62</v>
      </c>
    </row>
    <row r="65" spans="1:4" ht="12.75">
      <c r="A65" s="48" t="s">
        <v>17</v>
      </c>
      <c r="B65" s="49">
        <f>B67+B68+B70+B72+B73</f>
        <v>30000</v>
      </c>
      <c r="C65" s="49">
        <f>C67+C68+C70+C72+C73</f>
        <v>63203.4</v>
      </c>
      <c r="D65" s="53">
        <f>D67+D68+D70+D72+D73</f>
        <v>56758.1</v>
      </c>
    </row>
    <row r="66" spans="1:4" ht="12.75">
      <c r="A66" s="9" t="s">
        <v>10</v>
      </c>
      <c r="B66" s="51"/>
      <c r="C66" s="51"/>
      <c r="D66" s="52"/>
    </row>
    <row r="67" spans="1:4" ht="12.75">
      <c r="A67" s="10" t="s">
        <v>18</v>
      </c>
      <c r="B67" s="22">
        <v>13500</v>
      </c>
      <c r="C67" s="22">
        <v>42650</v>
      </c>
      <c r="D67" s="23">
        <v>38410.3</v>
      </c>
    </row>
    <row r="68" spans="1:4" ht="12.75">
      <c r="A68" s="10" t="s">
        <v>19</v>
      </c>
      <c r="B68" s="22">
        <v>10000</v>
      </c>
      <c r="C68" s="22">
        <v>17840.4</v>
      </c>
      <c r="D68" s="23">
        <v>15881.7</v>
      </c>
    </row>
    <row r="69" spans="1:4" ht="12.75">
      <c r="A69" s="1" t="s">
        <v>13</v>
      </c>
      <c r="B69" s="22"/>
      <c r="C69" s="22"/>
      <c r="D69" s="23"/>
    </row>
    <row r="70" spans="1:4" ht="12.75">
      <c r="A70" s="1" t="s">
        <v>78</v>
      </c>
      <c r="B70" s="22">
        <v>3500</v>
      </c>
      <c r="C70" s="22">
        <v>2613</v>
      </c>
      <c r="D70" s="23">
        <v>2466.1</v>
      </c>
    </row>
    <row r="71" spans="1:4" ht="12.75">
      <c r="A71" s="1" t="s">
        <v>16</v>
      </c>
      <c r="B71" s="22"/>
      <c r="C71" s="22"/>
      <c r="D71" s="23"/>
    </row>
    <row r="72" spans="1:4" ht="12.75">
      <c r="A72" s="2" t="s">
        <v>79</v>
      </c>
      <c r="B72" s="22"/>
      <c r="C72" s="22">
        <v>100</v>
      </c>
      <c r="D72" s="23"/>
    </row>
    <row r="73" spans="1:4" ht="13.5" thickBot="1">
      <c r="A73" s="3" t="s">
        <v>11</v>
      </c>
      <c r="B73" s="28">
        <v>3000</v>
      </c>
      <c r="C73" s="28"/>
      <c r="D73" s="29"/>
    </row>
    <row r="74" spans="1:4" ht="12.75">
      <c r="A74" s="48" t="s">
        <v>60</v>
      </c>
      <c r="B74" s="49">
        <f>B76+B102+B103+B104+B105+B106+B136</f>
        <v>65000</v>
      </c>
      <c r="C74" s="49">
        <f>C76+C102+C103+C104+C105+C106+C136</f>
        <v>116358.7</v>
      </c>
      <c r="D74" s="53">
        <f>D76+D102+D103+D104+D105+D106+D136</f>
        <v>73449.005</v>
      </c>
    </row>
    <row r="75" spans="1:4" ht="12.75">
      <c r="A75" s="9" t="s">
        <v>10</v>
      </c>
      <c r="B75" s="62"/>
      <c r="C75" s="55"/>
      <c r="D75" s="63"/>
    </row>
    <row r="76" spans="1:4" ht="12.75">
      <c r="A76" s="39" t="s">
        <v>13</v>
      </c>
      <c r="B76" s="22">
        <f>B77+B78+B79+B80+B81+B82+B83+B84+B85+B86+B87+B88+B89+B90+B91+B92+B93+B94+B95+B96+B97+B98+B99+B100+B101</f>
        <v>5700</v>
      </c>
      <c r="C76" s="22">
        <f>C77+C78+C79+C80+C81+C82+C83+C84+C85+C86+C87+C88+C89+C90+C91+C92+C93+C94+C95+C96+C97+C98+C99+C100+C101</f>
        <v>40666.799999999996</v>
      </c>
      <c r="D76" s="23">
        <f>D77+D78+D79+D80+D81+D82+D83+D84+D85+D86+D87+D88+D89+D90+D91+D92+D93+D94+D95+D96+D97+D98+D99+D100+D101</f>
        <v>25992.065000000006</v>
      </c>
    </row>
    <row r="77" spans="1:4" ht="12.75">
      <c r="A77" s="30" t="s">
        <v>80</v>
      </c>
      <c r="B77" s="22">
        <v>900</v>
      </c>
      <c r="C77" s="22"/>
      <c r="D77" s="23"/>
    </row>
    <row r="78" spans="1:4" ht="12.75">
      <c r="A78" s="30" t="s">
        <v>81</v>
      </c>
      <c r="B78" s="22"/>
      <c r="C78" s="22">
        <v>150</v>
      </c>
      <c r="D78" s="23">
        <v>145.714</v>
      </c>
    </row>
    <row r="79" spans="1:4" ht="25.5">
      <c r="A79" s="30" t="s">
        <v>82</v>
      </c>
      <c r="B79" s="22"/>
      <c r="C79" s="22">
        <v>130</v>
      </c>
      <c r="D79" s="23"/>
    </row>
    <row r="80" spans="1:4" ht="12.75">
      <c r="A80" s="31" t="s">
        <v>83</v>
      </c>
      <c r="B80" s="22"/>
      <c r="C80" s="22">
        <v>400</v>
      </c>
      <c r="D80" s="23"/>
    </row>
    <row r="81" spans="1:4" ht="12.75">
      <c r="A81" s="32" t="s">
        <v>84</v>
      </c>
      <c r="B81" s="22"/>
      <c r="C81" s="22">
        <v>8590.3</v>
      </c>
      <c r="D81" s="23">
        <v>1342.443</v>
      </c>
    </row>
    <row r="82" spans="1:4" ht="12.75">
      <c r="A82" s="33" t="s">
        <v>85</v>
      </c>
      <c r="B82" s="22"/>
      <c r="C82" s="22">
        <v>951.8</v>
      </c>
      <c r="D82" s="23">
        <v>951.799</v>
      </c>
    </row>
    <row r="83" spans="1:4" ht="25.5">
      <c r="A83" s="33" t="s">
        <v>132</v>
      </c>
      <c r="B83" s="22"/>
      <c r="C83" s="22">
        <v>5410.1</v>
      </c>
      <c r="D83" s="23">
        <v>5408.095</v>
      </c>
    </row>
    <row r="84" spans="1:4" ht="12.75">
      <c r="A84" s="33" t="s">
        <v>86</v>
      </c>
      <c r="B84" s="22"/>
      <c r="C84" s="22">
        <v>6220</v>
      </c>
      <c r="D84" s="23">
        <v>5984.466</v>
      </c>
    </row>
    <row r="85" spans="1:4" ht="12.75">
      <c r="A85" s="33" t="s">
        <v>87</v>
      </c>
      <c r="B85" s="22"/>
      <c r="C85" s="22">
        <v>320</v>
      </c>
      <c r="D85" s="23">
        <v>314.356</v>
      </c>
    </row>
    <row r="86" spans="1:4" ht="25.5">
      <c r="A86" s="33" t="s">
        <v>88</v>
      </c>
      <c r="B86" s="22"/>
      <c r="C86" s="22">
        <v>368</v>
      </c>
      <c r="D86" s="23">
        <v>367.84</v>
      </c>
    </row>
    <row r="87" spans="1:4" ht="12.75">
      <c r="A87" s="33" t="s">
        <v>89</v>
      </c>
      <c r="B87" s="22">
        <v>300</v>
      </c>
      <c r="C87" s="22"/>
      <c r="D87" s="23"/>
    </row>
    <row r="88" spans="1:4" ht="12.75">
      <c r="A88" s="34" t="s">
        <v>90</v>
      </c>
      <c r="B88" s="22"/>
      <c r="C88" s="22">
        <v>10834.3</v>
      </c>
      <c r="D88" s="23">
        <v>6110.435</v>
      </c>
    </row>
    <row r="89" spans="1:4" ht="12.75">
      <c r="A89" s="34" t="s">
        <v>130</v>
      </c>
      <c r="B89" s="22"/>
      <c r="C89" s="22">
        <v>420</v>
      </c>
      <c r="D89" s="23">
        <v>119.79</v>
      </c>
    </row>
    <row r="90" spans="1:4" ht="12.75">
      <c r="A90" s="34" t="s">
        <v>91</v>
      </c>
      <c r="B90" s="22"/>
      <c r="C90" s="22">
        <v>250</v>
      </c>
      <c r="D90" s="23"/>
    </row>
    <row r="91" spans="1:4" ht="12.75">
      <c r="A91" s="34" t="s">
        <v>92</v>
      </c>
      <c r="B91" s="22">
        <v>2000</v>
      </c>
      <c r="C91" s="22"/>
      <c r="D91" s="23"/>
    </row>
    <row r="92" spans="1:4" ht="12.75">
      <c r="A92" s="31" t="s">
        <v>93</v>
      </c>
      <c r="B92" s="22"/>
      <c r="C92" s="22">
        <v>155.7</v>
      </c>
      <c r="D92" s="23">
        <v>155.667</v>
      </c>
    </row>
    <row r="93" spans="1:4" ht="12.75">
      <c r="A93" s="31" t="s">
        <v>94</v>
      </c>
      <c r="B93" s="22"/>
      <c r="C93" s="22">
        <v>412.7</v>
      </c>
      <c r="D93" s="23">
        <v>412.61</v>
      </c>
    </row>
    <row r="94" spans="1:4" ht="12.75">
      <c r="A94" s="31" t="s">
        <v>95</v>
      </c>
      <c r="B94" s="22"/>
      <c r="C94" s="22">
        <v>242</v>
      </c>
      <c r="D94" s="23">
        <v>241.758</v>
      </c>
    </row>
    <row r="95" spans="1:4" ht="12.75">
      <c r="A95" s="31" t="s">
        <v>96</v>
      </c>
      <c r="B95" s="22"/>
      <c r="C95" s="22">
        <v>164.6</v>
      </c>
      <c r="D95" s="23">
        <v>164.56</v>
      </c>
    </row>
    <row r="96" spans="1:4" ht="12.75">
      <c r="A96" s="31" t="s">
        <v>97</v>
      </c>
      <c r="B96" s="22"/>
      <c r="C96" s="22">
        <v>1604</v>
      </c>
      <c r="D96" s="23">
        <v>677.875</v>
      </c>
    </row>
    <row r="97" spans="1:4" ht="12.75">
      <c r="A97" s="31" t="s">
        <v>98</v>
      </c>
      <c r="B97" s="22">
        <v>2500</v>
      </c>
      <c r="C97" s="22"/>
      <c r="D97" s="23"/>
    </row>
    <row r="98" spans="1:4" ht="12.75">
      <c r="A98" s="35" t="s">
        <v>99</v>
      </c>
      <c r="B98" s="22"/>
      <c r="C98" s="22">
        <v>3129.8</v>
      </c>
      <c r="D98" s="23">
        <v>3129.79</v>
      </c>
    </row>
    <row r="99" spans="1:4" ht="12.75">
      <c r="A99" s="34" t="s">
        <v>100</v>
      </c>
      <c r="B99" s="22"/>
      <c r="C99" s="22">
        <v>150</v>
      </c>
      <c r="D99" s="23">
        <v>135.706</v>
      </c>
    </row>
    <row r="100" spans="1:4" ht="12.75">
      <c r="A100" s="31" t="s">
        <v>101</v>
      </c>
      <c r="B100" s="22"/>
      <c r="C100" s="22">
        <v>450</v>
      </c>
      <c r="D100" s="23">
        <v>15.7</v>
      </c>
    </row>
    <row r="101" spans="1:4" ht="12.75">
      <c r="A101" s="32" t="s">
        <v>102</v>
      </c>
      <c r="B101" s="22"/>
      <c r="C101" s="22">
        <v>313.5</v>
      </c>
      <c r="D101" s="23">
        <v>313.461</v>
      </c>
    </row>
    <row r="102" spans="1:4" ht="12.75">
      <c r="A102" s="2" t="s">
        <v>61</v>
      </c>
      <c r="B102" s="22">
        <v>36600</v>
      </c>
      <c r="C102" s="22">
        <v>44987.5</v>
      </c>
      <c r="D102" s="23">
        <v>33268.735</v>
      </c>
    </row>
    <row r="103" spans="1:4" ht="12.75">
      <c r="A103" s="39" t="s">
        <v>62</v>
      </c>
      <c r="B103" s="22">
        <v>0</v>
      </c>
      <c r="C103" s="22">
        <v>1200.6</v>
      </c>
      <c r="D103" s="23">
        <v>1195.203</v>
      </c>
    </row>
    <row r="104" spans="1:4" ht="12.75">
      <c r="A104" s="1" t="s">
        <v>63</v>
      </c>
      <c r="B104" s="22">
        <v>8250</v>
      </c>
      <c r="C104" s="22">
        <v>13080</v>
      </c>
      <c r="D104" s="23">
        <v>1074.238</v>
      </c>
    </row>
    <row r="105" spans="1:4" ht="13.5" thickBot="1">
      <c r="A105" s="3" t="s">
        <v>64</v>
      </c>
      <c r="B105" s="28">
        <v>0</v>
      </c>
      <c r="C105" s="28">
        <v>700</v>
      </c>
      <c r="D105" s="29">
        <v>700</v>
      </c>
    </row>
    <row r="106" spans="1:4" ht="12.75">
      <c r="A106" s="2" t="s">
        <v>16</v>
      </c>
      <c r="B106" s="78">
        <f>B107+B108+B109+B110+B111+B112+B113+B114+B115+B116+B117+B118+B119+B120+B121+B122+B123+B124+B125+B126+B127+B128+B129+B130+B131+B132+B133+B134+B135</f>
        <v>7450</v>
      </c>
      <c r="C106" s="78">
        <f>C107+C108+C109+C110+C111+C112+C113+C114+C115+C116+C117+C118+C119+C120+C121+C122+C123+C124+C125+C126+C127+C128+C129+C130+C131+C132+C133+C134+C135</f>
        <v>12718.1</v>
      </c>
      <c r="D106" s="80">
        <f>D107+D108+D109+D110+D111+D112+D113+D114+D115+D116+D117+D118+D119+D120+D121+D122+D123+D124+D125+D126+D127+D128+D129+D130+D131+D132+D133+D134+D135</f>
        <v>11218.764000000001</v>
      </c>
    </row>
    <row r="107" spans="1:4" ht="12.75">
      <c r="A107" s="36" t="s">
        <v>103</v>
      </c>
      <c r="B107" s="22">
        <v>2000</v>
      </c>
      <c r="C107" s="22"/>
      <c r="D107" s="23"/>
    </row>
    <row r="108" spans="1:4" ht="12.75">
      <c r="A108" s="37" t="s">
        <v>104</v>
      </c>
      <c r="B108" s="22"/>
      <c r="C108" s="22">
        <v>1566.9</v>
      </c>
      <c r="D108" s="23">
        <v>834.538</v>
      </c>
    </row>
    <row r="109" spans="1:4" ht="12.75">
      <c r="A109" s="37" t="s">
        <v>105</v>
      </c>
      <c r="B109" s="22"/>
      <c r="C109" s="22">
        <v>403.1</v>
      </c>
      <c r="D109" s="23">
        <v>403.087</v>
      </c>
    </row>
    <row r="110" spans="1:4" ht="12.75">
      <c r="A110" s="37" t="s">
        <v>106</v>
      </c>
      <c r="B110" s="22"/>
      <c r="C110" s="22">
        <v>392.5</v>
      </c>
      <c r="D110" s="23">
        <v>392.49</v>
      </c>
    </row>
    <row r="111" spans="1:4" ht="12.75">
      <c r="A111" s="37" t="s">
        <v>107</v>
      </c>
      <c r="B111" s="22"/>
      <c r="C111" s="22">
        <v>200</v>
      </c>
      <c r="D111" s="23">
        <v>176.857</v>
      </c>
    </row>
    <row r="112" spans="1:4" ht="12.75">
      <c r="A112" s="86" t="s">
        <v>108</v>
      </c>
      <c r="B112" s="78"/>
      <c r="C112" s="78">
        <v>200</v>
      </c>
      <c r="D112" s="80">
        <v>168.63</v>
      </c>
    </row>
    <row r="113" spans="1:4" ht="12.75">
      <c r="A113" s="37" t="s">
        <v>109</v>
      </c>
      <c r="B113" s="22"/>
      <c r="C113" s="22">
        <v>276.8</v>
      </c>
      <c r="D113" s="23">
        <v>276.77</v>
      </c>
    </row>
    <row r="114" spans="1:4" ht="12.75">
      <c r="A114" s="31" t="s">
        <v>110</v>
      </c>
      <c r="B114" s="22"/>
      <c r="C114" s="22">
        <v>130</v>
      </c>
      <c r="D114" s="23">
        <v>97.726</v>
      </c>
    </row>
    <row r="115" spans="1:4" ht="12.75">
      <c r="A115" s="35" t="s">
        <v>111</v>
      </c>
      <c r="B115" s="22">
        <v>1300</v>
      </c>
      <c r="C115" s="22"/>
      <c r="D115" s="23"/>
    </row>
    <row r="116" spans="1:4" ht="12.75">
      <c r="A116" s="35" t="s">
        <v>112</v>
      </c>
      <c r="B116" s="22">
        <v>1000</v>
      </c>
      <c r="C116" s="22"/>
      <c r="D116" s="23"/>
    </row>
    <row r="117" spans="1:4" ht="12.75">
      <c r="A117" s="35" t="s">
        <v>113</v>
      </c>
      <c r="B117" s="22"/>
      <c r="C117" s="22">
        <v>878.2</v>
      </c>
      <c r="D117" s="23">
        <v>850.863</v>
      </c>
    </row>
    <row r="118" spans="1:4" ht="12.75">
      <c r="A118" s="35" t="s">
        <v>114</v>
      </c>
      <c r="B118" s="22"/>
      <c r="C118" s="22">
        <v>505</v>
      </c>
      <c r="D118" s="23">
        <v>502.574</v>
      </c>
    </row>
    <row r="119" spans="1:4" ht="12.75">
      <c r="A119" s="35" t="s">
        <v>115</v>
      </c>
      <c r="B119" s="22"/>
      <c r="C119" s="22">
        <v>710</v>
      </c>
      <c r="D119" s="23">
        <v>706.151</v>
      </c>
    </row>
    <row r="120" spans="1:4" ht="12.75">
      <c r="A120" s="31" t="s">
        <v>116</v>
      </c>
      <c r="B120" s="22"/>
      <c r="C120" s="22">
        <v>3100</v>
      </c>
      <c r="D120" s="23">
        <v>3095.54</v>
      </c>
    </row>
    <row r="121" spans="1:4" ht="12.75">
      <c r="A121" s="38" t="s">
        <v>117</v>
      </c>
      <c r="B121" s="22">
        <v>250</v>
      </c>
      <c r="C121" s="22"/>
      <c r="D121" s="23"/>
    </row>
    <row r="122" spans="1:4" ht="12.75">
      <c r="A122" s="38" t="s">
        <v>118</v>
      </c>
      <c r="B122" s="22">
        <v>950</v>
      </c>
      <c r="C122" s="22"/>
      <c r="D122" s="23"/>
    </row>
    <row r="123" spans="1:4" ht="12.75">
      <c r="A123" s="38" t="s">
        <v>119</v>
      </c>
      <c r="B123" s="22">
        <v>250</v>
      </c>
      <c r="C123" s="22"/>
      <c r="D123" s="23"/>
    </row>
    <row r="124" spans="1:4" ht="12.75">
      <c r="A124" s="35" t="s">
        <v>120</v>
      </c>
      <c r="B124" s="22">
        <v>1300</v>
      </c>
      <c r="C124" s="22">
        <v>108.5</v>
      </c>
      <c r="D124" s="23">
        <v>108.416</v>
      </c>
    </row>
    <row r="125" spans="1:4" ht="12.75">
      <c r="A125" s="31" t="s">
        <v>131</v>
      </c>
      <c r="B125" s="22"/>
      <c r="C125" s="22">
        <v>120</v>
      </c>
      <c r="D125" s="23">
        <v>119.959</v>
      </c>
    </row>
    <row r="126" spans="1:4" ht="12.75">
      <c r="A126" s="31" t="s">
        <v>121</v>
      </c>
      <c r="B126" s="22"/>
      <c r="C126" s="22">
        <v>85</v>
      </c>
      <c r="D126" s="23">
        <v>84.442</v>
      </c>
    </row>
    <row r="127" spans="1:4" ht="12.75">
      <c r="A127" s="31" t="s">
        <v>122</v>
      </c>
      <c r="B127" s="22"/>
      <c r="C127" s="22">
        <v>375</v>
      </c>
      <c r="D127" s="23">
        <v>373.329</v>
      </c>
    </row>
    <row r="128" spans="1:4" ht="12.75">
      <c r="A128" s="31" t="s">
        <v>123</v>
      </c>
      <c r="B128" s="22"/>
      <c r="C128" s="22">
        <v>250</v>
      </c>
      <c r="D128" s="23">
        <v>232.364</v>
      </c>
    </row>
    <row r="129" spans="1:4" ht="12.75">
      <c r="A129" s="31" t="s">
        <v>124</v>
      </c>
      <c r="B129" s="22"/>
      <c r="C129" s="22">
        <v>250</v>
      </c>
      <c r="D129" s="23">
        <v>244.776</v>
      </c>
    </row>
    <row r="130" spans="1:4" ht="12.75">
      <c r="A130" s="35" t="s">
        <v>112</v>
      </c>
      <c r="B130" s="22">
        <v>400</v>
      </c>
      <c r="C130" s="22"/>
      <c r="D130" s="23"/>
    </row>
    <row r="131" spans="1:4" ht="12.75">
      <c r="A131" s="31" t="s">
        <v>125</v>
      </c>
      <c r="B131" s="22"/>
      <c r="C131" s="22">
        <v>528</v>
      </c>
      <c r="D131" s="23">
        <v>528</v>
      </c>
    </row>
    <row r="132" spans="1:4" ht="12.75">
      <c r="A132" s="31" t="s">
        <v>126</v>
      </c>
      <c r="B132" s="22"/>
      <c r="C132" s="22">
        <v>533.4</v>
      </c>
      <c r="D132" s="23">
        <v>533.369</v>
      </c>
    </row>
    <row r="133" spans="1:4" ht="12.75">
      <c r="A133" s="31" t="s">
        <v>127</v>
      </c>
      <c r="B133" s="22"/>
      <c r="C133" s="22">
        <v>328.7</v>
      </c>
      <c r="D133" s="23">
        <v>327.928</v>
      </c>
    </row>
    <row r="134" spans="1:4" ht="12.75">
      <c r="A134" s="31" t="s">
        <v>128</v>
      </c>
      <c r="B134" s="22"/>
      <c r="C134" s="22">
        <v>1270</v>
      </c>
      <c r="D134" s="23">
        <v>654.368</v>
      </c>
    </row>
    <row r="135" spans="1:4" ht="12.75">
      <c r="A135" s="31" t="s">
        <v>129</v>
      </c>
      <c r="B135" s="22"/>
      <c r="C135" s="22">
        <v>507</v>
      </c>
      <c r="D135" s="23">
        <v>506.587</v>
      </c>
    </row>
    <row r="136" spans="1:4" ht="13.5" thickBot="1">
      <c r="A136" s="45" t="s">
        <v>11</v>
      </c>
      <c r="B136" s="28">
        <v>7000</v>
      </c>
      <c r="C136" s="28">
        <v>3005.7</v>
      </c>
      <c r="D136" s="29"/>
    </row>
    <row r="137" spans="1:4" ht="12.75">
      <c r="A137" s="47" t="s">
        <v>65</v>
      </c>
      <c r="B137" s="49">
        <v>2000</v>
      </c>
      <c r="C137" s="49">
        <v>2258.5</v>
      </c>
      <c r="D137" s="53">
        <v>1768.6</v>
      </c>
    </row>
    <row r="138" spans="1:4" ht="12.75">
      <c r="A138" s="41" t="s">
        <v>10</v>
      </c>
      <c r="B138" s="11"/>
      <c r="C138" s="11"/>
      <c r="D138" s="20"/>
    </row>
    <row r="139" spans="1:4" ht="12.75">
      <c r="A139" s="1" t="s">
        <v>67</v>
      </c>
      <c r="B139" s="11">
        <v>800</v>
      </c>
      <c r="C139" s="11">
        <v>1190</v>
      </c>
      <c r="D139" s="64">
        <v>1179.5</v>
      </c>
    </row>
    <row r="140" spans="1:4" ht="12.75">
      <c r="A140" s="2" t="s">
        <v>13</v>
      </c>
      <c r="B140" s="55"/>
      <c r="C140" s="55"/>
      <c r="D140" s="58"/>
    </row>
    <row r="141" spans="1:4" ht="12.75">
      <c r="A141" s="40" t="s">
        <v>133</v>
      </c>
      <c r="B141" s="11">
        <v>550</v>
      </c>
      <c r="C141" s="11">
        <v>650</v>
      </c>
      <c r="D141" s="58">
        <v>589.1</v>
      </c>
    </row>
    <row r="142" spans="1:4" ht="13.5" thickBot="1">
      <c r="A142" s="3" t="s">
        <v>11</v>
      </c>
      <c r="B142" s="59">
        <v>650</v>
      </c>
      <c r="C142" s="59">
        <v>418.5</v>
      </c>
      <c r="D142" s="60"/>
    </row>
    <row r="143" spans="1:4" ht="12.75">
      <c r="A143" s="48" t="s">
        <v>66</v>
      </c>
      <c r="B143" s="49">
        <f>B145+B146+B147+B151</f>
        <v>12000</v>
      </c>
      <c r="C143" s="49">
        <f>C145+C146+C147+C151</f>
        <v>37067.1</v>
      </c>
      <c r="D143" s="53">
        <f>D145+D146+D147+D151</f>
        <v>5837.375</v>
      </c>
    </row>
    <row r="144" spans="1:4" ht="12.75">
      <c r="A144" s="9" t="s">
        <v>10</v>
      </c>
      <c r="B144" s="11"/>
      <c r="C144" s="11"/>
      <c r="D144" s="58"/>
    </row>
    <row r="145" spans="1:4" ht="12.75">
      <c r="A145" s="1" t="s">
        <v>72</v>
      </c>
      <c r="B145" s="11">
        <v>0</v>
      </c>
      <c r="C145" s="11">
        <v>6069.7</v>
      </c>
      <c r="D145" s="58">
        <v>1655.975</v>
      </c>
    </row>
    <row r="146" spans="1:4" ht="12.75">
      <c r="A146" s="10" t="s">
        <v>71</v>
      </c>
      <c r="B146" s="11">
        <v>0</v>
      </c>
      <c r="C146" s="11">
        <v>1850</v>
      </c>
      <c r="D146" s="58">
        <v>1197.8</v>
      </c>
    </row>
    <row r="147" spans="1:4" ht="12.75">
      <c r="A147" s="39" t="s">
        <v>13</v>
      </c>
      <c r="B147" s="11">
        <f>B148+B149+B150</f>
        <v>10800</v>
      </c>
      <c r="C147" s="11">
        <f>C148+C149+C150</f>
        <v>29103.399999999998</v>
      </c>
      <c r="D147" s="58">
        <f>D148+D149+D150</f>
        <v>2983.6</v>
      </c>
    </row>
    <row r="148" spans="1:4" ht="12.75">
      <c r="A148" s="1" t="s">
        <v>68</v>
      </c>
      <c r="B148" s="11"/>
      <c r="C148" s="11">
        <v>484.1</v>
      </c>
      <c r="D148" s="58">
        <v>457.7</v>
      </c>
    </row>
    <row r="149" spans="1:4" ht="12.75">
      <c r="A149" s="1" t="s">
        <v>69</v>
      </c>
      <c r="B149" s="11">
        <v>7800</v>
      </c>
      <c r="C149" s="11">
        <v>28579.3</v>
      </c>
      <c r="D149" s="58">
        <v>2525.9</v>
      </c>
    </row>
    <row r="150" spans="1:4" ht="12.75">
      <c r="A150" s="1" t="s">
        <v>70</v>
      </c>
      <c r="B150" s="11">
        <v>3000</v>
      </c>
      <c r="C150" s="11">
        <v>40</v>
      </c>
      <c r="D150" s="58">
        <v>0</v>
      </c>
    </row>
    <row r="151" spans="1:4" ht="13.5" thickBot="1">
      <c r="A151" s="45" t="s">
        <v>11</v>
      </c>
      <c r="B151" s="59">
        <v>1200</v>
      </c>
      <c r="C151" s="59">
        <v>44</v>
      </c>
      <c r="D151" s="60">
        <v>0</v>
      </c>
    </row>
    <row r="152" spans="1:4" ht="12.75">
      <c r="A152" s="48" t="s">
        <v>73</v>
      </c>
      <c r="B152" s="49">
        <f>B154+B155+B156</f>
        <v>7740</v>
      </c>
      <c r="C152" s="49">
        <f>C154+C155+C156</f>
        <v>3139.6</v>
      </c>
      <c r="D152" s="53">
        <f>D154+D155+D156</f>
        <v>0</v>
      </c>
    </row>
    <row r="153" spans="1:4" ht="12.75">
      <c r="A153" s="9" t="s">
        <v>10</v>
      </c>
      <c r="B153" s="11"/>
      <c r="C153" s="11"/>
      <c r="D153" s="58"/>
    </row>
    <row r="154" spans="1:4" ht="12.75">
      <c r="A154" s="1" t="s">
        <v>74</v>
      </c>
      <c r="B154" s="11">
        <v>2000</v>
      </c>
      <c r="C154" s="11"/>
      <c r="D154" s="58"/>
    </row>
    <row r="155" spans="1:4" ht="12.75">
      <c r="A155" s="1" t="s">
        <v>75</v>
      </c>
      <c r="B155" s="11">
        <v>2000</v>
      </c>
      <c r="C155" s="11"/>
      <c r="D155" s="58"/>
    </row>
    <row r="156" spans="1:4" ht="13.5" thickBot="1">
      <c r="A156" s="43" t="s">
        <v>76</v>
      </c>
      <c r="B156" s="17">
        <v>3740</v>
      </c>
      <c r="C156" s="17">
        <v>3139.6</v>
      </c>
      <c r="D156" s="65"/>
    </row>
    <row r="157" spans="1:4" ht="13.5" thickBot="1">
      <c r="A157" s="44" t="s">
        <v>77</v>
      </c>
      <c r="B157" s="66"/>
      <c r="C157" s="66"/>
      <c r="D157" s="67">
        <v>6.1</v>
      </c>
    </row>
    <row r="158" spans="1:4" ht="17.25" customHeight="1" thickBot="1">
      <c r="A158" s="42"/>
      <c r="B158" s="68">
        <f>B7+B12+B21++B49+B65+B74+B137+B143+B152+B157</f>
        <v>161000</v>
      </c>
      <c r="C158" s="68">
        <f>C7+C12+C21++C49+C65+C74+C137+C143+C152+C157</f>
        <v>332341.89999999997</v>
      </c>
      <c r="D158" s="69">
        <f>D7+D12+D21++D49+D65+D74+D137+D143+D152+D157</f>
        <v>179574.68000000002</v>
      </c>
    </row>
  </sheetData>
  <sheetProtection/>
  <mergeCells count="3">
    <mergeCell ref="A2:D2"/>
    <mergeCell ref="A3:D3"/>
    <mergeCell ref="A5:A6"/>
  </mergeCells>
  <printOptions horizontalCentered="1"/>
  <pageMargins left="0.5905511811023623" right="0.5905511811023623" top="0.984251968503937" bottom="0.984251968503937" header="0.11811023622047245" footer="0.5118110236220472"/>
  <pageSetup horizontalDpi="600" verticalDpi="600" orientation="portrait" paperSize="9" scale="95" r:id="rId1"/>
  <headerFooter alignWithMargins="0">
    <oddFooter>&amp;CStránka &amp;P&amp;RTab.č. 15  FRR - sumář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2014-05-15T07:40:17Z</cp:lastPrinted>
  <dcterms:created xsi:type="dcterms:W3CDTF">2003-05-29T06:21:43Z</dcterms:created>
  <dcterms:modified xsi:type="dcterms:W3CDTF">2014-05-15T07:40:45Z</dcterms:modified>
  <cp:category/>
  <cp:version/>
  <cp:contentType/>
  <cp:contentStatus/>
</cp:coreProperties>
</file>