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8" windowHeight="97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8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zpracování PD na stavební úpravy pro vytvoření lůžek LDN v Jičíně v rámci POO – B ve 3. NP, kde je umístěna druhá stanice chirurgického lůžkového oddělení.</t>
        </r>
      </text>
    </comment>
    <comment ref="A8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Nevyhovující technický stav chlazení márnice je nutné řešit. Ve spolupráci s projektantem hledáme řešení vhodného umístění márnice nebo případně zachování stávajícího  umístění (jen výměna technologie. Částka je určena na PD a provedení výměny technologie technologie.</t>
        </r>
      </text>
    </comment>
    <comment ref="A9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Tuto akci jsme uvedli i do projektů úspor energií. Jedná se o výměnu stávajícího plynového kotle za plynový. S ohledem na částku a náročnost administrace žádosti o dotaci zvážit zda neřešit v rámci FRR. Stávající kotel je z roku 2002 a dle technického posouzení je nutné provést v horizontu 1,5 roku jeho výměnu.</t>
        </r>
      </text>
    </comment>
    <comment ref="A9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  <comment ref="A10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probourání příčky mezi pokojem JIP a vedlejší místností, doplnění a oprava povrchů, doplnění rozvodů a koncových prvků mediplyny, doplnění sítí a jejich úpravy. Jde o zvýšení kapacity, průchodnosti chirurgickým oddělením. Nemocnice, oddělení by mělo disponovat cca 20% monitorovaných lůžek.</t>
        </r>
      </text>
    </comment>
    <comment ref="A10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úpravy hygienického zázemí interního oddělení, v tuto chvíli jsou v jednom prostoru situovány mytí pacientů, podložních mís, likvidace odpadu z úklidu, jedná se o změny v dispozici prostor oddělení prostor, abychom oddělili jednotlivé činnosti. Půjde převážně o bourání, realizaci příček, rozvodů a povrchů v dotčených prostorách.</t>
        </r>
      </text>
    </comment>
    <comment ref="A12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A12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  <comment ref="A12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Přestavba objektu OKBH, na technický objekt, plánovaná akce ,   náhrada prostor , které jsme ztratili díky investiční výstavbě v areálu nemocnice. Parkovací prostor pro dopravní a komunální techniku , skladovací zázemí nemocnice</t>
        </r>
      </text>
    </comment>
    <comment ref="A14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Tato akce je již ve FRR v letošním roce. Máme zpracovanou projektovou dokumentaci. V současnosti řešíme problémy vhodného biocidního přípravku ve vztahu legionella a  použitý materiál na rozvody teplé vody. Požadovaná částka je na pokračování akce a výměnu dalších stoupaček v POO Jičín. </t>
        </r>
      </text>
    </comment>
  </commentList>
</comments>
</file>

<file path=xl/sharedStrings.xml><?xml version="1.0" encoding="utf-8"?>
<sst xmlns="http://schemas.openxmlformats.org/spreadsheetml/2006/main" count="215" uniqueCount="184">
  <si>
    <t>v tis. Kč</t>
  </si>
  <si>
    <t>odvětví - název akce</t>
  </si>
  <si>
    <t>schválený</t>
  </si>
  <si>
    <t>rozpočet</t>
  </si>
  <si>
    <t>upravený</t>
  </si>
  <si>
    <t xml:space="preserve">skutečnost </t>
  </si>
  <si>
    <t>Tabulka č. 12</t>
  </si>
  <si>
    <t>(rozpis akcí příspěvkových organizací  - samostatná tabulka)</t>
  </si>
  <si>
    <t>Přehled o čerpání výdajů z Fondu rozvoje a reprodukce Královéhradeckého  kraje v roce 2018</t>
  </si>
  <si>
    <t>k 31.12.2018</t>
  </si>
  <si>
    <t>odvětví 10 - doprava</t>
  </si>
  <si>
    <t>v tom:</t>
  </si>
  <si>
    <t>kapitálové výdaje odvětví:</t>
  </si>
  <si>
    <t xml:space="preserve">   Most ev. č. 3082 - 1 Svinary</t>
  </si>
  <si>
    <t xml:space="preserve">   příprava staveb - projektové dokumentace</t>
  </si>
  <si>
    <t xml:space="preserve">   realizace staveb</t>
  </si>
  <si>
    <t>nerozděleno</t>
  </si>
  <si>
    <t>běžné výdaje odvětví:</t>
  </si>
  <si>
    <t xml:space="preserve">   podlimitní věcná břemena</t>
  </si>
  <si>
    <t xml:space="preserve">   pronájem</t>
  </si>
  <si>
    <t xml:space="preserve">   služby</t>
  </si>
  <si>
    <t xml:space="preserve">   opravy</t>
  </si>
  <si>
    <t xml:space="preserve">   poplatky a platby státnímu rozpočtu</t>
  </si>
  <si>
    <t xml:space="preserve">   poplatky krajům, obcím a státním fondům</t>
  </si>
  <si>
    <t xml:space="preserve">   zaplacené sankce</t>
  </si>
  <si>
    <t xml:space="preserve">   úhrada sankcí, pokuty</t>
  </si>
  <si>
    <t xml:space="preserve">   závorový systém s meteostanicí III/30110 Adršpach - Chvaleč</t>
  </si>
  <si>
    <t>odvětví 12 - správa majetku kraje</t>
  </si>
  <si>
    <t xml:space="preserve">   Vojenský hřbitov 1866 Nový Bydžov</t>
  </si>
  <si>
    <t xml:space="preserve">   Oprava vjezdu, vchodu a oplocení, Nádražní 169, Opočno</t>
  </si>
  <si>
    <t xml:space="preserve">   Pruský hřbitov (Chlum) - oprava kokových prvků</t>
  </si>
  <si>
    <t xml:space="preserve">   Obnova části fasády budovy"E" Oblastní nemocnice Náchod, a.s.</t>
  </si>
  <si>
    <t xml:space="preserve">   Oprava střech, Lipová 56, Stěžery</t>
  </si>
  <si>
    <t xml:space="preserve">   Stavební úpravy RD, Prokopa Holého 221/22, Hradec Králové</t>
  </si>
  <si>
    <t xml:space="preserve">   Evropské domy v krajích - stavební úpravy objektu "Nový Hluchák" včetně stravovacího zařízení, Pospíšilova 365, HK</t>
  </si>
  <si>
    <t xml:space="preserve">   Stavební úpravy objektu Markoušovice č.p. 113 (topení, zateplení)</t>
  </si>
  <si>
    <t xml:space="preserve">   Opravy pomníků</t>
  </si>
  <si>
    <t xml:space="preserve">   Bytový dům, Pod Budínem 1415, Rychnov n.K.</t>
  </si>
  <si>
    <t xml:space="preserve">   Havárie teplovodu. Měst. Nem. Dvůr Králové n.L.</t>
  </si>
  <si>
    <t xml:space="preserve">   Realizace PC sítě Evropský dům, Švendova 1282, Hradec Králové</t>
  </si>
  <si>
    <t xml:space="preserve">   Rekonstrukce Škroupova domu</t>
  </si>
  <si>
    <t>kap. 14 - školství</t>
  </si>
  <si>
    <t xml:space="preserve">kapitálové výdaje odvětví:     </t>
  </si>
  <si>
    <t xml:space="preserve">běžné výdaje odvětví:           </t>
  </si>
  <si>
    <t>Gymnázium B. Němcové, HK - Oprava fasády - PD</t>
  </si>
  <si>
    <t xml:space="preserve">PO - investiční transfery </t>
  </si>
  <si>
    <t>PO - neinvestiční transfery</t>
  </si>
  <si>
    <t xml:space="preserve">   SŠ a ZŠ, Nové Město n.M. - Soutěž o návrh (areál SPŠ)</t>
  </si>
  <si>
    <t xml:space="preserve">   Střední škola a ZŠ, Hostinné - Zpevněné plochy a sadové úpravy - PD</t>
  </si>
  <si>
    <t xml:space="preserve">   Dětský domov, Broumov - Rekonstrukce části oplocení</t>
  </si>
  <si>
    <t xml:space="preserve">   Gymnázium a SOŠ ped., Nová Paka - Sportovní hala - PD</t>
  </si>
  <si>
    <t xml:space="preserve">   Střední škola zahradnická, Kopidlno - Reko elektroinstalace na zámku</t>
  </si>
  <si>
    <t xml:space="preserve">   ČLA Trutnov - Poradenské a vzdělávací centrum KHK - PPP Trutnov  - PD</t>
  </si>
  <si>
    <t xml:space="preserve">   DM, internát a ŠJ, HK - Zajištění vytápění  DM J. Masaryka </t>
  </si>
  <si>
    <t xml:space="preserve">   SUPŠ HNN, Hradec Králové - Dodávka tepla - PD (Brněnská)</t>
  </si>
  <si>
    <t>G, SOŠ a VOŠ, Nový Bydžov - Oprava svodů a dešťové kanalizace  DM</t>
  </si>
  <si>
    <t>MŠ, Spec. ZŠ a PŠ, HK - Oprava střešních oken, střechy, strojovny - PD</t>
  </si>
  <si>
    <t>odvětví 15 - zdravotnictví</t>
  </si>
  <si>
    <t xml:space="preserve">   Oblastní nemocnice Jičín a. s.</t>
  </si>
  <si>
    <t>Změna vstupu s lékárnou do areálu nemocnice Jičín vč. PD</t>
  </si>
  <si>
    <t>Novostavba PAVILON "A" (Stavební úpravy č.p. 511 pro laboratoře a onkologii ON Jičín a.s.) Výstavba klinických laboratoří a onkologie</t>
  </si>
  <si>
    <t>Přemístění ambulance TRN (plicní) v Novém Bydžově</t>
  </si>
  <si>
    <t>Čipový systém -  vstup na oddělení interny v Jičíně</t>
  </si>
  <si>
    <t>Náhradní zdroj elektrické energie nemocnice Jičín</t>
  </si>
  <si>
    <t>Rekonstrukce kanalizační přípojky u objektu plicního oddělení ON Jičín</t>
  </si>
  <si>
    <t>Úpravy servrovny v POO v Jičíně</t>
  </si>
  <si>
    <t>Doplnění sněhových zábran u objektu stravování v Jičíně</t>
  </si>
  <si>
    <t xml:space="preserve">   Oblastní nemocnice Náchod a. s.</t>
  </si>
  <si>
    <t>Ambulantní prostory rehabilitace,  ON Náchod</t>
  </si>
  <si>
    <t>Úprava patologie včetně PD, ON Náchod</t>
  </si>
  <si>
    <t xml:space="preserve">Realizace evakuačního výtahu - horní areál ONNá  vč. PD (2 výtahy) </t>
  </si>
  <si>
    <t>Administrativní prostory ON Náchod</t>
  </si>
  <si>
    <t>Stavební úpravy JIP nem. Broumov</t>
  </si>
  <si>
    <t>Oplocení nemocnice Broumov</t>
  </si>
  <si>
    <t xml:space="preserve">   nemocnice Rychnov nad Kněžnou</t>
  </si>
  <si>
    <t>Rekonstrukce dvou výtahů na požární výtahy v nemocnici RK - DIGIP</t>
  </si>
  <si>
    <t xml:space="preserve">   Oblastní nemocnice Trutnov a. s.</t>
  </si>
  <si>
    <t>Objekt nukleární medicíny - úprava prostor pro ředění radiofarmak</t>
  </si>
  <si>
    <t>Modernizace výtahu stravovací provoz, ON Tu</t>
  </si>
  <si>
    <t>Pavilon A2 - reko pro umístění plicního a kožního oddělení vč. PD</t>
  </si>
  <si>
    <t xml:space="preserve">    Městská nemocnice, a. s., Dvůr Králové n/L.</t>
  </si>
  <si>
    <t>Výstavba rozvodu medicinálních plynů  včetně PD, MN Dvůr</t>
  </si>
  <si>
    <t xml:space="preserve">Obměna vstupních katrů na oddělení chirurgie 3 ks, MN Dvůr  </t>
  </si>
  <si>
    <t>Nástavba operač. sálů a sterilizace na dvorním traktu laboratoří MN a.s. DK</t>
  </si>
  <si>
    <t xml:space="preserve">   Léčebna dlouhodobě nemocných, Nádražní 521, Opočno </t>
  </si>
  <si>
    <t>Reko garáže, skladů a zpevněných ploch vč. inženýr sítí</t>
  </si>
  <si>
    <t>PO - investiční transfery</t>
  </si>
  <si>
    <t>Odstranění objektu LTO v Novém Bydžově vč. PD</t>
  </si>
  <si>
    <r>
      <t>Úprava rozvodů ÚT vč. osazení nových termostatických ventilů - NB, II. část</t>
    </r>
    <r>
      <rPr>
        <sz val="12"/>
        <rFont val="Times New Roman"/>
        <family val="1"/>
      </rPr>
      <t xml:space="preserve"> </t>
    </r>
  </si>
  <si>
    <t>Výměna stoupacího potrubí vnitřního vodovodu v POO - A Jičín</t>
  </si>
  <si>
    <t>Výměna kanalizačního potrubí v hospodářské části v Jičíně</t>
  </si>
  <si>
    <t>Výměna podlahových krytin v Jičíně a v Novém Bydžově</t>
  </si>
  <si>
    <t>Odstranění objektu bývalých dílen vč. PD</t>
  </si>
  <si>
    <t>Oprava kanalizace - Náchod</t>
  </si>
  <si>
    <t>Oprava oplocení arálu sousedícího s lesem, úprava zeleně</t>
  </si>
  <si>
    <t xml:space="preserve">   Městská nemocnice, a. s., Dvůr Králové n/L.</t>
  </si>
  <si>
    <t>Výměna oken, oprava střechy a fasád na objektu LDN</t>
  </si>
  <si>
    <t>nerozdělena</t>
  </si>
  <si>
    <t>Interna Nový Bydžov - požárně bezpečnostní řešení, úpravy objektu vč. PD</t>
  </si>
  <si>
    <t>Požárně bezpečnostní řešení objektů  LDN v Novém Bydžově vč. PD</t>
  </si>
  <si>
    <t>Rekonstrukce struktur. kabeláže v objektu POO JC a interny v NB vč. PD</t>
  </si>
  <si>
    <t>Úprava prostor pro interní ambulanci Ji</t>
  </si>
  <si>
    <t>Obměna řídících stanic MaR pro VZT POO (ARO, OS) a stravování vč. PD</t>
  </si>
  <si>
    <t>Doplnění VZT do kompresorové stanice pro POO Jičín vč. PD</t>
  </si>
  <si>
    <t>Úprava prostor pro interní ambulanci v Jičíně vč. PD</t>
  </si>
  <si>
    <t xml:space="preserve">Úprava skladovacího prostoru a rampy pro vozíky s prádlem vč. PD </t>
  </si>
  <si>
    <t>Obměna chladícího agregátu pro POO (ARO, OS - operační sály)</t>
  </si>
  <si>
    <t>Úprava lůžkové stanice CHIR a vytvoření lůžek pro LDN v Jičíně vč. PD</t>
  </si>
  <si>
    <t>Úprava prostor pro gastroenterologický sálek v POO v Jičíně vč. PD</t>
  </si>
  <si>
    <t>WIFI pro pacienty Jičín a NB</t>
  </si>
  <si>
    <t>Nové umístění márnice v Jičíně, nová technologie +PD</t>
  </si>
  <si>
    <t>Vybudování WC na vrátnici v Novém Bydžově</t>
  </si>
  <si>
    <t>STA pro objekt interny Nový Bydžov</t>
  </si>
  <si>
    <t>Vybudování hygienického koutu na LDN A v Novém Bydžově</t>
  </si>
  <si>
    <t>Obměna plynového kotle v objektu plicního odd. v Jičíně</t>
  </si>
  <si>
    <t>Výměna rozvodů ÚT mezi objekty interny a LDN B v NB vč. PD</t>
  </si>
  <si>
    <t>Sociální zázemí pro zaměstnance stravovacího provozu v N.Bydžově - PD</t>
  </si>
  <si>
    <t>Stavební úpravy budov A,B,D  (Úpravy prostor vyšetřoven ultrazvuků, rentgenů, provozních místností a zázemí pro personál)</t>
  </si>
  <si>
    <t>Rozšíření chirurgická JIP v Náchodě o dvě monitorované postele</t>
  </si>
  <si>
    <t>Úprava čísticích místností interna Náchod</t>
  </si>
  <si>
    <t>Realizace urgentního příjmu, centralního příjmu Náchod dolní nemocnice</t>
  </si>
  <si>
    <t xml:space="preserve">Úprava povrchů a technologií 2 porodních a sekčního sálu včetně zázemí (povrchy, rozvody, vzduchotechnika, klimatizace) </t>
  </si>
  <si>
    <t>ČOV - revitalizace vč. studie a PD</t>
  </si>
  <si>
    <t>Výstavba konsolidovaných laboratoří a transfúzního oddělení</t>
  </si>
  <si>
    <t>Stavební úpravy pavilonu D (interna)</t>
  </si>
  <si>
    <t xml:space="preserve">Zhotovení parkoviště u pavilonu RDG </t>
  </si>
  <si>
    <t>Obnova strukturované kabeláže (interna a hl. budova)</t>
  </si>
  <si>
    <t>Nájezdová rampa u stravovacího provozu</t>
  </si>
  <si>
    <t>Objemová studie NIP a DIOP</t>
  </si>
  <si>
    <t>Stavební úpravy pro umístění přístroje magnetické rezonance</t>
  </si>
  <si>
    <t>Rekonstrukce energovodu</t>
  </si>
  <si>
    <t>Projektové dokumentace a studie</t>
  </si>
  <si>
    <t>Zdravotnický holding KHK a. s.</t>
  </si>
  <si>
    <t>Oprava oken v pavilonu operačních oborů Jičín</t>
  </si>
  <si>
    <t>Výměna vstupních požárních dveří v POO Jičín</t>
  </si>
  <si>
    <t>Oprava plechové střechy čp. 36 v Jičíně</t>
  </si>
  <si>
    <t>Doplnění ochranných prvků - dveří a stěn v PIO a POO</t>
  </si>
  <si>
    <t xml:space="preserve">Úprava povrchů a osvětlení chodeb interna Náchod </t>
  </si>
  <si>
    <r>
      <t xml:space="preserve">Výměna </t>
    </r>
    <r>
      <rPr>
        <sz val="10"/>
        <rFont val="Arial"/>
        <family val="2"/>
      </rPr>
      <t>podlahových krytin</t>
    </r>
  </si>
  <si>
    <t xml:space="preserve">Oprava střechy hlavní budovy  (ARO)        </t>
  </si>
  <si>
    <t>Stavební úpravy meziokenních výplní nem. pavilonu DIGP - havarijní stav</t>
  </si>
  <si>
    <t>Oprava komunikací v areálu</t>
  </si>
  <si>
    <t xml:space="preserve">Výměna rozvodů vody na hemodialýze </t>
  </si>
  <si>
    <t xml:space="preserve">Oprava oplocení nemocnice, MN Dvůr   </t>
  </si>
  <si>
    <t>Rekonstrukce výtahové šachty a výtahu - PD, studie</t>
  </si>
  <si>
    <t>Rekonstrukce kuchyně- studie, PD</t>
  </si>
  <si>
    <t xml:space="preserve">Rekonstrukce kuchyně- studie, PD </t>
  </si>
  <si>
    <t xml:space="preserve">Rekonstrukce technologie kuchyně </t>
  </si>
  <si>
    <t>Přestavba OKBH na technický objekt (částečná demolice)</t>
  </si>
  <si>
    <t xml:space="preserve">Dodávka a montáž venkovních žaluzií Hl. budova jižní a východní křídlo, </t>
  </si>
  <si>
    <t>Reko dvou výtahů (výtah 3, 4) na požární výtahy v nemocnici RK - DIGIP</t>
  </si>
  <si>
    <t>odvětví 16 - kultura</t>
  </si>
  <si>
    <t xml:space="preserve">   Studijní a vědecká knihovna v Hradci Králové - Úprava pochozích ploch</t>
  </si>
  <si>
    <t xml:space="preserve">   Regionální muzeum a galerie v Jičíně - Výstavba depozitáře v Robousích</t>
  </si>
  <si>
    <t xml:space="preserve">   Muzeum východních Čech v HK - Muzeum války 1866 na Chlumu</t>
  </si>
  <si>
    <t>odvětví 19 - činnost krajského úřadu</t>
  </si>
  <si>
    <t xml:space="preserve">   HW nad 40 tis. Kč</t>
  </si>
  <si>
    <t xml:space="preserve">   stavební práce</t>
  </si>
  <si>
    <t xml:space="preserve">   stroje, přístroje a zařízení</t>
  </si>
  <si>
    <t xml:space="preserve">   nákup automobilů </t>
  </si>
  <si>
    <t xml:space="preserve">   programové vybavení</t>
  </si>
  <si>
    <t>odvětví 28 - sociální věci</t>
  </si>
  <si>
    <t xml:space="preserve">   DD Dvůr Králové - působení spodní vody</t>
  </si>
  <si>
    <t xml:space="preserve">   Domov U Biřičky Hradec Králové - rozvoj Domova U Biřičky</t>
  </si>
  <si>
    <t xml:space="preserve">   Domov důchodců Humburky - studie proveditelnosti </t>
  </si>
  <si>
    <t xml:space="preserve">   DD Lampertice - stavebně-technický průzkum</t>
  </si>
  <si>
    <t xml:space="preserve">                         - stavební úpravy Žacléř</t>
  </si>
  <si>
    <t xml:space="preserve">   DD Tmavý Důl - zateplení II. a III. oddělení</t>
  </si>
  <si>
    <t xml:space="preserve">                        - stavebně-technický průzkum</t>
  </si>
  <si>
    <t xml:space="preserve">                        - reko prádelny</t>
  </si>
  <si>
    <t xml:space="preserve">                        - změna zdroje vytápění</t>
  </si>
  <si>
    <t xml:space="preserve">   Domov pro seniory Pilníkov - nástavba ubytovací části</t>
  </si>
  <si>
    <t xml:space="preserve">                                          - vybudování odstavné plochy</t>
  </si>
  <si>
    <t xml:space="preserve">   Domov pro seniory Vrchlabí - dostavba včetně PD</t>
  </si>
  <si>
    <t xml:space="preserve">   Barevné domky Hajnice - reko hlavní budovy</t>
  </si>
  <si>
    <t xml:space="preserve">   Domov Dědina Opočno - výstavba výtahů</t>
  </si>
  <si>
    <t xml:space="preserve">   Domov V Pozámčí, Chlumec nad Cidlinou - výměna oken a dveří</t>
  </si>
  <si>
    <t>nerozděleno na odvětví</t>
  </si>
  <si>
    <t>rezerva investiční</t>
  </si>
  <si>
    <t>rezerva neinvestiční</t>
  </si>
  <si>
    <t>celkem</t>
  </si>
  <si>
    <t>Střední škola zahradnická, Kopidlno - Reko elektro na zámku</t>
  </si>
  <si>
    <t>Úprava vstupních dveří na oddělení ARO, Jičín</t>
  </si>
  <si>
    <t>Rozvody kyslíku pro lůžka pacientů v NB -objekt interny vč. PD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</si>
</sst>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0_ ;\-0.00\ "/>
    <numFmt numFmtId="167" formatCode="#,##0.00\ _K_č"/>
    <numFmt numFmtId="168" formatCode="0.000"/>
  </numFmts>
  <fonts count="5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3" fontId="0" fillId="0" borderId="0" xfId="0" applyAlignment="1">
      <alignment/>
    </xf>
    <xf numFmtId="3" fontId="0" fillId="0" borderId="0" xfId="0" applyAlignment="1">
      <alignment horizontal="right"/>
    </xf>
    <xf numFmtId="3" fontId="2" fillId="0" borderId="10" xfId="0" applyFont="1" applyBorder="1" applyAlignment="1">
      <alignment horizontal="center" vertical="center" wrapText="1"/>
    </xf>
    <xf numFmtId="3" fontId="2" fillId="0" borderId="11" xfId="0" applyFont="1" applyBorder="1" applyAlignment="1">
      <alignment horizontal="center" vertical="center" wrapText="1"/>
    </xf>
    <xf numFmtId="3" fontId="2" fillId="16" borderId="10" xfId="0" applyFont="1" applyFill="1" applyBorder="1" applyAlignment="1">
      <alignment/>
    </xf>
    <xf numFmtId="4" fontId="2" fillId="16" borderId="12" xfId="38" applyNumberFormat="1" applyFont="1" applyFill="1" applyBorder="1" applyAlignment="1">
      <alignment horizontal="right"/>
    </xf>
    <xf numFmtId="3" fontId="3" fillId="0" borderId="13" xfId="0" applyFont="1" applyFill="1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1" xfId="0" applyBorder="1" applyAlignment="1">
      <alignment/>
    </xf>
    <xf numFmtId="3" fontId="0" fillId="0" borderId="14" xfId="0" applyBorder="1" applyAlignment="1">
      <alignment wrapText="1"/>
    </xf>
    <xf numFmtId="3" fontId="0" fillId="0" borderId="13" xfId="0" applyBorder="1" applyAlignment="1">
      <alignment/>
    </xf>
    <xf numFmtId="3" fontId="0" fillId="0" borderId="17" xfId="0" applyBorder="1" applyAlignment="1">
      <alignment/>
    </xf>
    <xf numFmtId="3" fontId="0" fillId="0" borderId="14" xfId="0" applyFont="1" applyBorder="1" applyAlignment="1">
      <alignment/>
    </xf>
    <xf numFmtId="3" fontId="0" fillId="0" borderId="13" xfId="0" applyFont="1" applyBorder="1" applyAlignment="1">
      <alignment/>
    </xf>
    <xf numFmtId="3" fontId="0" fillId="0" borderId="14" xfId="0" applyFont="1" applyBorder="1" applyAlignment="1">
      <alignment wrapText="1"/>
    </xf>
    <xf numFmtId="3" fontId="4" fillId="0" borderId="16" xfId="0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right"/>
    </xf>
    <xf numFmtId="3" fontId="5" fillId="0" borderId="14" xfId="0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right"/>
    </xf>
    <xf numFmtId="3" fontId="4" fillId="0" borderId="14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5" xfId="46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right"/>
    </xf>
    <xf numFmtId="3" fontId="4" fillId="0" borderId="14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3" fontId="4" fillId="0" borderId="14" xfId="0" applyFont="1" applyFill="1" applyBorder="1" applyAlignment="1">
      <alignment horizontal="left" vertical="center" wrapText="1"/>
    </xf>
    <xf numFmtId="3" fontId="4" fillId="0" borderId="13" xfId="0" applyFont="1" applyFill="1" applyBorder="1" applyAlignment="1">
      <alignment horizontal="left" wrapText="1"/>
    </xf>
    <xf numFmtId="3" fontId="4" fillId="0" borderId="15" xfId="0" applyFont="1" applyFill="1" applyBorder="1" applyAlignment="1">
      <alignment horizontal="left" wrapText="1"/>
    </xf>
    <xf numFmtId="0" fontId="48" fillId="0" borderId="14" xfId="46" applyFont="1" applyFill="1" applyBorder="1" applyAlignment="1">
      <alignment vertical="center"/>
      <protection/>
    </xf>
    <xf numFmtId="4" fontId="4" fillId="0" borderId="14" xfId="46" applyNumberFormat="1" applyFont="1" applyFill="1" applyBorder="1" applyAlignment="1">
      <alignment vertical="center" wrapText="1"/>
      <protection/>
    </xf>
    <xf numFmtId="4" fontId="4" fillId="0" borderId="14" xfId="46" applyNumberFormat="1" applyFont="1" applyFill="1" applyBorder="1" applyAlignment="1">
      <alignment horizontal="right" vertical="center" wrapText="1"/>
      <protection/>
    </xf>
    <xf numFmtId="0" fontId="48" fillId="0" borderId="16" xfId="46" applyFont="1" applyFill="1" applyBorder="1" applyAlignment="1">
      <alignment vertical="center"/>
      <protection/>
    </xf>
    <xf numFmtId="4" fontId="4" fillId="0" borderId="16" xfId="46" applyNumberFormat="1" applyFont="1" applyFill="1" applyBorder="1" applyAlignment="1">
      <alignment vertical="center" wrapText="1"/>
      <protection/>
    </xf>
    <xf numFmtId="0" fontId="48" fillId="0" borderId="14" xfId="46" applyFont="1" applyFill="1" applyBorder="1" applyAlignment="1">
      <alignment vertical="center" wrapText="1"/>
      <protection/>
    </xf>
    <xf numFmtId="4" fontId="4" fillId="0" borderId="13" xfId="46" applyNumberFormat="1" applyFont="1" applyFill="1" applyBorder="1" applyAlignment="1">
      <alignment horizontal="right" vertical="center" wrapText="1"/>
      <protection/>
    </xf>
    <xf numFmtId="0" fontId="48" fillId="0" borderId="15" xfId="46" applyFont="1" applyFill="1" applyBorder="1" applyAlignment="1">
      <alignment vertical="center"/>
      <protection/>
    </xf>
    <xf numFmtId="0" fontId="4" fillId="0" borderId="13" xfId="46" applyFont="1" applyFill="1" applyBorder="1" applyAlignment="1">
      <alignment vertical="center"/>
      <protection/>
    </xf>
    <xf numFmtId="4" fontId="4" fillId="0" borderId="1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/>
    </xf>
    <xf numFmtId="3" fontId="48" fillId="0" borderId="14" xfId="0" applyFont="1" applyFill="1" applyBorder="1" applyAlignment="1">
      <alignment vertical="center"/>
    </xf>
    <xf numFmtId="3" fontId="4" fillId="0" borderId="16" xfId="0" applyFont="1" applyFill="1" applyBorder="1" applyAlignment="1">
      <alignment horizontal="left"/>
    </xf>
    <xf numFmtId="0" fontId="4" fillId="0" borderId="14" xfId="46" applyFont="1" applyFill="1" applyBorder="1" applyAlignment="1">
      <alignment vertical="center"/>
      <protection/>
    </xf>
    <xf numFmtId="3" fontId="48" fillId="0" borderId="13" xfId="0" applyFont="1" applyFill="1" applyBorder="1" applyAlignment="1">
      <alignment vertical="center"/>
    </xf>
    <xf numFmtId="3" fontId="4" fillId="0" borderId="14" xfId="0" applyFont="1" applyFill="1" applyBorder="1" applyAlignment="1">
      <alignment vertical="center"/>
    </xf>
    <xf numFmtId="0" fontId="4" fillId="0" borderId="13" xfId="46" applyFont="1" applyFill="1" applyBorder="1" applyAlignment="1">
      <alignment horizontal="left" vertical="center"/>
      <protection/>
    </xf>
    <xf numFmtId="0" fontId="4" fillId="0" borderId="14" xfId="46" applyFont="1" applyFill="1" applyBorder="1">
      <alignment/>
      <protection/>
    </xf>
    <xf numFmtId="3" fontId="4" fillId="0" borderId="13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3" fontId="5" fillId="0" borderId="14" xfId="0" applyFont="1" applyFill="1" applyBorder="1" applyAlignment="1">
      <alignment horizontal="left"/>
    </xf>
    <xf numFmtId="3" fontId="4" fillId="0" borderId="16" xfId="0" applyFont="1" applyFill="1" applyBorder="1" applyAlignment="1">
      <alignment horizontal="left" vertical="center" wrapText="1"/>
    </xf>
    <xf numFmtId="4" fontId="48" fillId="0" borderId="15" xfId="46" applyNumberFormat="1" applyFont="1" applyFill="1" applyBorder="1" applyAlignment="1">
      <alignment vertical="center" wrapText="1"/>
      <protection/>
    </xf>
    <xf numFmtId="3" fontId="4" fillId="0" borderId="16" xfId="0" applyFont="1" applyFill="1" applyBorder="1" applyAlignment="1">
      <alignment horizontal="left" vertical="center"/>
    </xf>
    <xf numFmtId="0" fontId="4" fillId="0" borderId="16" xfId="47" applyFont="1" applyFill="1" applyBorder="1" applyAlignment="1">
      <alignment horizontal="left" vertical="center" wrapText="1"/>
      <protection/>
    </xf>
    <xf numFmtId="3" fontId="4" fillId="0" borderId="15" xfId="0" applyFont="1" applyFill="1" applyBorder="1" applyAlignment="1">
      <alignment horizontal="left" vertical="center"/>
    </xf>
    <xf numFmtId="3" fontId="5" fillId="0" borderId="17" xfId="0" applyFont="1" applyFill="1" applyBorder="1" applyAlignment="1">
      <alignment horizontal="left"/>
    </xf>
    <xf numFmtId="3" fontId="2" fillId="16" borderId="10" xfId="0" applyFont="1" applyFill="1" applyBorder="1" applyAlignment="1">
      <alignment horizontal="left"/>
    </xf>
    <xf numFmtId="3" fontId="0" fillId="0" borderId="14" xfId="0" applyFill="1" applyBorder="1" applyAlignment="1">
      <alignment/>
    </xf>
    <xf numFmtId="3" fontId="0" fillId="0" borderId="13" xfId="0" applyFill="1" applyBorder="1" applyAlignment="1">
      <alignment/>
    </xf>
    <xf numFmtId="4" fontId="0" fillId="0" borderId="14" xfId="38" applyNumberFormat="1" applyFont="1" applyBorder="1" applyAlignment="1">
      <alignment horizontal="right"/>
    </xf>
    <xf numFmtId="4" fontId="0" fillId="0" borderId="15" xfId="38" applyNumberFormat="1" applyFont="1" applyBorder="1" applyAlignment="1">
      <alignment horizontal="right"/>
    </xf>
    <xf numFmtId="4" fontId="0" fillId="0" borderId="17" xfId="38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4" xfId="38" applyNumberFormat="1" applyFont="1" applyFill="1" applyBorder="1" applyAlignment="1">
      <alignment horizontal="right"/>
    </xf>
    <xf numFmtId="3" fontId="11" fillId="0" borderId="17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6" xfId="38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38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 vertical="center"/>
    </xf>
    <xf numFmtId="4" fontId="0" fillId="0" borderId="14" xfId="38" applyNumberFormat="1" applyFont="1" applyBorder="1" applyAlignment="1">
      <alignment horizontal="right" vertical="center"/>
    </xf>
    <xf numFmtId="4" fontId="0" fillId="0" borderId="13" xfId="38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0" fillId="0" borderId="14" xfId="38" applyNumberFormat="1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14" xfId="38" applyNumberFormat="1" applyFont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3" fillId="0" borderId="17" xfId="38" applyNumberFormat="1" applyFont="1" applyBorder="1" applyAlignment="1">
      <alignment horizontal="right"/>
    </xf>
    <xf numFmtId="4" fontId="0" fillId="0" borderId="14" xfId="38" applyNumberFormat="1" applyFont="1" applyFill="1" applyBorder="1" applyAlignment="1">
      <alignment horizontal="right"/>
    </xf>
    <xf numFmtId="4" fontId="0" fillId="0" borderId="14" xfId="38" applyNumberFormat="1" applyFont="1" applyFill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11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48" fillId="0" borderId="13" xfId="46" applyFont="1" applyFill="1" applyBorder="1" applyAlignment="1">
      <alignment vertical="center"/>
      <protection/>
    </xf>
    <xf numFmtId="4" fontId="0" fillId="0" borderId="13" xfId="38" applyNumberFormat="1" applyFont="1" applyBorder="1" applyAlignment="1">
      <alignment horizontal="right"/>
    </xf>
    <xf numFmtId="0" fontId="48" fillId="0" borderId="17" xfId="46" applyFont="1" applyFill="1" applyBorder="1" applyAlignment="1">
      <alignment vertical="center"/>
      <protection/>
    </xf>
    <xf numFmtId="4" fontId="4" fillId="0" borderId="17" xfId="46" applyNumberFormat="1" applyFont="1" applyFill="1" applyBorder="1" applyAlignment="1">
      <alignment vertical="center" wrapText="1"/>
      <protection/>
    </xf>
    <xf numFmtId="4" fontId="4" fillId="0" borderId="13" xfId="46" applyNumberFormat="1" applyFont="1" applyFill="1" applyBorder="1" applyAlignment="1">
      <alignment vertical="center" wrapText="1"/>
      <protection/>
    </xf>
    <xf numFmtId="3" fontId="4" fillId="0" borderId="17" xfId="0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3" fontId="1" fillId="11" borderId="0" xfId="0" applyFont="1" applyFill="1" applyAlignment="1">
      <alignment horizontal="center" vertical="center" wrapText="1"/>
    </xf>
    <xf numFmtId="3" fontId="0" fillId="11" borderId="0" xfId="0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2" fillId="0" borderId="10" xfId="0" applyFont="1" applyBorder="1" applyAlignment="1">
      <alignment horizontal="center" vertical="center" wrapText="1"/>
    </xf>
    <xf numFmtId="3" fontId="2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tabSelected="1" workbookViewId="0" topLeftCell="A127">
      <selection activeCell="G20" sqref="G20"/>
    </sheetView>
  </sheetViews>
  <sheetFormatPr defaultColWidth="9.00390625" defaultRowHeight="12.75"/>
  <cols>
    <col min="1" max="1" width="63.00390625" style="0" customWidth="1"/>
    <col min="2" max="4" width="15.625" style="0" customWidth="1"/>
  </cols>
  <sheetData>
    <row r="1" ht="12.75">
      <c r="D1" t="s">
        <v>6</v>
      </c>
    </row>
    <row r="2" spans="1:4" ht="45" customHeight="1">
      <c r="A2" s="98" t="s">
        <v>8</v>
      </c>
      <c r="B2" s="98"/>
      <c r="C2" s="98"/>
      <c r="D2" s="99"/>
    </row>
    <row r="3" spans="1:4" ht="12.75" customHeight="1">
      <c r="A3" s="100" t="s">
        <v>7</v>
      </c>
      <c r="B3" s="100"/>
      <c r="C3" s="100"/>
      <c r="D3" s="101"/>
    </row>
    <row r="4" ht="13.5" thickBot="1">
      <c r="D4" s="1" t="s">
        <v>0</v>
      </c>
    </row>
    <row r="5" spans="1:4" ht="13.5" customHeight="1">
      <c r="A5" s="102" t="s">
        <v>1</v>
      </c>
      <c r="B5" s="2" t="s">
        <v>2</v>
      </c>
      <c r="C5" s="2" t="s">
        <v>4</v>
      </c>
      <c r="D5" s="2" t="s">
        <v>5</v>
      </c>
    </row>
    <row r="6" spans="1:4" ht="13.5" customHeight="1" thickBot="1">
      <c r="A6" s="103"/>
      <c r="B6" s="3" t="s">
        <v>3</v>
      </c>
      <c r="C6" s="3" t="s">
        <v>3</v>
      </c>
      <c r="D6" s="3" t="s">
        <v>9</v>
      </c>
    </row>
    <row r="7" spans="1:4" ht="12.75">
      <c r="A7" s="4" t="s">
        <v>10</v>
      </c>
      <c r="B7" s="5">
        <f>B10+B11+B12+B13+B14+B16+B17+B18+B19+B20+B21+B22+B23</f>
        <v>150000</v>
      </c>
      <c r="C7" s="5">
        <f>C10+C11+C12+C13+C14+C16+C17+C18+C19+C20+C21+C22+C23</f>
        <v>236457.40999999995</v>
      </c>
      <c r="D7" s="5">
        <f>D10+D11+D12+D13+D14+D16+D17+D18+D19+D20+D21+D22+D23</f>
        <v>196595.56</v>
      </c>
    </row>
    <row r="8" spans="1:4" ht="12.75">
      <c r="A8" s="6" t="s">
        <v>11</v>
      </c>
      <c r="B8" s="60"/>
      <c r="C8" s="60"/>
      <c r="D8" s="66"/>
    </row>
    <row r="9" spans="1:4" ht="12.75">
      <c r="A9" s="7" t="s">
        <v>12</v>
      </c>
      <c r="B9" s="60"/>
      <c r="C9" s="60"/>
      <c r="D9" s="66"/>
    </row>
    <row r="10" spans="1:4" ht="12.75">
      <c r="A10" s="7" t="s">
        <v>13</v>
      </c>
      <c r="B10" s="60"/>
      <c r="C10" s="60">
        <v>78219.54</v>
      </c>
      <c r="D10" s="66">
        <v>68994.7</v>
      </c>
    </row>
    <row r="11" spans="1:4" ht="12.75">
      <c r="A11" s="7" t="s">
        <v>14</v>
      </c>
      <c r="B11" s="66"/>
      <c r="C11" s="60">
        <v>42024.57</v>
      </c>
      <c r="D11" s="66">
        <v>34780.09</v>
      </c>
    </row>
    <row r="12" spans="1:4" ht="12.75">
      <c r="A12" s="7" t="s">
        <v>15</v>
      </c>
      <c r="B12" s="66"/>
      <c r="C12" s="60">
        <v>17307.07</v>
      </c>
      <c r="D12" s="66">
        <v>16215.17</v>
      </c>
    </row>
    <row r="13" spans="1:4" ht="12.75">
      <c r="A13" s="7" t="s">
        <v>26</v>
      </c>
      <c r="B13" s="66"/>
      <c r="C13" s="60">
        <v>302.55</v>
      </c>
      <c r="D13" s="66">
        <v>302.5</v>
      </c>
    </row>
    <row r="14" spans="1:4" ht="12.75">
      <c r="A14" s="7" t="s">
        <v>16</v>
      </c>
      <c r="B14" s="66"/>
      <c r="C14" s="60">
        <v>1164.8</v>
      </c>
      <c r="D14" s="66"/>
    </row>
    <row r="15" spans="1:4" ht="12.75">
      <c r="A15" s="7" t="s">
        <v>17</v>
      </c>
      <c r="B15" s="66"/>
      <c r="C15" s="60"/>
      <c r="D15" s="66"/>
    </row>
    <row r="16" spans="1:4" ht="12.75">
      <c r="A16" s="7" t="s">
        <v>18</v>
      </c>
      <c r="B16" s="66"/>
      <c r="C16" s="60">
        <v>58.2</v>
      </c>
      <c r="D16" s="67">
        <v>33.9</v>
      </c>
    </row>
    <row r="17" spans="1:4" ht="12.75">
      <c r="A17" s="7" t="s">
        <v>19</v>
      </c>
      <c r="B17" s="66"/>
      <c r="C17" s="60">
        <v>323.58</v>
      </c>
      <c r="D17" s="66">
        <v>194.17</v>
      </c>
    </row>
    <row r="18" spans="1:4" ht="12.75">
      <c r="A18" s="7" t="s">
        <v>20</v>
      </c>
      <c r="B18" s="66">
        <v>10000</v>
      </c>
      <c r="C18" s="60">
        <v>6021.71</v>
      </c>
      <c r="D18" s="66">
        <v>4536.54</v>
      </c>
    </row>
    <row r="19" spans="1:4" ht="12.75">
      <c r="A19" s="8" t="s">
        <v>21</v>
      </c>
      <c r="B19" s="68">
        <v>140000</v>
      </c>
      <c r="C19" s="61">
        <v>90855</v>
      </c>
      <c r="D19" s="68">
        <v>71402</v>
      </c>
    </row>
    <row r="20" spans="1:4" ht="12.75">
      <c r="A20" s="7" t="s">
        <v>22</v>
      </c>
      <c r="B20" s="66"/>
      <c r="C20" s="60">
        <v>110</v>
      </c>
      <c r="D20" s="66">
        <v>109.45</v>
      </c>
    </row>
    <row r="21" spans="1:4" ht="12.75">
      <c r="A21" s="9" t="s">
        <v>23</v>
      </c>
      <c r="B21" s="69"/>
      <c r="C21" s="70">
        <v>62.68</v>
      </c>
      <c r="D21" s="69">
        <v>21</v>
      </c>
    </row>
    <row r="22" spans="1:4" ht="12.75">
      <c r="A22" s="7" t="s">
        <v>24</v>
      </c>
      <c r="B22" s="66"/>
      <c r="C22" s="60">
        <v>6</v>
      </c>
      <c r="D22" s="68">
        <v>6</v>
      </c>
    </row>
    <row r="23" spans="1:4" ht="13.5" thickBot="1">
      <c r="A23" s="10" t="s">
        <v>25</v>
      </c>
      <c r="B23" s="71"/>
      <c r="C23" s="72">
        <v>1.71</v>
      </c>
      <c r="D23" s="63">
        <v>0.04</v>
      </c>
    </row>
    <row r="24" spans="1:4" ht="12.75">
      <c r="A24" s="4" t="s">
        <v>27</v>
      </c>
      <c r="B24" s="5">
        <f>B27+B28+B29+B30+B31+B32+B33+B35+B36+B37+B38+B39+B40</f>
        <v>32500</v>
      </c>
      <c r="C24" s="5">
        <f>C27+C28+C29+C30+C31+C32+C33+C35+C36+C37+C38+C39+C40</f>
        <v>81912.45</v>
      </c>
      <c r="D24" s="5">
        <f>D27+D28+D29+D30+D31+D32+D33+D35+D36+D37+D38+D39+D40</f>
        <v>1829.8</v>
      </c>
    </row>
    <row r="25" spans="1:4" ht="12.75">
      <c r="A25" s="6" t="s">
        <v>11</v>
      </c>
      <c r="B25" s="60"/>
      <c r="C25" s="60"/>
      <c r="D25" s="66"/>
    </row>
    <row r="26" spans="1:4" ht="12.75">
      <c r="A26" s="9" t="s">
        <v>17</v>
      </c>
      <c r="B26" s="69"/>
      <c r="C26" s="60"/>
      <c r="D26" s="66"/>
    </row>
    <row r="27" spans="1:4" ht="12.75">
      <c r="A27" s="7" t="s">
        <v>28</v>
      </c>
      <c r="B27" s="66"/>
      <c r="C27" s="60">
        <v>671.2</v>
      </c>
      <c r="D27" s="66">
        <v>444</v>
      </c>
    </row>
    <row r="28" spans="1:4" ht="12.75">
      <c r="A28" s="7" t="s">
        <v>29</v>
      </c>
      <c r="B28" s="66"/>
      <c r="C28" s="60">
        <v>356.01</v>
      </c>
      <c r="D28" s="66">
        <v>20.04</v>
      </c>
    </row>
    <row r="29" spans="1:4" ht="12.75">
      <c r="A29" s="7" t="s">
        <v>30</v>
      </c>
      <c r="B29" s="66"/>
      <c r="C29" s="60">
        <v>305.2</v>
      </c>
      <c r="D29" s="66"/>
    </row>
    <row r="30" spans="1:4" ht="12.75">
      <c r="A30" s="7" t="s">
        <v>31</v>
      </c>
      <c r="B30" s="66"/>
      <c r="C30" s="60">
        <v>154.2</v>
      </c>
      <c r="D30" s="66">
        <v>154.19</v>
      </c>
    </row>
    <row r="31" spans="1:4" ht="12.75">
      <c r="A31" s="7" t="s">
        <v>32</v>
      </c>
      <c r="B31" s="66">
        <v>1000</v>
      </c>
      <c r="C31" s="60">
        <v>283</v>
      </c>
      <c r="D31" s="66">
        <v>282.24</v>
      </c>
    </row>
    <row r="32" spans="1:4" ht="12.75">
      <c r="A32" s="7" t="s">
        <v>36</v>
      </c>
      <c r="B32" s="66">
        <v>500</v>
      </c>
      <c r="C32" s="60">
        <v>250</v>
      </c>
      <c r="D32" s="66"/>
    </row>
    <row r="33" spans="1:4" ht="12.75">
      <c r="A33" s="7" t="s">
        <v>38</v>
      </c>
      <c r="B33" s="66"/>
      <c r="C33" s="60">
        <v>108.65</v>
      </c>
      <c r="D33" s="66">
        <v>108.65</v>
      </c>
    </row>
    <row r="34" spans="1:4" ht="12.75">
      <c r="A34" s="9" t="s">
        <v>12</v>
      </c>
      <c r="B34" s="69"/>
      <c r="C34" s="60"/>
      <c r="D34" s="66"/>
    </row>
    <row r="35" spans="1:4" ht="12.75">
      <c r="A35" s="7" t="s">
        <v>33</v>
      </c>
      <c r="B35" s="66"/>
      <c r="C35" s="60">
        <v>1192.2</v>
      </c>
      <c r="D35" s="66"/>
    </row>
    <row r="36" spans="1:4" ht="25.5">
      <c r="A36" s="11" t="s">
        <v>34</v>
      </c>
      <c r="B36" s="73">
        <v>30000</v>
      </c>
      <c r="C36" s="74">
        <v>72828.51</v>
      </c>
      <c r="D36" s="73">
        <v>735.68</v>
      </c>
    </row>
    <row r="37" spans="1:4" ht="12.75">
      <c r="A37" s="7" t="s">
        <v>35</v>
      </c>
      <c r="B37" s="66">
        <v>1000</v>
      </c>
      <c r="C37" s="60">
        <v>1663.48</v>
      </c>
      <c r="D37" s="66">
        <v>85</v>
      </c>
    </row>
    <row r="38" spans="1:4" ht="12.75">
      <c r="A38" s="12" t="s">
        <v>37</v>
      </c>
      <c r="B38" s="75"/>
      <c r="C38" s="60">
        <v>1100</v>
      </c>
      <c r="D38" s="76"/>
    </row>
    <row r="39" spans="1:4" ht="12.75">
      <c r="A39" s="12" t="s">
        <v>39</v>
      </c>
      <c r="B39" s="75"/>
      <c r="C39" s="60">
        <v>1500</v>
      </c>
      <c r="D39" s="76"/>
    </row>
    <row r="40" spans="1:4" ht="13.5" thickBot="1">
      <c r="A40" s="10" t="s">
        <v>40</v>
      </c>
      <c r="B40" s="77"/>
      <c r="C40" s="62">
        <v>1500</v>
      </c>
      <c r="D40" s="78"/>
    </row>
    <row r="41" spans="1:4" ht="12.75">
      <c r="A41" s="4" t="s">
        <v>41</v>
      </c>
      <c r="B41" s="5">
        <f>B43+B44+B46+B47+B48+B49+B50+B51+B52+B53+B55+B57+B58+B56+B59</f>
        <v>92000</v>
      </c>
      <c r="C41" s="5">
        <f>C43+C44+C46+C47+C48+C49+C50+C51+C52+C53+C55+C57+C58+C56+C59</f>
        <v>138700.77</v>
      </c>
      <c r="D41" s="5">
        <f>D43+D44+D46+D47+D48+D49+D50+D51+D52+D53+D55+D57+D58+D56+D59</f>
        <v>106239.03000000001</v>
      </c>
    </row>
    <row r="42" spans="1:4" ht="12.75">
      <c r="A42" s="6" t="s">
        <v>11</v>
      </c>
      <c r="B42" s="60"/>
      <c r="C42" s="60"/>
      <c r="D42" s="66"/>
    </row>
    <row r="43" spans="1:4" ht="12.75">
      <c r="A43" s="14" t="s">
        <v>45</v>
      </c>
      <c r="B43" s="69">
        <v>57300</v>
      </c>
      <c r="C43" s="60">
        <v>83989.17</v>
      </c>
      <c r="D43" s="66">
        <v>62817.99</v>
      </c>
    </row>
    <row r="44" spans="1:4" ht="12.75">
      <c r="A44" s="14" t="s">
        <v>46</v>
      </c>
      <c r="B44" s="66">
        <v>27050</v>
      </c>
      <c r="C44" s="60">
        <v>37674.53</v>
      </c>
      <c r="D44" s="66">
        <v>31330.65</v>
      </c>
    </row>
    <row r="45" spans="1:4" ht="12.75">
      <c r="A45" s="15" t="s">
        <v>42</v>
      </c>
      <c r="B45" s="66"/>
      <c r="C45" s="60"/>
      <c r="D45" s="66"/>
    </row>
    <row r="46" spans="1:4" ht="12.75">
      <c r="A46" s="16" t="s">
        <v>54</v>
      </c>
      <c r="B46" s="66"/>
      <c r="C46" s="60">
        <v>200</v>
      </c>
      <c r="D46" s="66"/>
    </row>
    <row r="47" spans="1:4" ht="12.75">
      <c r="A47" s="16" t="s">
        <v>53</v>
      </c>
      <c r="B47" s="66">
        <v>1000</v>
      </c>
      <c r="C47" s="60"/>
      <c r="D47" s="66"/>
    </row>
    <row r="48" spans="1:4" ht="12.75">
      <c r="A48" s="14" t="s">
        <v>47</v>
      </c>
      <c r="B48" s="69"/>
      <c r="C48" s="60">
        <v>800</v>
      </c>
      <c r="D48" s="66"/>
    </row>
    <row r="49" spans="1:4" ht="12.75">
      <c r="A49" s="14" t="s">
        <v>49</v>
      </c>
      <c r="B49" s="66"/>
      <c r="C49" s="60">
        <v>3.27</v>
      </c>
      <c r="D49" s="66">
        <v>3.27</v>
      </c>
    </row>
    <row r="50" spans="1:4" ht="12.75">
      <c r="A50" s="14" t="s">
        <v>50</v>
      </c>
      <c r="B50" s="73"/>
      <c r="C50" s="74">
        <v>3000</v>
      </c>
      <c r="D50" s="73"/>
    </row>
    <row r="51" spans="1:4" ht="12.75">
      <c r="A51" s="16" t="s">
        <v>51</v>
      </c>
      <c r="B51" s="66"/>
      <c r="C51" s="60">
        <v>11726.73</v>
      </c>
      <c r="D51" s="66">
        <v>11726.22</v>
      </c>
    </row>
    <row r="52" spans="1:4" ht="12.75" customHeight="1">
      <c r="A52" s="11" t="s">
        <v>52</v>
      </c>
      <c r="B52" s="66">
        <v>1000</v>
      </c>
      <c r="C52" s="60">
        <v>300</v>
      </c>
      <c r="D52" s="66">
        <v>203.89</v>
      </c>
    </row>
    <row r="53" spans="1:4" ht="12.75" customHeight="1">
      <c r="A53" s="11" t="s">
        <v>48</v>
      </c>
      <c r="B53" s="66"/>
      <c r="C53" s="60">
        <v>150</v>
      </c>
      <c r="D53" s="76"/>
    </row>
    <row r="54" spans="1:4" ht="12.75">
      <c r="A54" s="14" t="s">
        <v>43</v>
      </c>
      <c r="B54" s="66"/>
      <c r="C54" s="60"/>
      <c r="D54" s="66"/>
    </row>
    <row r="55" spans="1:4" ht="12.75">
      <c r="A55" s="14" t="s">
        <v>44</v>
      </c>
      <c r="B55" s="66">
        <v>200</v>
      </c>
      <c r="C55" s="60">
        <v>600</v>
      </c>
      <c r="D55" s="66"/>
    </row>
    <row r="56" spans="1:4" ht="12.75">
      <c r="A56" s="16" t="s">
        <v>55</v>
      </c>
      <c r="B56" s="66"/>
      <c r="C56" s="60">
        <v>156.8</v>
      </c>
      <c r="D56" s="66">
        <v>156.74</v>
      </c>
    </row>
    <row r="57" spans="1:4" ht="12.75" customHeight="1">
      <c r="A57" s="16" t="s">
        <v>56</v>
      </c>
      <c r="B57" s="66">
        <v>100</v>
      </c>
      <c r="C57" s="60">
        <v>100</v>
      </c>
      <c r="D57" s="66"/>
    </row>
    <row r="58" spans="1:4" ht="12.75">
      <c r="A58" s="16" t="s">
        <v>181</v>
      </c>
      <c r="B58" s="66"/>
      <c r="C58" s="60">
        <v>0.27</v>
      </c>
      <c r="D58" s="66">
        <v>0.27</v>
      </c>
    </row>
    <row r="59" spans="1:4" ht="13.5" thickBot="1">
      <c r="A59" s="13" t="s">
        <v>16</v>
      </c>
      <c r="B59" s="63">
        <v>5350</v>
      </c>
      <c r="C59" s="62"/>
      <c r="D59" s="63"/>
    </row>
    <row r="60" spans="1:4" ht="12.75">
      <c r="A60" s="4" t="s">
        <v>57</v>
      </c>
      <c r="B60" s="5">
        <f>B62+B135+B136+B137+B165</f>
        <v>150000</v>
      </c>
      <c r="C60" s="5">
        <f>C62+C135+C136+C137+C165</f>
        <v>393962.51</v>
      </c>
      <c r="D60" s="5">
        <f>D62+D135+D136+D137+D165</f>
        <v>62705.03000000001</v>
      </c>
    </row>
    <row r="61" spans="1:4" ht="12.75">
      <c r="A61" s="6" t="s">
        <v>11</v>
      </c>
      <c r="B61" s="60"/>
      <c r="C61" s="60"/>
      <c r="D61" s="66"/>
    </row>
    <row r="62" spans="1:4" ht="12.75">
      <c r="A62" s="17" t="s">
        <v>12</v>
      </c>
      <c r="B62" s="18">
        <f>SUM(B63:B134)</f>
        <v>124380</v>
      </c>
      <c r="C62" s="18">
        <f>SUM(C63:C134)</f>
        <v>323652.87</v>
      </c>
      <c r="D62" s="18">
        <f>SUM(D63:D134)</f>
        <v>31960.920000000006</v>
      </c>
    </row>
    <row r="63" spans="1:4" ht="12.75">
      <c r="A63" s="19" t="s">
        <v>58</v>
      </c>
      <c r="B63" s="20"/>
      <c r="C63" s="76"/>
      <c r="D63" s="76"/>
    </row>
    <row r="64" spans="1:4" ht="12.75" customHeight="1">
      <c r="A64" s="21" t="s">
        <v>60</v>
      </c>
      <c r="B64" s="22"/>
      <c r="C64" s="60">
        <v>53208.78</v>
      </c>
      <c r="D64" s="60">
        <v>3825.17</v>
      </c>
    </row>
    <row r="65" spans="1:4" ht="12.75">
      <c r="A65" s="23" t="s">
        <v>59</v>
      </c>
      <c r="B65" s="24"/>
      <c r="C65" s="60">
        <v>32665.8</v>
      </c>
      <c r="D65" s="60"/>
    </row>
    <row r="66" spans="1:4" ht="12.75">
      <c r="A66" s="25" t="s">
        <v>61</v>
      </c>
      <c r="B66" s="26"/>
      <c r="C66" s="60">
        <v>3060</v>
      </c>
      <c r="D66" s="60">
        <v>64.63</v>
      </c>
    </row>
    <row r="67" spans="1:4" ht="12.75" customHeight="1">
      <c r="A67" s="27" t="s">
        <v>98</v>
      </c>
      <c r="B67" s="24"/>
      <c r="C67" s="60">
        <v>2542.4</v>
      </c>
      <c r="D67" s="60"/>
    </row>
    <row r="68" spans="1:4" ht="12.75">
      <c r="A68" s="28" t="s">
        <v>62</v>
      </c>
      <c r="B68" s="26"/>
      <c r="C68" s="60">
        <v>850.64</v>
      </c>
      <c r="D68" s="60"/>
    </row>
    <row r="69" spans="1:4" ht="12.75">
      <c r="A69" s="29" t="s">
        <v>63</v>
      </c>
      <c r="B69" s="26"/>
      <c r="C69" s="60">
        <v>5800</v>
      </c>
      <c r="D69" s="60">
        <v>696.96</v>
      </c>
    </row>
    <row r="70" spans="1:4" ht="12.75">
      <c r="A70" s="29" t="s">
        <v>183</v>
      </c>
      <c r="B70" s="26">
        <v>4300</v>
      </c>
      <c r="C70" s="60">
        <v>7318.95</v>
      </c>
      <c r="D70" s="60"/>
    </row>
    <row r="71" spans="1:4" ht="13.5" thickBot="1">
      <c r="A71" s="93" t="s">
        <v>99</v>
      </c>
      <c r="B71" s="94">
        <v>2500</v>
      </c>
      <c r="C71" s="62">
        <v>1000</v>
      </c>
      <c r="D71" s="62"/>
    </row>
    <row r="72" spans="1:4" ht="12.75">
      <c r="A72" s="30" t="s">
        <v>100</v>
      </c>
      <c r="B72" s="31">
        <v>2050</v>
      </c>
      <c r="C72" s="60">
        <v>3496.22</v>
      </c>
      <c r="D72" s="60"/>
    </row>
    <row r="73" spans="1:4" ht="12.75">
      <c r="A73" s="30" t="s">
        <v>64</v>
      </c>
      <c r="B73" s="26"/>
      <c r="C73" s="60">
        <v>494.4</v>
      </c>
      <c r="D73" s="60"/>
    </row>
    <row r="74" spans="1:4" ht="12.75">
      <c r="A74" s="30" t="s">
        <v>65</v>
      </c>
      <c r="B74" s="26"/>
      <c r="C74" s="60">
        <v>420</v>
      </c>
      <c r="D74" s="60"/>
    </row>
    <row r="75" spans="1:4" ht="12.75">
      <c r="A75" s="30" t="s">
        <v>66</v>
      </c>
      <c r="B75" s="26"/>
      <c r="C75" s="60">
        <v>120</v>
      </c>
      <c r="D75" s="60"/>
    </row>
    <row r="76" spans="1:4" ht="12.75">
      <c r="A76" s="30" t="s">
        <v>182</v>
      </c>
      <c r="B76" s="26"/>
      <c r="C76" s="60">
        <v>60</v>
      </c>
      <c r="D76" s="60">
        <v>49.2</v>
      </c>
    </row>
    <row r="77" spans="1:4" ht="12.75">
      <c r="A77" s="30" t="s">
        <v>101</v>
      </c>
      <c r="B77" s="26"/>
      <c r="C77" s="60">
        <v>70</v>
      </c>
      <c r="D77" s="60">
        <v>60.25</v>
      </c>
    </row>
    <row r="78" spans="1:4" ht="12.75">
      <c r="A78" s="30" t="s">
        <v>102</v>
      </c>
      <c r="B78" s="31">
        <v>1850</v>
      </c>
      <c r="C78" s="60">
        <v>1290</v>
      </c>
      <c r="D78" s="60"/>
    </row>
    <row r="79" spans="1:4" ht="12.75">
      <c r="A79" s="30" t="s">
        <v>103</v>
      </c>
      <c r="B79" s="31">
        <v>220</v>
      </c>
      <c r="C79" s="60">
        <v>220</v>
      </c>
      <c r="D79" s="60">
        <v>49.2</v>
      </c>
    </row>
    <row r="80" spans="1:4" ht="12.75">
      <c r="A80" s="30" t="s">
        <v>104</v>
      </c>
      <c r="B80" s="31">
        <v>350</v>
      </c>
      <c r="C80" s="60">
        <v>350</v>
      </c>
      <c r="D80" s="60"/>
    </row>
    <row r="81" spans="1:4" ht="12.75">
      <c r="A81" s="30" t="s">
        <v>105</v>
      </c>
      <c r="B81" s="31">
        <v>500</v>
      </c>
      <c r="C81" s="60">
        <v>500</v>
      </c>
      <c r="D81" s="60"/>
    </row>
    <row r="82" spans="1:4" ht="12.75">
      <c r="A82" s="30" t="s">
        <v>106</v>
      </c>
      <c r="B82" s="31">
        <v>1800</v>
      </c>
      <c r="C82" s="60">
        <v>1800</v>
      </c>
      <c r="D82" s="60"/>
    </row>
    <row r="83" spans="1:4" ht="12.75">
      <c r="A83" s="30" t="s">
        <v>107</v>
      </c>
      <c r="B83" s="31">
        <v>700</v>
      </c>
      <c r="C83" s="60">
        <v>660</v>
      </c>
      <c r="D83" s="60"/>
    </row>
    <row r="84" spans="1:4" ht="12.75">
      <c r="A84" s="30" t="s">
        <v>108</v>
      </c>
      <c r="B84" s="31">
        <v>1000</v>
      </c>
      <c r="C84" s="60"/>
      <c r="D84" s="60"/>
    </row>
    <row r="85" spans="1:4" ht="12.75">
      <c r="A85" s="30" t="s">
        <v>109</v>
      </c>
      <c r="B85" s="31">
        <v>1380</v>
      </c>
      <c r="C85" s="60">
        <v>1380</v>
      </c>
      <c r="D85" s="60"/>
    </row>
    <row r="86" spans="1:4" ht="12.75">
      <c r="A86" s="30" t="s">
        <v>110</v>
      </c>
      <c r="B86" s="31">
        <v>1500</v>
      </c>
      <c r="C86" s="60">
        <v>1180</v>
      </c>
      <c r="D86" s="60"/>
    </row>
    <row r="87" spans="1:4" ht="12.75">
      <c r="A87" s="30" t="s">
        <v>111</v>
      </c>
      <c r="B87" s="31">
        <v>250</v>
      </c>
      <c r="C87" s="60">
        <v>250</v>
      </c>
      <c r="D87" s="60"/>
    </row>
    <row r="88" spans="1:4" ht="12.75">
      <c r="A88" s="30" t="s">
        <v>112</v>
      </c>
      <c r="B88" s="31">
        <v>50</v>
      </c>
      <c r="C88" s="60">
        <v>50</v>
      </c>
      <c r="D88" s="60"/>
    </row>
    <row r="89" spans="1:4" ht="12.75">
      <c r="A89" s="30" t="s">
        <v>113</v>
      </c>
      <c r="B89" s="31">
        <v>150</v>
      </c>
      <c r="C89" s="60"/>
      <c r="D89" s="60"/>
    </row>
    <row r="90" spans="1:4" ht="12.75">
      <c r="A90" s="30" t="s">
        <v>114</v>
      </c>
      <c r="B90" s="31">
        <v>100</v>
      </c>
      <c r="C90" s="60">
        <v>100</v>
      </c>
      <c r="D90" s="60"/>
    </row>
    <row r="91" spans="1:4" ht="12.75">
      <c r="A91" s="30" t="s">
        <v>115</v>
      </c>
      <c r="B91" s="31">
        <v>800</v>
      </c>
      <c r="C91" s="60">
        <v>100</v>
      </c>
      <c r="D91" s="60"/>
    </row>
    <row r="92" spans="1:4" ht="12.75">
      <c r="A92" s="33" t="s">
        <v>116</v>
      </c>
      <c r="B92" s="34"/>
      <c r="C92" s="60">
        <v>250</v>
      </c>
      <c r="D92" s="60"/>
    </row>
    <row r="93" spans="1:4" ht="12.75">
      <c r="A93" s="19" t="s">
        <v>67</v>
      </c>
      <c r="B93" s="20"/>
      <c r="C93" s="60"/>
      <c r="D93" s="60"/>
    </row>
    <row r="94" spans="1:4" ht="12.75">
      <c r="A94" s="30" t="s">
        <v>68</v>
      </c>
      <c r="B94" s="24"/>
      <c r="C94" s="60">
        <v>16968.8</v>
      </c>
      <c r="D94" s="60">
        <v>15435.45</v>
      </c>
    </row>
    <row r="95" spans="1:4" ht="12.75">
      <c r="A95" s="30" t="s">
        <v>69</v>
      </c>
      <c r="B95" s="32">
        <v>18000</v>
      </c>
      <c r="C95" s="60">
        <v>9674.6</v>
      </c>
      <c r="D95" s="60"/>
    </row>
    <row r="96" spans="1:4" ht="12.75">
      <c r="A96" s="30" t="s">
        <v>70</v>
      </c>
      <c r="B96" s="24"/>
      <c r="C96" s="60">
        <v>7000</v>
      </c>
      <c r="D96" s="60"/>
    </row>
    <row r="97" spans="1:4" ht="12.75">
      <c r="A97" s="30" t="s">
        <v>71</v>
      </c>
      <c r="B97" s="24"/>
      <c r="C97" s="60">
        <v>5866.9</v>
      </c>
      <c r="D97" s="60">
        <v>113.55</v>
      </c>
    </row>
    <row r="98" spans="1:4" ht="12.75">
      <c r="A98" s="30" t="s">
        <v>72</v>
      </c>
      <c r="B98" s="24"/>
      <c r="C98" s="60">
        <v>34271</v>
      </c>
      <c r="D98" s="60">
        <v>5765.85</v>
      </c>
    </row>
    <row r="99" spans="1:4" ht="12.75">
      <c r="A99" s="30" t="s">
        <v>73</v>
      </c>
      <c r="B99" s="24"/>
      <c r="C99" s="60">
        <v>576</v>
      </c>
      <c r="D99" s="60">
        <v>71.99</v>
      </c>
    </row>
    <row r="100" spans="1:4" ht="25.5">
      <c r="A100" s="35" t="s">
        <v>117</v>
      </c>
      <c r="B100" s="24"/>
      <c r="C100" s="60">
        <v>18397</v>
      </c>
      <c r="D100" s="60">
        <v>2533.41</v>
      </c>
    </row>
    <row r="101" spans="1:4" ht="12.75">
      <c r="A101" s="30" t="s">
        <v>118</v>
      </c>
      <c r="B101" s="31">
        <v>850</v>
      </c>
      <c r="C101" s="60">
        <v>850</v>
      </c>
      <c r="D101" s="60"/>
    </row>
    <row r="102" spans="1:4" ht="12.75">
      <c r="A102" s="30" t="s">
        <v>119</v>
      </c>
      <c r="B102" s="31">
        <v>3000</v>
      </c>
      <c r="C102" s="60">
        <v>5000</v>
      </c>
      <c r="D102" s="60"/>
    </row>
    <row r="103" spans="1:4" ht="12.75">
      <c r="A103" s="30" t="s">
        <v>120</v>
      </c>
      <c r="B103" s="36">
        <v>2000</v>
      </c>
      <c r="C103" s="60">
        <v>2000</v>
      </c>
      <c r="D103" s="60"/>
    </row>
    <row r="104" spans="1:4" ht="12.75">
      <c r="A104" s="37" t="s">
        <v>146</v>
      </c>
      <c r="B104" s="32">
        <v>2000</v>
      </c>
      <c r="C104" s="60"/>
      <c r="D104" s="60"/>
    </row>
    <row r="105" spans="1:4" ht="12.75">
      <c r="A105" s="19" t="s">
        <v>74</v>
      </c>
      <c r="B105" s="79"/>
      <c r="C105" s="60"/>
      <c r="D105" s="60"/>
    </row>
    <row r="106" spans="1:4" ht="12.75">
      <c r="A106" s="38" t="s">
        <v>75</v>
      </c>
      <c r="B106" s="26"/>
      <c r="C106" s="60">
        <v>1571.4</v>
      </c>
      <c r="D106" s="60"/>
    </row>
    <row r="107" spans="1:4" ht="25.5">
      <c r="A107" s="35" t="s">
        <v>121</v>
      </c>
      <c r="B107" s="39">
        <v>24500</v>
      </c>
      <c r="C107" s="80">
        <v>15000</v>
      </c>
      <c r="D107" s="80"/>
    </row>
    <row r="108" spans="1:4" ht="12.75">
      <c r="A108" s="30" t="s">
        <v>150</v>
      </c>
      <c r="B108" s="26">
        <v>5000</v>
      </c>
      <c r="C108" s="60">
        <v>1550</v>
      </c>
      <c r="D108" s="60">
        <v>0</v>
      </c>
    </row>
    <row r="109" spans="1:4" ht="12.75">
      <c r="A109" s="30" t="s">
        <v>145</v>
      </c>
      <c r="B109" s="26">
        <v>2000</v>
      </c>
      <c r="C109" s="60">
        <v>0</v>
      </c>
      <c r="D109" s="60">
        <v>0</v>
      </c>
    </row>
    <row r="110" spans="1:4" ht="12.75">
      <c r="A110" s="33" t="s">
        <v>122</v>
      </c>
      <c r="B110" s="40"/>
      <c r="C110" s="60">
        <v>650</v>
      </c>
      <c r="D110" s="60">
        <v>0</v>
      </c>
    </row>
    <row r="111" spans="1:4" ht="12.75">
      <c r="A111" s="19" t="s">
        <v>76</v>
      </c>
      <c r="B111" s="20"/>
      <c r="C111" s="60"/>
      <c r="D111" s="60"/>
    </row>
    <row r="112" spans="1:4" ht="12.75">
      <c r="A112" s="41" t="s">
        <v>123</v>
      </c>
      <c r="B112" s="26">
        <v>34700</v>
      </c>
      <c r="C112" s="60">
        <v>58459.31</v>
      </c>
      <c r="D112" s="60">
        <v>63.74</v>
      </c>
    </row>
    <row r="113" spans="1:4" ht="12.75">
      <c r="A113" s="42" t="s">
        <v>77</v>
      </c>
      <c r="B113" s="26"/>
      <c r="C113" s="60">
        <v>109.42</v>
      </c>
      <c r="D113" s="60"/>
    </row>
    <row r="114" spans="1:4" ht="12.75">
      <c r="A114" s="41" t="s">
        <v>149</v>
      </c>
      <c r="B114" s="24"/>
      <c r="C114" s="60">
        <v>99.9</v>
      </c>
      <c r="D114" s="60">
        <v>87.73</v>
      </c>
    </row>
    <row r="115" spans="1:4" ht="12.75">
      <c r="A115" s="43" t="s">
        <v>78</v>
      </c>
      <c r="B115" s="24"/>
      <c r="C115" s="60">
        <v>1177.9</v>
      </c>
      <c r="D115" s="60">
        <v>874.18</v>
      </c>
    </row>
    <row r="116" spans="1:4" ht="12.75">
      <c r="A116" s="44" t="s">
        <v>124</v>
      </c>
      <c r="B116" s="26"/>
      <c r="C116" s="60">
        <v>4554.54</v>
      </c>
      <c r="D116" s="60"/>
    </row>
    <row r="117" spans="1:4" ht="12.75">
      <c r="A117" s="41" t="s">
        <v>79</v>
      </c>
      <c r="B117" s="26"/>
      <c r="C117" s="60">
        <v>2720.36</v>
      </c>
      <c r="D117" s="60"/>
    </row>
    <row r="118" spans="1:4" ht="12.75">
      <c r="A118" s="41" t="s">
        <v>125</v>
      </c>
      <c r="B118" s="26">
        <v>830</v>
      </c>
      <c r="C118" s="60"/>
      <c r="D118" s="60"/>
    </row>
    <row r="119" spans="1:4" ht="12.75">
      <c r="A119" s="41" t="s">
        <v>126</v>
      </c>
      <c r="B119" s="26">
        <v>1500</v>
      </c>
      <c r="C119" s="60">
        <v>1500</v>
      </c>
      <c r="D119" s="60"/>
    </row>
    <row r="120" spans="1:4" ht="12.75">
      <c r="A120" s="41" t="s">
        <v>127</v>
      </c>
      <c r="B120" s="26"/>
      <c r="C120" s="60">
        <v>175</v>
      </c>
      <c r="D120" s="60">
        <v>19.48</v>
      </c>
    </row>
    <row r="121" spans="1:4" ht="12.75">
      <c r="A121" s="44" t="s">
        <v>128</v>
      </c>
      <c r="B121" s="26"/>
      <c r="C121" s="60">
        <v>100</v>
      </c>
      <c r="D121" s="60"/>
    </row>
    <row r="122" spans="1:4" ht="12.75">
      <c r="A122" s="44" t="s">
        <v>129</v>
      </c>
      <c r="B122" s="26"/>
      <c r="C122" s="60">
        <v>4985</v>
      </c>
      <c r="D122" s="60">
        <v>1614.41</v>
      </c>
    </row>
    <row r="123" spans="1:4" ht="12.75">
      <c r="A123" s="19" t="s">
        <v>80</v>
      </c>
      <c r="B123" s="20"/>
      <c r="C123" s="60"/>
      <c r="D123" s="60"/>
    </row>
    <row r="124" spans="1:4" ht="12.75">
      <c r="A124" s="45" t="s">
        <v>81</v>
      </c>
      <c r="B124" s="24"/>
      <c r="C124" s="60">
        <v>3765.7</v>
      </c>
      <c r="D124" s="60"/>
    </row>
    <row r="125" spans="1:4" ht="12.75">
      <c r="A125" s="46" t="s">
        <v>82</v>
      </c>
      <c r="B125" s="26"/>
      <c r="C125" s="60">
        <v>907.4</v>
      </c>
      <c r="D125" s="60"/>
    </row>
    <row r="126" spans="1:4" ht="12.75">
      <c r="A126" s="46" t="s">
        <v>83</v>
      </c>
      <c r="B126" s="26"/>
      <c r="C126" s="60">
        <v>71.95</v>
      </c>
      <c r="D126" s="60"/>
    </row>
    <row r="127" spans="1:4" ht="12.75">
      <c r="A127" s="47" t="s">
        <v>130</v>
      </c>
      <c r="B127" s="31">
        <v>4000</v>
      </c>
      <c r="C127" s="60">
        <v>4000</v>
      </c>
      <c r="D127" s="60"/>
    </row>
    <row r="128" spans="1:4" ht="12.75" customHeight="1">
      <c r="A128" s="47" t="s">
        <v>147</v>
      </c>
      <c r="B128" s="31">
        <v>3000</v>
      </c>
      <c r="C128" s="60">
        <v>0</v>
      </c>
      <c r="D128" s="60"/>
    </row>
    <row r="129" spans="1:4" ht="12.75">
      <c r="A129" s="27" t="s">
        <v>148</v>
      </c>
      <c r="B129" s="31">
        <v>2300</v>
      </c>
      <c r="C129" s="60">
        <v>1329.51</v>
      </c>
      <c r="D129" s="60"/>
    </row>
    <row r="130" spans="1:4" ht="12.75">
      <c r="A130" s="19" t="s">
        <v>132</v>
      </c>
      <c r="B130" s="24"/>
      <c r="C130" s="60"/>
      <c r="D130" s="60"/>
    </row>
    <row r="131" spans="1:4" ht="12.75">
      <c r="A131" s="27" t="s">
        <v>131</v>
      </c>
      <c r="B131" s="24">
        <v>1000</v>
      </c>
      <c r="C131" s="60"/>
      <c r="D131" s="60"/>
    </row>
    <row r="132" spans="1:4" ht="12.75">
      <c r="A132" s="19" t="s">
        <v>84</v>
      </c>
      <c r="B132" s="81"/>
      <c r="C132" s="60"/>
      <c r="D132" s="60"/>
    </row>
    <row r="133" spans="1:4" ht="12.75">
      <c r="A133" s="48" t="s">
        <v>85</v>
      </c>
      <c r="B133" s="49"/>
      <c r="C133" s="60">
        <v>883.99</v>
      </c>
      <c r="D133" s="60">
        <v>598.81</v>
      </c>
    </row>
    <row r="134" spans="1:4" ht="12.75">
      <c r="A134" s="48" t="s">
        <v>144</v>
      </c>
      <c r="B134" s="26">
        <v>200</v>
      </c>
      <c r="C134" s="60">
        <v>200</v>
      </c>
      <c r="D134" s="60">
        <v>36.91</v>
      </c>
    </row>
    <row r="135" spans="1:4" ht="12.75">
      <c r="A135" s="50" t="s">
        <v>86</v>
      </c>
      <c r="B135" s="82">
        <v>17100</v>
      </c>
      <c r="C135" s="83">
        <v>45537.16</v>
      </c>
      <c r="D135" s="83">
        <v>24636.06</v>
      </c>
    </row>
    <row r="136" spans="1:4" ht="12.75">
      <c r="A136" s="50" t="s">
        <v>46</v>
      </c>
      <c r="B136" s="82"/>
      <c r="C136" s="83">
        <v>6921.91</v>
      </c>
      <c r="D136" s="83">
        <v>1827</v>
      </c>
    </row>
    <row r="137" spans="1:4" ht="12.75">
      <c r="A137" s="50" t="s">
        <v>17</v>
      </c>
      <c r="B137" s="82">
        <f>SUM(B138:B164)</f>
        <v>8520</v>
      </c>
      <c r="C137" s="82">
        <f>SUM(C138:C164)</f>
        <v>15853.339999999998</v>
      </c>
      <c r="D137" s="82">
        <f>SUM(D138:D164)</f>
        <v>4281.05</v>
      </c>
    </row>
    <row r="138" spans="1:4" ht="12.75">
      <c r="A138" s="19" t="s">
        <v>58</v>
      </c>
      <c r="B138" s="20"/>
      <c r="C138" s="60"/>
      <c r="D138" s="60"/>
    </row>
    <row r="139" spans="1:4" ht="13.5" thickBot="1">
      <c r="A139" s="96" t="s">
        <v>87</v>
      </c>
      <c r="B139" s="97"/>
      <c r="C139" s="62">
        <v>7.26</v>
      </c>
      <c r="D139" s="62">
        <v>7.26</v>
      </c>
    </row>
    <row r="140" spans="1:4" ht="12.75">
      <c r="A140" s="91" t="s">
        <v>133</v>
      </c>
      <c r="B140" s="95">
        <v>500</v>
      </c>
      <c r="C140" s="92">
        <v>500</v>
      </c>
      <c r="D140" s="92"/>
    </row>
    <row r="141" spans="1:4" ht="12.75" customHeight="1">
      <c r="A141" s="51" t="s">
        <v>88</v>
      </c>
      <c r="B141" s="26"/>
      <c r="C141" s="60">
        <v>493</v>
      </c>
      <c r="D141" s="60"/>
    </row>
    <row r="142" spans="1:4" ht="12.75">
      <c r="A142" s="30" t="s">
        <v>134</v>
      </c>
      <c r="B142" s="31">
        <v>270</v>
      </c>
      <c r="C142" s="60">
        <v>850</v>
      </c>
      <c r="D142" s="60"/>
    </row>
    <row r="143" spans="1:4" ht="12.75">
      <c r="A143" s="30" t="s">
        <v>89</v>
      </c>
      <c r="B143" s="52">
        <v>2000</v>
      </c>
      <c r="C143" s="60">
        <v>360</v>
      </c>
      <c r="D143" s="60">
        <v>359.47</v>
      </c>
    </row>
    <row r="144" spans="1:4" ht="12.75">
      <c r="A144" s="43" t="s">
        <v>90</v>
      </c>
      <c r="B144" s="52"/>
      <c r="C144" s="60">
        <v>1447.3</v>
      </c>
      <c r="D144" s="60"/>
    </row>
    <row r="145" spans="1:4" ht="12.75">
      <c r="A145" s="43" t="s">
        <v>90</v>
      </c>
      <c r="B145" s="52"/>
      <c r="C145" s="60">
        <v>61.2</v>
      </c>
      <c r="D145" s="60"/>
    </row>
    <row r="146" spans="1:4" ht="12.75">
      <c r="A146" s="30" t="s">
        <v>91</v>
      </c>
      <c r="B146" s="31">
        <v>1500</v>
      </c>
      <c r="C146" s="60">
        <v>1500</v>
      </c>
      <c r="D146" s="60"/>
    </row>
    <row r="147" spans="1:4" ht="12.75">
      <c r="A147" s="30" t="s">
        <v>92</v>
      </c>
      <c r="B147" s="26"/>
      <c r="C147" s="60">
        <v>18.65</v>
      </c>
      <c r="D147" s="60">
        <v>18.65</v>
      </c>
    </row>
    <row r="148" spans="1:4" ht="12.75">
      <c r="A148" s="30" t="s">
        <v>135</v>
      </c>
      <c r="B148" s="31">
        <v>100</v>
      </c>
      <c r="C148" s="60">
        <v>100</v>
      </c>
      <c r="D148" s="60"/>
    </row>
    <row r="149" spans="1:4" ht="12.75">
      <c r="A149" s="30" t="s">
        <v>136</v>
      </c>
      <c r="B149" s="31">
        <v>500</v>
      </c>
      <c r="C149" s="60">
        <v>500</v>
      </c>
      <c r="D149" s="60"/>
    </row>
    <row r="150" spans="1:4" ht="12.75">
      <c r="A150" s="19" t="s">
        <v>67</v>
      </c>
      <c r="B150" s="20"/>
      <c r="C150" s="60"/>
      <c r="D150" s="60"/>
    </row>
    <row r="151" spans="1:4" ht="12.75">
      <c r="A151" s="30" t="s">
        <v>93</v>
      </c>
      <c r="B151" s="24"/>
      <c r="C151" s="60">
        <v>353.19</v>
      </c>
      <c r="D151" s="60"/>
    </row>
    <row r="152" spans="1:4" ht="12.75">
      <c r="A152" s="30" t="s">
        <v>137</v>
      </c>
      <c r="B152" s="32">
        <v>2000</v>
      </c>
      <c r="C152" s="60"/>
      <c r="D152" s="60"/>
    </row>
    <row r="153" spans="1:4" ht="12.75">
      <c r="A153" s="30" t="s">
        <v>138</v>
      </c>
      <c r="B153" s="32">
        <v>800</v>
      </c>
      <c r="C153" s="60">
        <v>800</v>
      </c>
      <c r="D153" s="60"/>
    </row>
    <row r="154" spans="1:4" ht="12.75">
      <c r="A154" s="19" t="s">
        <v>74</v>
      </c>
      <c r="B154" s="20"/>
      <c r="C154" s="60"/>
      <c r="D154" s="60"/>
    </row>
    <row r="155" spans="1:4" ht="12.75">
      <c r="A155" s="30" t="s">
        <v>140</v>
      </c>
      <c r="B155" s="24"/>
      <c r="C155" s="60">
        <v>500</v>
      </c>
      <c r="D155" s="60">
        <v>395.67</v>
      </c>
    </row>
    <row r="156" spans="1:4" ht="12.75">
      <c r="A156" s="53" t="s">
        <v>139</v>
      </c>
      <c r="B156" s="26"/>
      <c r="C156" s="60">
        <v>2002.85</v>
      </c>
      <c r="D156" s="60">
        <v>1176.49</v>
      </c>
    </row>
    <row r="157" spans="1:4" ht="12.75">
      <c r="A157" s="19" t="s">
        <v>76</v>
      </c>
      <c r="B157" s="20"/>
      <c r="C157" s="60"/>
      <c r="D157" s="60"/>
    </row>
    <row r="158" spans="1:4" ht="12.75">
      <c r="A158" s="25" t="s">
        <v>94</v>
      </c>
      <c r="B158" s="26"/>
      <c r="C158" s="60">
        <v>119.46</v>
      </c>
      <c r="D158" s="60"/>
    </row>
    <row r="159" spans="1:4" ht="12.75">
      <c r="A159" s="41" t="s">
        <v>141</v>
      </c>
      <c r="B159" s="26">
        <v>700</v>
      </c>
      <c r="C159" s="60">
        <v>700</v>
      </c>
      <c r="D159" s="60"/>
    </row>
    <row r="160" spans="1:4" ht="12.75">
      <c r="A160" s="41" t="s">
        <v>142</v>
      </c>
      <c r="B160" s="26">
        <v>150</v>
      </c>
      <c r="C160" s="60">
        <v>150</v>
      </c>
      <c r="D160" s="60"/>
    </row>
    <row r="161" spans="1:4" ht="12.75">
      <c r="A161" s="19" t="s">
        <v>95</v>
      </c>
      <c r="B161" s="20"/>
      <c r="C161" s="60"/>
      <c r="D161" s="60"/>
    </row>
    <row r="162" spans="1:4" ht="12.75" customHeight="1">
      <c r="A162" s="54" t="s">
        <v>143</v>
      </c>
      <c r="B162" s="26"/>
      <c r="C162" s="60">
        <v>2746.68</v>
      </c>
      <c r="D162" s="60">
        <v>36.59</v>
      </c>
    </row>
    <row r="163" spans="1:4" ht="12.75">
      <c r="A163" s="19" t="s">
        <v>84</v>
      </c>
      <c r="B163" s="81"/>
      <c r="C163" s="60"/>
      <c r="D163" s="60"/>
    </row>
    <row r="164" spans="1:4" ht="12.75">
      <c r="A164" s="55" t="s">
        <v>96</v>
      </c>
      <c r="B164" s="49"/>
      <c r="C164" s="60">
        <v>2643.75</v>
      </c>
      <c r="D164" s="60">
        <v>2286.92</v>
      </c>
    </row>
    <row r="165" spans="1:4" ht="13.5" thickBot="1">
      <c r="A165" s="56" t="s">
        <v>97</v>
      </c>
      <c r="B165" s="84"/>
      <c r="C165" s="85">
        <v>1997.23</v>
      </c>
      <c r="D165" s="62"/>
    </row>
    <row r="166" spans="1:4" ht="12.75">
      <c r="A166" s="57" t="s">
        <v>151</v>
      </c>
      <c r="B166" s="5">
        <f>B168+B169+B171+B172+B173+B174</f>
        <v>3000</v>
      </c>
      <c r="C166" s="5">
        <f>C168+C169+C171+C172+C173+C174</f>
        <v>26028.289999999997</v>
      </c>
      <c r="D166" s="5">
        <f>D168+D169+D171+D172+D173+D174</f>
        <v>3382.98</v>
      </c>
    </row>
    <row r="167" spans="1:4" ht="12.75">
      <c r="A167" s="6" t="s">
        <v>11</v>
      </c>
      <c r="B167" s="32"/>
      <c r="C167" s="32"/>
      <c r="D167" s="32"/>
    </row>
    <row r="168" spans="1:4" ht="12.75">
      <c r="A168" s="58" t="s">
        <v>86</v>
      </c>
      <c r="B168" s="32">
        <v>1870</v>
      </c>
      <c r="C168" s="60">
        <v>3043</v>
      </c>
      <c r="D168" s="60">
        <v>2703.35</v>
      </c>
    </row>
    <row r="169" spans="1:4" ht="12.75">
      <c r="A169" s="58" t="s">
        <v>46</v>
      </c>
      <c r="B169" s="32">
        <v>1080</v>
      </c>
      <c r="C169" s="60">
        <v>1010</v>
      </c>
      <c r="D169" s="60">
        <v>512.96</v>
      </c>
    </row>
    <row r="170" spans="1:4" ht="12.75">
      <c r="A170" s="59" t="s">
        <v>12</v>
      </c>
      <c r="B170" s="32"/>
      <c r="C170" s="60"/>
      <c r="D170" s="60"/>
    </row>
    <row r="171" spans="1:4" ht="12.75">
      <c r="A171" s="7" t="s">
        <v>154</v>
      </c>
      <c r="B171" s="60"/>
      <c r="C171" s="60">
        <v>211.62</v>
      </c>
      <c r="D171" s="60">
        <v>110.67</v>
      </c>
    </row>
    <row r="172" spans="1:4" ht="12.75">
      <c r="A172" s="7" t="s">
        <v>152</v>
      </c>
      <c r="B172" s="60"/>
      <c r="C172" s="60">
        <v>1800</v>
      </c>
      <c r="D172" s="60"/>
    </row>
    <row r="173" spans="1:4" ht="12.75">
      <c r="A173" s="8" t="s">
        <v>153</v>
      </c>
      <c r="B173" s="61"/>
      <c r="C173" s="60">
        <v>19640</v>
      </c>
      <c r="D173" s="60">
        <v>56</v>
      </c>
    </row>
    <row r="174" spans="1:4" ht="13.5" thickBot="1">
      <c r="A174" s="13" t="s">
        <v>16</v>
      </c>
      <c r="B174" s="62">
        <v>50</v>
      </c>
      <c r="C174" s="62">
        <v>323.67</v>
      </c>
      <c r="D174" s="62"/>
    </row>
    <row r="175" spans="1:4" ht="12.75">
      <c r="A175" s="4" t="s">
        <v>155</v>
      </c>
      <c r="B175" s="5">
        <f>B178+B179+B180+B181+B182+B183</f>
        <v>22500</v>
      </c>
      <c r="C175" s="5">
        <f>C178+C179+C180+C181+C182+C183</f>
        <v>35963.409999999996</v>
      </c>
      <c r="D175" s="5">
        <f>D178+D179+D180+D181+D182+D183</f>
        <v>22306.25</v>
      </c>
    </row>
    <row r="176" spans="1:4" ht="12.75">
      <c r="A176" s="6" t="s">
        <v>11</v>
      </c>
      <c r="B176" s="86"/>
      <c r="C176" s="87"/>
      <c r="D176" s="88"/>
    </row>
    <row r="177" spans="1:4" ht="12.75">
      <c r="A177" s="7" t="s">
        <v>12</v>
      </c>
      <c r="B177" s="60"/>
      <c r="C177" s="60"/>
      <c r="D177" s="60"/>
    </row>
    <row r="178" spans="1:4" ht="12.75">
      <c r="A178" s="7" t="s">
        <v>156</v>
      </c>
      <c r="B178" s="60">
        <v>275</v>
      </c>
      <c r="C178" s="60">
        <v>3275</v>
      </c>
      <c r="D178" s="60">
        <v>2497.71</v>
      </c>
    </row>
    <row r="179" spans="1:4" ht="12.75">
      <c r="A179" s="7" t="s">
        <v>157</v>
      </c>
      <c r="B179" s="60">
        <v>200</v>
      </c>
      <c r="C179" s="60">
        <v>185</v>
      </c>
      <c r="D179" s="60">
        <v>0</v>
      </c>
    </row>
    <row r="180" spans="1:4" ht="12.75">
      <c r="A180" s="7" t="s">
        <v>158</v>
      </c>
      <c r="B180" s="60">
        <v>8717</v>
      </c>
      <c r="C180" s="60">
        <v>10567</v>
      </c>
      <c r="D180" s="60">
        <v>1356.32</v>
      </c>
    </row>
    <row r="181" spans="1:4" ht="12.75">
      <c r="A181" s="7" t="s">
        <v>159</v>
      </c>
      <c r="B181" s="60">
        <v>1100</v>
      </c>
      <c r="C181" s="60">
        <v>5510</v>
      </c>
      <c r="D181" s="60">
        <v>5361.5</v>
      </c>
    </row>
    <row r="182" spans="1:4" ht="12.75">
      <c r="A182" s="8" t="s">
        <v>160</v>
      </c>
      <c r="B182" s="61">
        <v>12208</v>
      </c>
      <c r="C182" s="60">
        <v>16376.1</v>
      </c>
      <c r="D182" s="60">
        <v>13090.72</v>
      </c>
    </row>
    <row r="183" spans="1:4" ht="13.5" thickBot="1">
      <c r="A183" s="13" t="s">
        <v>16</v>
      </c>
      <c r="B183" s="63"/>
      <c r="C183" s="62">
        <v>50.31</v>
      </c>
      <c r="D183" s="62"/>
    </row>
    <row r="184" spans="1:4" ht="12.75">
      <c r="A184" s="4" t="s">
        <v>161</v>
      </c>
      <c r="B184" s="5">
        <f>B186+B187+B189+B190+B191+B192+B193+B194+B195+B196+B197+B198+B199+B200+B201+B202+B204+B205</f>
        <v>50000</v>
      </c>
      <c r="C184" s="5">
        <f>C186+C187+C189+C190+C191+C192+C193+C194+C195+C196+C197+C198+C199+C200+C201+C202+C204+C205</f>
        <v>83426.35</v>
      </c>
      <c r="D184" s="5">
        <f>D186+D187+D189+D190+D191+D192+D193+D194+D195+D196+D197+D198+D199+D200+D201+D202+D204+D205</f>
        <v>16014.03</v>
      </c>
    </row>
    <row r="185" spans="1:4" ht="12.75">
      <c r="A185" s="6" t="s">
        <v>11</v>
      </c>
      <c r="B185" s="60"/>
      <c r="C185" s="60"/>
      <c r="D185" s="66"/>
    </row>
    <row r="186" spans="1:4" ht="12.75">
      <c r="A186" s="7" t="s">
        <v>86</v>
      </c>
      <c r="B186" s="60">
        <v>2000</v>
      </c>
      <c r="C186" s="60">
        <v>10355.71</v>
      </c>
      <c r="D186" s="60">
        <v>5888.96</v>
      </c>
    </row>
    <row r="187" spans="1:4" ht="12.75">
      <c r="A187" s="7" t="s">
        <v>46</v>
      </c>
      <c r="B187" s="60">
        <v>4600</v>
      </c>
      <c r="C187" s="60">
        <v>1000</v>
      </c>
      <c r="D187" s="60">
        <v>916.59</v>
      </c>
    </row>
    <row r="188" spans="1:4" ht="12.75">
      <c r="A188" s="12" t="s">
        <v>12</v>
      </c>
      <c r="B188" s="60"/>
      <c r="C188" s="60"/>
      <c r="D188" s="60"/>
    </row>
    <row r="189" spans="1:4" ht="12.75">
      <c r="A189" s="7" t="s">
        <v>162</v>
      </c>
      <c r="B189" s="60">
        <v>3000</v>
      </c>
      <c r="C189" s="60">
        <v>7220.24</v>
      </c>
      <c r="D189" s="60">
        <v>6068.54</v>
      </c>
    </row>
    <row r="190" spans="1:4" ht="12.75">
      <c r="A190" s="7" t="s">
        <v>163</v>
      </c>
      <c r="B190" s="60"/>
      <c r="C190" s="60">
        <v>18500</v>
      </c>
      <c r="D190" s="60">
        <v>0.27</v>
      </c>
    </row>
    <row r="191" spans="1:4" ht="12.75">
      <c r="A191" s="7" t="s">
        <v>164</v>
      </c>
      <c r="B191" s="60"/>
      <c r="C191" s="60">
        <v>500</v>
      </c>
      <c r="D191" s="60"/>
    </row>
    <row r="192" spans="1:4" ht="12.75">
      <c r="A192" s="7" t="s">
        <v>165</v>
      </c>
      <c r="B192" s="60"/>
      <c r="C192" s="60">
        <v>500</v>
      </c>
      <c r="D192" s="60"/>
    </row>
    <row r="193" spans="1:4" ht="12.75">
      <c r="A193" s="7" t="s">
        <v>166</v>
      </c>
      <c r="B193" s="60"/>
      <c r="C193" s="60">
        <v>5500</v>
      </c>
      <c r="D193" s="60">
        <v>729.63</v>
      </c>
    </row>
    <row r="194" spans="1:4" ht="12.75">
      <c r="A194" s="7" t="s">
        <v>167</v>
      </c>
      <c r="B194" s="60"/>
      <c r="C194" s="60">
        <v>1937.94</v>
      </c>
      <c r="D194" s="60">
        <v>1198.34</v>
      </c>
    </row>
    <row r="195" spans="1:4" ht="12.75">
      <c r="A195" s="7" t="s">
        <v>168</v>
      </c>
      <c r="B195" s="60"/>
      <c r="C195" s="60">
        <v>3500</v>
      </c>
      <c r="D195" s="60">
        <v>360.85</v>
      </c>
    </row>
    <row r="196" spans="1:4" ht="12.75">
      <c r="A196" s="7" t="s">
        <v>169</v>
      </c>
      <c r="B196" s="60">
        <v>2000</v>
      </c>
      <c r="C196" s="60">
        <v>2000</v>
      </c>
      <c r="D196" s="60">
        <v>145.2</v>
      </c>
    </row>
    <row r="197" spans="1:4" ht="12.75">
      <c r="A197" s="7" t="s">
        <v>170</v>
      </c>
      <c r="B197" s="60">
        <v>5000</v>
      </c>
      <c r="C197" s="60">
        <v>500</v>
      </c>
      <c r="D197" s="60"/>
    </row>
    <row r="198" spans="1:4" ht="12.75">
      <c r="A198" s="7" t="s">
        <v>171</v>
      </c>
      <c r="B198" s="60">
        <v>6000</v>
      </c>
      <c r="C198" s="60">
        <v>14467.12</v>
      </c>
      <c r="D198" s="60">
        <v>224.07</v>
      </c>
    </row>
    <row r="199" spans="1:4" ht="12.75">
      <c r="A199" s="7" t="s">
        <v>172</v>
      </c>
      <c r="B199" s="60"/>
      <c r="C199" s="60">
        <v>2000</v>
      </c>
      <c r="D199" s="60"/>
    </row>
    <row r="200" spans="1:4" ht="12.75">
      <c r="A200" s="7" t="s">
        <v>173</v>
      </c>
      <c r="B200" s="60"/>
      <c r="C200" s="60">
        <v>2000</v>
      </c>
      <c r="D200" s="60"/>
    </row>
    <row r="201" spans="1:4" ht="12.75">
      <c r="A201" s="7" t="s">
        <v>174</v>
      </c>
      <c r="B201" s="60">
        <v>15000</v>
      </c>
      <c r="C201" s="60">
        <v>5560.35</v>
      </c>
      <c r="D201" s="60">
        <v>384.78</v>
      </c>
    </row>
    <row r="202" spans="1:4" ht="12.75">
      <c r="A202" s="58" t="s">
        <v>175</v>
      </c>
      <c r="B202" s="64">
        <v>3500</v>
      </c>
      <c r="C202" s="60">
        <v>3500</v>
      </c>
      <c r="D202" s="60"/>
    </row>
    <row r="203" spans="1:4" ht="12.75">
      <c r="A203" s="58" t="s">
        <v>17</v>
      </c>
      <c r="B203" s="76"/>
      <c r="C203" s="60"/>
      <c r="D203" s="60"/>
    </row>
    <row r="204" spans="1:4" ht="12.75">
      <c r="A204" s="7" t="s">
        <v>176</v>
      </c>
      <c r="B204" s="76"/>
      <c r="C204" s="60">
        <v>3600</v>
      </c>
      <c r="D204" s="60">
        <v>96.8</v>
      </c>
    </row>
    <row r="205" spans="1:4" ht="13.5" thickBot="1">
      <c r="A205" s="10" t="s">
        <v>16</v>
      </c>
      <c r="B205" s="62">
        <v>8900</v>
      </c>
      <c r="C205" s="62">
        <v>784.99</v>
      </c>
      <c r="D205" s="62"/>
    </row>
    <row r="206" spans="1:4" ht="12.75">
      <c r="A206" s="4" t="s">
        <v>177</v>
      </c>
      <c r="B206" s="5">
        <f>B208+B209</f>
        <v>10</v>
      </c>
      <c r="C206" s="5">
        <f>C208+C209</f>
        <v>4840.35</v>
      </c>
      <c r="D206" s="5">
        <f>D208+D209</f>
        <v>6.49</v>
      </c>
    </row>
    <row r="207" spans="1:4" ht="12.75">
      <c r="A207" s="6" t="s">
        <v>11</v>
      </c>
      <c r="B207" s="60"/>
      <c r="C207" s="60"/>
      <c r="D207" s="66"/>
    </row>
    <row r="208" spans="1:4" ht="12.75">
      <c r="A208" s="7" t="s">
        <v>178</v>
      </c>
      <c r="B208" s="73"/>
      <c r="C208" s="74">
        <v>100</v>
      </c>
      <c r="D208" s="73"/>
    </row>
    <row r="209" spans="1:4" ht="13.5" thickBot="1">
      <c r="A209" s="13" t="s">
        <v>179</v>
      </c>
      <c r="B209" s="63">
        <v>10</v>
      </c>
      <c r="C209" s="62">
        <v>4740.35</v>
      </c>
      <c r="D209" s="63">
        <v>6.49</v>
      </c>
    </row>
    <row r="210" spans="1:4" ht="19.5" customHeight="1" thickBot="1">
      <c r="A210" s="65" t="s">
        <v>180</v>
      </c>
      <c r="B210" s="89">
        <f>B7+B24+B41+B60+B166+B175+B184+B206</f>
        <v>500010</v>
      </c>
      <c r="C210" s="89">
        <f>C7+C24+C41+C60+C166+C175+C184+C206</f>
        <v>1001291.5399999999</v>
      </c>
      <c r="D210" s="89">
        <f>D7+D24+D41+D60+D166+D175+D184+D206</f>
        <v>409079.17000000004</v>
      </c>
    </row>
    <row r="211" spans="2:4" ht="12.75">
      <c r="B211" s="90"/>
      <c r="C211" s="90"/>
      <c r="D211" s="90"/>
    </row>
    <row r="212" spans="2:4" ht="12.75">
      <c r="B212" s="90"/>
      <c r="C212" s="90"/>
      <c r="D212" s="90"/>
    </row>
    <row r="213" spans="2:4" ht="12.75">
      <c r="B213" s="90"/>
      <c r="C213" s="90"/>
      <c r="D213" s="90"/>
    </row>
    <row r="214" spans="2:4" ht="12.75">
      <c r="B214" s="90"/>
      <c r="C214" s="90"/>
      <c r="D214" s="90"/>
    </row>
    <row r="215" spans="2:4" ht="12.75">
      <c r="B215" s="90"/>
      <c r="C215" s="90"/>
      <c r="D215" s="90"/>
    </row>
    <row r="216" spans="2:4" ht="12.75">
      <c r="B216" s="90"/>
      <c r="C216" s="90"/>
      <c r="D216" s="90"/>
    </row>
    <row r="217" spans="2:4" ht="12.75">
      <c r="B217" s="90"/>
      <c r="C217" s="90"/>
      <c r="D217" s="90"/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8" r:id="rId3"/>
  <headerFooter alignWithMargins="0">
    <oddFooter>&amp;CStránka &amp;P&amp;RTab. č. 12 - FRR sumář</oddFooter>
  </headerFooter>
  <rowBreaks count="2" manualBreakCount="2">
    <brk id="71" max="3" man="1"/>
    <brk id="1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2019-05-06T08:10:43Z</cp:lastPrinted>
  <dcterms:created xsi:type="dcterms:W3CDTF">2003-05-29T06:21:43Z</dcterms:created>
  <dcterms:modified xsi:type="dcterms:W3CDTF">2019-05-06T08:12:02Z</dcterms:modified>
  <cp:category/>
  <cp:version/>
  <cp:contentType/>
  <cp:contentStatus/>
</cp:coreProperties>
</file>