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>
    <definedName name="_xlnm.Print_Titles" localSheetId="0">'List1'!$4:$6</definedName>
  </definedNames>
  <calcPr fullCalcOnLoad="1"/>
</workbook>
</file>

<file path=xl/sharedStrings.xml><?xml version="1.0" encoding="utf-8"?>
<sst xmlns="http://schemas.openxmlformats.org/spreadsheetml/2006/main" count="161" uniqueCount="133">
  <si>
    <t>v tis. Kč</t>
  </si>
  <si>
    <t>odvětví - název akce</t>
  </si>
  <si>
    <t>(rozpis akcí PO a obchod.společ.  - samostatná tabulka)</t>
  </si>
  <si>
    <t>schválený</t>
  </si>
  <si>
    <t>rozpočet</t>
  </si>
  <si>
    <t>upravený</t>
  </si>
  <si>
    <t xml:space="preserve">skutečnost </t>
  </si>
  <si>
    <t>v tom:</t>
  </si>
  <si>
    <t>nerozděleno</t>
  </si>
  <si>
    <t>kapitálové výdaje odvětví:</t>
  </si>
  <si>
    <t>běžné výdaje odvětví:</t>
  </si>
  <si>
    <t>PO - investiční transfery</t>
  </si>
  <si>
    <t>PO - neinvestiční transfery</t>
  </si>
  <si>
    <t xml:space="preserve">   stavební práce</t>
  </si>
  <si>
    <t xml:space="preserve">   protihluková opatření na silniční síti</t>
  </si>
  <si>
    <t xml:space="preserve">   III/29928, III/29929, III/29931 Vítězná</t>
  </si>
  <si>
    <t xml:space="preserve">   správní poplatky</t>
  </si>
  <si>
    <t xml:space="preserve">   Domov U Biřičky Hradec Králové - výstavba evakuačního výtahu</t>
  </si>
  <si>
    <t xml:space="preserve">   věcná břemena</t>
  </si>
  <si>
    <t xml:space="preserve">   pronájem</t>
  </si>
  <si>
    <t xml:space="preserve">   služby</t>
  </si>
  <si>
    <t xml:space="preserve">   Domov pro seniory Vrchlabí - reko střechy a výstavba výtahu</t>
  </si>
  <si>
    <t xml:space="preserve">   Barevné domky Hajnice - dispoziční úpravy</t>
  </si>
  <si>
    <t>odvětví 19 - činnost krajského úřadu</t>
  </si>
  <si>
    <t>odvětví 10 - doprava</t>
  </si>
  <si>
    <t>odvětví 16 - kultura</t>
  </si>
  <si>
    <t>odvětví 28 - sociální věci</t>
  </si>
  <si>
    <t xml:space="preserve">   příprava staveb - projektové dokumentace</t>
  </si>
  <si>
    <t>Přehled o čerpání výdajů z Fondu rozvoje a reprodukce Královéhradeckého  kraje v roce 2016</t>
  </si>
  <si>
    <t>k 31.12.2016</t>
  </si>
  <si>
    <t xml:space="preserve">   realizace staveb</t>
  </si>
  <si>
    <t xml:space="preserve">   úhrada sankcí, pokuty</t>
  </si>
  <si>
    <t xml:space="preserve">   HW nad 40 tis. Kč</t>
  </si>
  <si>
    <t xml:space="preserve">   stroje, přístroje a zařízení</t>
  </si>
  <si>
    <t xml:space="preserve">   umělecká díla a předměty</t>
  </si>
  <si>
    <t xml:space="preserve">   nákup automobilů </t>
  </si>
  <si>
    <t xml:space="preserve">   programové vybavení</t>
  </si>
  <si>
    <t>odvětví 12 - správa majetku kraje</t>
  </si>
  <si>
    <t xml:space="preserve">   Stavební úpravy, Hálkova 432, Náchod</t>
  </si>
  <si>
    <t xml:space="preserve">   Opravy pomníků</t>
  </si>
  <si>
    <t xml:space="preserve">   Oprava sociálního zařízení, Rychnov nad Kněžnou</t>
  </si>
  <si>
    <t xml:space="preserve">   Stavební úpravy RD, Prokopa Holého 221/22, Hradec Králové</t>
  </si>
  <si>
    <t xml:space="preserve">   Stavební úpravy, Nádražní č.p. 169, Opočno </t>
  </si>
  <si>
    <t>nerozděleno na odvětví</t>
  </si>
  <si>
    <t xml:space="preserve">   rezerva investiční</t>
  </si>
  <si>
    <t xml:space="preserve">   poplatky</t>
  </si>
  <si>
    <t>Celkem</t>
  </si>
  <si>
    <t>odvětví 14 - školství</t>
  </si>
  <si>
    <t xml:space="preserve">PO - investiční transfery </t>
  </si>
  <si>
    <t xml:space="preserve">PO - neinvestiční transfery </t>
  </si>
  <si>
    <t xml:space="preserve">   Dětský domov, Broumov - Reko části oplocení </t>
  </si>
  <si>
    <t xml:space="preserve">   SŠ zahradnická, Kopidlno - Reko elektro zámek</t>
  </si>
  <si>
    <t xml:space="preserve">   SŠ zahradnická, Kopidlno - Reko školní kuchyně</t>
  </si>
  <si>
    <t xml:space="preserve">   Dětský domov, Dolní Lánov - Reko vytápění a změna zdroje</t>
  </si>
  <si>
    <t xml:space="preserve">   Gymnázium B. Němcové, Hradec Králové - Výměna oken a dveří</t>
  </si>
  <si>
    <t>odvětví 15 - zdravotnictví</t>
  </si>
  <si>
    <t>Oblastní nemocnice Náchod a. s.</t>
  </si>
  <si>
    <t>Oblastní nemocnice Trutnov a. s.</t>
  </si>
  <si>
    <t>Městská nemocnice, a. s., Dvůr Králové n/L.</t>
  </si>
  <si>
    <t xml:space="preserve">běžné výdaje odvětví </t>
  </si>
  <si>
    <t>Sdružení ozdravoven a léčeben okresu Trutnov</t>
  </si>
  <si>
    <t>Oblastní nemocnice Jičín a. s.</t>
  </si>
  <si>
    <t>Zdravotnický holding KHK a. s.</t>
  </si>
  <si>
    <t xml:space="preserve">   Změna vstupu s lékárnou do areálu nemocnice Jičín vč. PD</t>
  </si>
  <si>
    <t xml:space="preserve">   Úprava vjezdu do areálu nemocnice Nový Bydžov vč. PD</t>
  </si>
  <si>
    <t xml:space="preserve">   Odstranění objektu LTO v Novém Bydžově vč. PD</t>
  </si>
  <si>
    <t xml:space="preserve">   Doplnění zařízení VZT pro bazén a vířivky na rehabilitaci - NB</t>
  </si>
  <si>
    <t xml:space="preserve">   Rekonstrukce oplocení a vstupu do objektu nem. Jičín, včetně PD</t>
  </si>
  <si>
    <t xml:space="preserve">   PD laboratoře a onkologie, ON Jičín</t>
  </si>
  <si>
    <t xml:space="preserve">   Stavební úpravy - obměna gamakamery, Jičín</t>
  </si>
  <si>
    <t xml:space="preserve">   Chlazený sklad pro zdravotnický odpad v Jičíně vč. PD</t>
  </si>
  <si>
    <t xml:space="preserve">   Rekonstrukce prostor ZZS Jičín - odstranění vlhkosti</t>
  </si>
  <si>
    <t xml:space="preserve">   Přemístění ambulance TRN (plicní) v Novém Bydžově</t>
  </si>
  <si>
    <t xml:space="preserve">   Stavební úpravy pro expektační lůžka – interna Nový Bydžov</t>
  </si>
  <si>
    <t xml:space="preserve">   Čipový systém -  vstup na oddělení interny v Jičíně</t>
  </si>
  <si>
    <t xml:space="preserve">   Instalace chlazení pro serverovnu IT v Jičíně</t>
  </si>
  <si>
    <t xml:space="preserve">   Náhradní zdroj elektrické energie nemocnice Jičín</t>
  </si>
  <si>
    <t xml:space="preserve">   Stavební úpravy NIP nemocnice Broumov</t>
  </si>
  <si>
    <t xml:space="preserve">   Ambulantní prostory rehabilitace a ředitelství, Náchod</t>
  </si>
  <si>
    <t xml:space="preserve">   Výstavba protierozního opatření, Náchod</t>
  </si>
  <si>
    <t xml:space="preserve">   PD Výstavby konsolidovaných laboratoří, ON Trutnov</t>
  </si>
  <si>
    <t xml:space="preserve">   Výtah - sklad (1ks), jedná se o dva výtahy, TU</t>
  </si>
  <si>
    <t xml:space="preserve">   Oprava výtahu - objekt stravovacího provozu (modernizace), TU</t>
  </si>
  <si>
    <t xml:space="preserve">   Zřízení aseptických pokojů a přemístění ambulance na ortopedii, TU</t>
  </si>
  <si>
    <t xml:space="preserve">   Rekonstrukce provozu vodoléčby rehabilitace vč. PD, TU</t>
  </si>
  <si>
    <t xml:space="preserve">   Stavební úpravy – oddělení interny a oddělení neurologie, TU</t>
  </si>
  <si>
    <t xml:space="preserve">   Přístavba dvorního traktu laboratoří  MN a.s. Dvůr Králové</t>
  </si>
  <si>
    <t xml:space="preserve">   Přístavba Dětské ozdravovny Království Nový Nemojov</t>
  </si>
  <si>
    <t>Léčebna dlouhodobě nemocných Opočno</t>
  </si>
  <si>
    <t xml:space="preserve">   Rekonstrukce garáže, skladů a zpevněných ploch</t>
  </si>
  <si>
    <t xml:space="preserve">   Hl. budova - vzduchotech. v podkroví a klimatizace operač. sálu chirurgie v přízemí</t>
  </si>
  <si>
    <t xml:space="preserve">   Oprava oken v pavilonu operačních oborů nemocnice Jičín</t>
  </si>
  <si>
    <t xml:space="preserve">   Oprava oken v pavilonu operačních oborů nem. Jičín - II. část </t>
  </si>
  <si>
    <t xml:space="preserve">   Výměna podlahových krytin – Jičín a Nový Bydžov</t>
  </si>
  <si>
    <t xml:space="preserve">   Výměna oken na oddělení chirurgie Dolní nemocnice (88 ks)</t>
  </si>
  <si>
    <t xml:space="preserve">   Výměna střešní krytiny -  Broumov</t>
  </si>
  <si>
    <t xml:space="preserve">   Výměna podlahových krytin </t>
  </si>
  <si>
    <t xml:space="preserve">   Oprava kanalizace - Náchod</t>
  </si>
  <si>
    <t xml:space="preserve">   Výměna krytiny na stravovacím provozu, RK</t>
  </si>
  <si>
    <t xml:space="preserve">   Oprav oplocení arálu sousedícího s lesem, úprava zeleně, TU</t>
  </si>
  <si>
    <t xml:space="preserve">   Zbourání objektu bývalé čističky, TU</t>
  </si>
  <si>
    <t xml:space="preserve">   Oprava střešní krytiny na stravovacím provozu a jídelně, TU</t>
  </si>
  <si>
    <t xml:space="preserve">   Pavilon interny - výměna rozvodů vody a kanalizace (PD), TU</t>
  </si>
  <si>
    <t xml:space="preserve">   Komunikace v areálu nemocnice, Dvůr Králové</t>
  </si>
  <si>
    <t xml:space="preserve">   Oprava oplocení nemocnice, Dvůr Králové</t>
  </si>
  <si>
    <t xml:space="preserve">   Přístavba Dětské ozdravovny Království Nový Nemojov - vybavení</t>
  </si>
  <si>
    <t xml:space="preserve">   Oprava střechy hlavní budovy, RK </t>
  </si>
  <si>
    <t xml:space="preserve">   Parkovací a vjezdový systém do nemocnice, TU</t>
  </si>
  <si>
    <t xml:space="preserve">   Úprava podkroví v hlavní budově - šatna pro sestry, Dvůr Králové</t>
  </si>
  <si>
    <t xml:space="preserve">   Půdní vestavba - hlavní budova - sesterna, Dvůr Králové</t>
  </si>
  <si>
    <t xml:space="preserve">   Domov důchodců Dvůr Králové - působení spodní vody</t>
  </si>
  <si>
    <t xml:space="preserve">   Domov důchodců Tmavý Důl - zateplení II. a III. oddělení</t>
  </si>
  <si>
    <t>Tab.č. 12</t>
  </si>
  <si>
    <t xml:space="preserve">   Dokončení výměny oken v objektu interny nem. Nový Bydžov</t>
  </si>
  <si>
    <t xml:space="preserve">   Oprava oken v pavilonu operačních oborů nem. Jičín - II. část</t>
  </si>
  <si>
    <t xml:space="preserve">   Sadové úpravy v areálu nem. Nový Bydžov - projektové práce</t>
  </si>
  <si>
    <r>
      <t xml:space="preserve">   Úprava rozvodů ÚT vč. osazení nových termostat. ventilů - NB</t>
    </r>
    <r>
      <rPr>
        <sz val="12"/>
        <rFont val="Times New Roman"/>
        <family val="1"/>
      </rPr>
      <t xml:space="preserve"> </t>
    </r>
  </si>
  <si>
    <t xml:space="preserve">   Oprava kanaliz. šachty u budovy ARO a kanaliz.v areálu nem.RK</t>
  </si>
  <si>
    <t>Nemocnice Rychnov nad Kněžnou</t>
  </si>
  <si>
    <t xml:space="preserve">   Muzeum východních Čech v HK - PD Gayerova kasárna</t>
  </si>
  <si>
    <t xml:space="preserve">   Studijní a věd.knihovna v HK - Úprava pochozích ploch</t>
  </si>
  <si>
    <t xml:space="preserve">   "Evropské domy v krajích" - stavební úpravy objektu Nový 
   Hluchák , Pospíšilova 365</t>
  </si>
  <si>
    <t xml:space="preserve">   Evropské domy v krajích - stav. úpravy objektu "Nový Hluchák" 
   včetně strav. zařízení</t>
  </si>
  <si>
    <t xml:space="preserve">    "Evropské domy v krajích" - stavební úpravy objektu Nový 
   Hluchák , Pospíšilova 365</t>
  </si>
  <si>
    <t xml:space="preserve">   Objekt nukleární medicíny - úprava prostor pro ředění 
   radiofarmak, TU</t>
  </si>
  <si>
    <t xml:space="preserve">   Rozšíření a oprava šaten personálu na interním pavilonu v 
   suterénu, TU</t>
  </si>
  <si>
    <r>
      <t xml:space="preserve">   Výměna vstupních požárních dveří v objektu POO – A, odd. 
   gynekologie</t>
    </r>
    <r>
      <rPr>
        <sz val="12"/>
        <rFont val="Times New Roman"/>
        <family val="1"/>
      </rPr>
      <t xml:space="preserve"> </t>
    </r>
  </si>
  <si>
    <t xml:space="preserve">   Odstranění zatékání vlhkosti, řešení vstupu do interny  NB - 
   projektové práce</t>
  </si>
  <si>
    <t xml:space="preserve">   Dokončení oprav komunikací v areálu a parkoviště u interního 
   pavilonu, TU </t>
  </si>
  <si>
    <t xml:space="preserve">   Odvodnění vjezdu a úpravy ploch pro ZZS KHK - středisko 
   Opočno - PD</t>
  </si>
  <si>
    <t xml:space="preserve">   Malířské a natěračské práce, oprava dveří a výměna podlahových 
   krytin v budově č.p. 491, p.č. 1265 v nem. NB</t>
  </si>
  <si>
    <t xml:space="preserve">   Domov důchodců Černožice - reko stávajícího ubyt.objektu</t>
  </si>
  <si>
    <t xml:space="preserve">   Instalace chlazení pro ambulance v POO pro odd. chirurgie a
   ORL, Jičín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</si>
</sst>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0.0"/>
    <numFmt numFmtId="167" formatCode="#,##0.0\ _K_č"/>
    <numFmt numFmtId="168" formatCode="#,##0.00_ ;\-#,##0.00\ "/>
    <numFmt numFmtId="169" formatCode="#,##0.00\ _K_č"/>
  </numFmts>
  <fonts count="46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11"/>
      <name val="Arial"/>
      <family val="2"/>
    </font>
    <font>
      <b/>
      <i/>
      <sz val="10"/>
      <color indexed="4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3" fontId="0" fillId="0" borderId="0" xfId="0" applyAlignment="1">
      <alignment/>
    </xf>
    <xf numFmtId="3" fontId="0" fillId="0" borderId="10" xfId="0" applyBorder="1" applyAlignment="1">
      <alignment horizontal="center" vertical="center" wrapText="1"/>
    </xf>
    <xf numFmtId="3" fontId="0" fillId="0" borderId="11" xfId="0" applyBorder="1" applyAlignment="1">
      <alignment horizontal="center" vertical="center" wrapText="1"/>
    </xf>
    <xf numFmtId="3" fontId="0" fillId="0" borderId="0" xfId="0" applyAlignment="1">
      <alignment horizontal="right"/>
    </xf>
    <xf numFmtId="3" fontId="0" fillId="0" borderId="12" xfId="0" applyBorder="1" applyAlignment="1">
      <alignment horizontal="center" vertical="center" wrapText="1"/>
    </xf>
    <xf numFmtId="3" fontId="0" fillId="0" borderId="13" xfId="0" applyBorder="1" applyAlignment="1">
      <alignment horizontal="center" vertical="center" wrapText="1"/>
    </xf>
    <xf numFmtId="3" fontId="0" fillId="0" borderId="0" xfId="0" applyFill="1" applyAlignment="1">
      <alignment/>
    </xf>
    <xf numFmtId="3" fontId="5" fillId="0" borderId="14" xfId="0" applyFont="1" applyFill="1" applyBorder="1" applyAlignment="1">
      <alignment/>
    </xf>
    <xf numFmtId="3" fontId="3" fillId="0" borderId="15" xfId="0" applyFont="1" applyFill="1" applyBorder="1" applyAlignment="1">
      <alignment/>
    </xf>
    <xf numFmtId="4" fontId="0" fillId="0" borderId="16" xfId="38" applyNumberFormat="1" applyFont="1" applyFill="1" applyBorder="1" applyAlignment="1">
      <alignment horizontal="right"/>
    </xf>
    <xf numFmtId="4" fontId="0" fillId="0" borderId="17" xfId="38" applyNumberFormat="1" applyFont="1" applyFill="1" applyBorder="1" applyAlignment="1">
      <alignment horizontal="right"/>
    </xf>
    <xf numFmtId="3" fontId="0" fillId="0" borderId="18" xfId="0" applyFill="1" applyBorder="1" applyAlignment="1">
      <alignment/>
    </xf>
    <xf numFmtId="3" fontId="0" fillId="0" borderId="15" xfId="0" applyFill="1" applyBorder="1" applyAlignment="1">
      <alignment/>
    </xf>
    <xf numFmtId="3" fontId="0" fillId="0" borderId="19" xfId="0" applyFill="1" applyBorder="1" applyAlignment="1">
      <alignment/>
    </xf>
    <xf numFmtId="4" fontId="0" fillId="0" borderId="20" xfId="38" applyNumberFormat="1" applyFont="1" applyFill="1" applyBorder="1" applyAlignment="1">
      <alignment horizontal="right"/>
    </xf>
    <xf numFmtId="4" fontId="0" fillId="0" borderId="21" xfId="38" applyNumberFormat="1" applyFon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2" fontId="0" fillId="0" borderId="16" xfId="38" applyNumberFormat="1" applyFont="1" applyFill="1" applyBorder="1" applyAlignment="1">
      <alignment/>
    </xf>
    <xf numFmtId="2" fontId="0" fillId="0" borderId="17" xfId="38" applyNumberFormat="1" applyFont="1" applyFill="1" applyBorder="1" applyAlignment="1">
      <alignment/>
    </xf>
    <xf numFmtId="3" fontId="0" fillId="0" borderId="22" xfId="0" applyFill="1" applyBorder="1" applyAlignment="1">
      <alignment/>
    </xf>
    <xf numFmtId="2" fontId="0" fillId="0" borderId="10" xfId="38" applyNumberFormat="1" applyFont="1" applyFill="1" applyBorder="1" applyAlignment="1">
      <alignment/>
    </xf>
    <xf numFmtId="2" fontId="0" fillId="0" borderId="11" xfId="38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 vertical="center"/>
    </xf>
    <xf numFmtId="3" fontId="6" fillId="0" borderId="16" xfId="0" applyFont="1" applyFill="1" applyBorder="1" applyAlignment="1">
      <alignment horizontal="left"/>
    </xf>
    <xf numFmtId="164" fontId="0" fillId="0" borderId="16" xfId="38" applyNumberFormat="1" applyFont="1" applyFill="1" applyBorder="1" applyAlignment="1">
      <alignment/>
    </xf>
    <xf numFmtId="4" fontId="0" fillId="0" borderId="17" xfId="0" applyNumberForma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right"/>
    </xf>
    <xf numFmtId="3" fontId="8" fillId="0" borderId="18" xfId="0" applyFont="1" applyFill="1" applyBorder="1" applyAlignment="1">
      <alignment horizontal="left" wrapText="1"/>
    </xf>
    <xf numFmtId="0" fontId="4" fillId="0" borderId="18" xfId="46" applyFont="1" applyFill="1" applyBorder="1" applyAlignment="1">
      <alignment horizontal="left" vertical="center" wrapText="1"/>
      <protection/>
    </xf>
    <xf numFmtId="4" fontId="4" fillId="0" borderId="17" xfId="0" applyNumberFormat="1" applyFont="1" applyFill="1" applyBorder="1" applyAlignment="1">
      <alignment horizontal="right"/>
    </xf>
    <xf numFmtId="3" fontId="4" fillId="0" borderId="18" xfId="0" applyFont="1" applyFill="1" applyBorder="1" applyAlignment="1">
      <alignment horizontal="left"/>
    </xf>
    <xf numFmtId="3" fontId="4" fillId="0" borderId="18" xfId="0" applyFont="1" applyFill="1" applyBorder="1" applyAlignment="1">
      <alignment horizontal="left" vertical="center"/>
    </xf>
    <xf numFmtId="3" fontId="4" fillId="0" borderId="18" xfId="0" applyFont="1" applyFill="1" applyBorder="1" applyAlignment="1">
      <alignment horizontal="left" wrapText="1"/>
    </xf>
    <xf numFmtId="4" fontId="7" fillId="0" borderId="17" xfId="0" applyNumberFormat="1" applyFont="1" applyFill="1" applyBorder="1" applyAlignment="1">
      <alignment horizontal="right"/>
    </xf>
    <xf numFmtId="0" fontId="4" fillId="0" borderId="18" xfId="46" applyFont="1" applyFill="1" applyBorder="1">
      <alignment/>
      <protection/>
    </xf>
    <xf numFmtId="0" fontId="4" fillId="0" borderId="18" xfId="46" applyFont="1" applyFill="1" applyBorder="1" applyAlignment="1">
      <alignment wrapText="1"/>
      <protection/>
    </xf>
    <xf numFmtId="4" fontId="4" fillId="0" borderId="17" xfId="0" applyNumberFormat="1" applyFont="1" applyFill="1" applyBorder="1" applyAlignment="1">
      <alignment horizontal="right" vertical="center"/>
    </xf>
    <xf numFmtId="0" fontId="8" fillId="0" borderId="18" xfId="46" applyFont="1" applyFill="1" applyBorder="1">
      <alignment/>
      <protection/>
    </xf>
    <xf numFmtId="4" fontId="10" fillId="0" borderId="17" xfId="0" applyNumberFormat="1" applyFont="1" applyFill="1" applyBorder="1" applyAlignment="1">
      <alignment horizontal="right"/>
    </xf>
    <xf numFmtId="3" fontId="4" fillId="0" borderId="18" xfId="0" applyFont="1" applyFill="1" applyBorder="1" applyAlignment="1">
      <alignment horizontal="left" vertical="center" wrapText="1"/>
    </xf>
    <xf numFmtId="3" fontId="0" fillId="0" borderId="0" xfId="0" applyFill="1" applyBorder="1" applyAlignment="1">
      <alignment/>
    </xf>
    <xf numFmtId="2" fontId="0" fillId="0" borderId="16" xfId="38" applyNumberFormat="1" applyFont="1" applyFill="1" applyBorder="1" applyAlignment="1">
      <alignment horizontal="right"/>
    </xf>
    <xf numFmtId="2" fontId="0" fillId="0" borderId="23" xfId="38" applyNumberFormat="1" applyFont="1" applyFill="1" applyBorder="1" applyAlignment="1">
      <alignment/>
    </xf>
    <xf numFmtId="2" fontId="0" fillId="0" borderId="17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0" xfId="38" applyNumberFormat="1" applyFon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3" fontId="0" fillId="0" borderId="15" xfId="0" applyFont="1" applyFill="1" applyBorder="1" applyAlignment="1">
      <alignment/>
    </xf>
    <xf numFmtId="3" fontId="0" fillId="0" borderId="18" xfId="0" applyFont="1" applyFill="1" applyBorder="1" applyAlignment="1">
      <alignment/>
    </xf>
    <xf numFmtId="3" fontId="0" fillId="0" borderId="19" xfId="0" applyFont="1" applyFill="1" applyBorder="1" applyAlignment="1">
      <alignment/>
    </xf>
    <xf numFmtId="3" fontId="6" fillId="0" borderId="17" xfId="0" applyFont="1" applyFill="1" applyBorder="1" applyAlignment="1">
      <alignment horizontal="left"/>
    </xf>
    <xf numFmtId="3" fontId="0" fillId="0" borderId="18" xfId="0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 horizontal="right"/>
    </xf>
    <xf numFmtId="3" fontId="0" fillId="0" borderId="21" xfId="0" applyFill="1" applyBorder="1" applyAlignment="1">
      <alignment/>
    </xf>
    <xf numFmtId="4" fontId="5" fillId="0" borderId="24" xfId="38" applyNumberFormat="1" applyFont="1" applyFill="1" applyBorder="1" applyAlignment="1">
      <alignment horizontal="right"/>
    </xf>
    <xf numFmtId="4" fontId="5" fillId="0" borderId="25" xfId="38" applyNumberFormat="1" applyFont="1" applyFill="1" applyBorder="1" applyAlignment="1">
      <alignment horizontal="right"/>
    </xf>
    <xf numFmtId="3" fontId="2" fillId="9" borderId="26" xfId="0" applyFont="1" applyFill="1" applyBorder="1" applyAlignment="1">
      <alignment/>
    </xf>
    <xf numFmtId="3" fontId="2" fillId="9" borderId="26" xfId="0" applyFont="1" applyFill="1" applyBorder="1" applyAlignment="1">
      <alignment horizontal="left"/>
    </xf>
    <xf numFmtId="4" fontId="2" fillId="9" borderId="27" xfId="38" applyNumberFormat="1" applyFont="1" applyFill="1" applyBorder="1" applyAlignment="1">
      <alignment horizontal="right"/>
    </xf>
    <xf numFmtId="4" fontId="2" fillId="9" borderId="28" xfId="38" applyNumberFormat="1" applyFont="1" applyFill="1" applyBorder="1" applyAlignment="1">
      <alignment horizontal="right"/>
    </xf>
    <xf numFmtId="2" fontId="2" fillId="9" borderId="27" xfId="38" applyNumberFormat="1" applyFont="1" applyFill="1" applyBorder="1" applyAlignment="1">
      <alignment/>
    </xf>
    <xf numFmtId="2" fontId="2" fillId="9" borderId="28" xfId="38" applyNumberFormat="1" applyFont="1" applyFill="1" applyBorder="1" applyAlignment="1">
      <alignment/>
    </xf>
    <xf numFmtId="3" fontId="0" fillId="0" borderId="18" xfId="0" applyFill="1" applyBorder="1" applyAlignment="1">
      <alignment wrapText="1"/>
    </xf>
    <xf numFmtId="3" fontId="11" fillId="0" borderId="18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3" fontId="1" fillId="11" borderId="0" xfId="0" applyFont="1" applyFill="1" applyAlignment="1">
      <alignment horizontal="center" vertical="center" wrapText="1"/>
    </xf>
    <xf numFmtId="3" fontId="0" fillId="11" borderId="0" xfId="0" applyFill="1" applyAlignment="1">
      <alignment/>
    </xf>
    <xf numFmtId="3" fontId="0" fillId="0" borderId="0" xfId="0" applyFont="1" applyAlignment="1">
      <alignment horizontal="center" vertical="center"/>
    </xf>
    <xf numFmtId="3" fontId="0" fillId="0" borderId="0" xfId="0" applyAlignment="1">
      <alignment/>
    </xf>
    <xf numFmtId="3" fontId="0" fillId="0" borderId="29" xfId="0" applyBorder="1" applyAlignment="1">
      <alignment horizontal="center" vertical="center" wrapText="1"/>
    </xf>
    <xf numFmtId="3" fontId="0" fillId="0" borderId="30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tabSelected="1" zoomScalePageLayoutView="0" workbookViewId="0" topLeftCell="A130">
      <selection activeCell="A70" sqref="A70"/>
    </sheetView>
  </sheetViews>
  <sheetFormatPr defaultColWidth="9.00390625" defaultRowHeight="12.75"/>
  <cols>
    <col min="1" max="1" width="56.00390625" style="0" customWidth="1"/>
    <col min="2" max="4" width="13.25390625" style="0" customWidth="1"/>
  </cols>
  <sheetData>
    <row r="1" ht="12.75">
      <c r="D1" s="3" t="s">
        <v>112</v>
      </c>
    </row>
    <row r="2" spans="1:4" ht="30.75" customHeight="1">
      <c r="A2" s="70" t="s">
        <v>28</v>
      </c>
      <c r="B2" s="70"/>
      <c r="C2" s="70"/>
      <c r="D2" s="71"/>
    </row>
    <row r="3" spans="1:4" ht="12.75" customHeight="1">
      <c r="A3" s="72" t="s">
        <v>2</v>
      </c>
      <c r="B3" s="72"/>
      <c r="C3" s="72"/>
      <c r="D3" s="73"/>
    </row>
    <row r="4" ht="13.5" thickBot="1">
      <c r="D4" s="3" t="s">
        <v>0</v>
      </c>
    </row>
    <row r="5" spans="1:4" ht="13.5" customHeight="1">
      <c r="A5" s="74" t="s">
        <v>1</v>
      </c>
      <c r="B5" s="4" t="s">
        <v>3</v>
      </c>
      <c r="C5" s="4" t="s">
        <v>5</v>
      </c>
      <c r="D5" s="5" t="s">
        <v>6</v>
      </c>
    </row>
    <row r="6" spans="1:4" ht="13.5" customHeight="1" thickBot="1">
      <c r="A6" s="75"/>
      <c r="B6" s="1" t="s">
        <v>4</v>
      </c>
      <c r="C6" s="1" t="s">
        <v>4</v>
      </c>
      <c r="D6" s="2" t="s">
        <v>29</v>
      </c>
    </row>
    <row r="7" spans="1:4" ht="12.75">
      <c r="A7" s="61" t="s">
        <v>23</v>
      </c>
      <c r="B7" s="63">
        <f>B10+B11+B12+B13+B14+B15</f>
        <v>1450</v>
      </c>
      <c r="C7" s="63">
        <f>C10+C11+C12+C13+C14+C15</f>
        <v>3298.1899999999996</v>
      </c>
      <c r="D7" s="64">
        <f>D10+D11+D12+D13+D14+D15</f>
        <v>2809.81</v>
      </c>
    </row>
    <row r="8" spans="1:4" ht="12.75">
      <c r="A8" s="8" t="s">
        <v>7</v>
      </c>
      <c r="B8" s="44"/>
      <c r="C8" s="18"/>
      <c r="D8" s="45"/>
    </row>
    <row r="9" spans="1:4" ht="12.75">
      <c r="A9" s="11" t="s">
        <v>9</v>
      </c>
      <c r="B9" s="9"/>
      <c r="C9" s="9"/>
      <c r="D9" s="10"/>
    </row>
    <row r="10" spans="1:4" ht="12.75">
      <c r="A10" s="11" t="s">
        <v>32</v>
      </c>
      <c r="B10" s="9"/>
      <c r="C10" s="9">
        <v>948</v>
      </c>
      <c r="D10" s="16">
        <v>619.9</v>
      </c>
    </row>
    <row r="11" spans="1:4" ht="12.75">
      <c r="A11" s="11" t="s">
        <v>13</v>
      </c>
      <c r="B11" s="9">
        <v>200</v>
      </c>
      <c r="C11" s="9">
        <v>824.89</v>
      </c>
      <c r="D11" s="16">
        <v>803.42</v>
      </c>
    </row>
    <row r="12" spans="1:4" ht="12.75">
      <c r="A12" s="11" t="s">
        <v>33</v>
      </c>
      <c r="B12" s="9">
        <v>500</v>
      </c>
      <c r="C12" s="9">
        <v>190</v>
      </c>
      <c r="D12" s="16">
        <v>143.87</v>
      </c>
    </row>
    <row r="13" spans="1:4" ht="12.75">
      <c r="A13" s="11" t="s">
        <v>34</v>
      </c>
      <c r="B13" s="9"/>
      <c r="C13" s="9">
        <v>35</v>
      </c>
      <c r="D13" s="16">
        <v>34.85</v>
      </c>
    </row>
    <row r="14" spans="1:4" ht="12.75">
      <c r="A14" s="11" t="s">
        <v>35</v>
      </c>
      <c r="B14" s="9">
        <v>750</v>
      </c>
      <c r="C14" s="9">
        <v>1218.3</v>
      </c>
      <c r="D14" s="16">
        <v>1126.7</v>
      </c>
    </row>
    <row r="15" spans="1:4" ht="13.5" thickBot="1">
      <c r="A15" s="13" t="s">
        <v>36</v>
      </c>
      <c r="B15" s="14"/>
      <c r="C15" s="14">
        <v>82</v>
      </c>
      <c r="D15" s="17">
        <v>81.07</v>
      </c>
    </row>
    <row r="16" spans="1:4" ht="12.75">
      <c r="A16" s="61" t="s">
        <v>24</v>
      </c>
      <c r="B16" s="63">
        <f>B18+B20+B21+B22+B23+B24+B26+B27+B28+B29+B30</f>
        <v>24000</v>
      </c>
      <c r="C16" s="63">
        <f>C18+C20+C21+C22+C23+C24+C26+C27+C28+C29+C30</f>
        <v>100551.26999999999</v>
      </c>
      <c r="D16" s="64">
        <f>D18+D20+D21+D22+D23+D24+D26+D27+D28+D29+D30</f>
        <v>80348.70999999999</v>
      </c>
    </row>
    <row r="17" spans="1:4" ht="12.75">
      <c r="A17" s="8" t="s">
        <v>7</v>
      </c>
      <c r="B17" s="44"/>
      <c r="C17" s="44"/>
      <c r="D17" s="46"/>
    </row>
    <row r="18" spans="1:4" ht="12.75" hidden="1">
      <c r="A18" s="52" t="s">
        <v>11</v>
      </c>
      <c r="B18" s="44"/>
      <c r="C18" s="44"/>
      <c r="D18" s="46"/>
    </row>
    <row r="19" spans="1:4" ht="12.75">
      <c r="A19" s="11" t="s">
        <v>9</v>
      </c>
      <c r="B19" s="44"/>
      <c r="C19" s="44"/>
      <c r="D19" s="46"/>
    </row>
    <row r="20" spans="1:4" ht="12.75">
      <c r="A20" s="11" t="s">
        <v>14</v>
      </c>
      <c r="B20" s="9"/>
      <c r="C20" s="9">
        <v>3130.7</v>
      </c>
      <c r="D20" s="10">
        <v>231.08</v>
      </c>
    </row>
    <row r="21" spans="1:4" ht="12.75">
      <c r="A21" s="11" t="s">
        <v>15</v>
      </c>
      <c r="B21" s="9">
        <v>9000</v>
      </c>
      <c r="C21" s="9">
        <v>9000</v>
      </c>
      <c r="D21" s="10">
        <v>8966.1</v>
      </c>
    </row>
    <row r="22" spans="1:4" ht="12.75">
      <c r="A22" s="11" t="s">
        <v>27</v>
      </c>
      <c r="B22" s="9">
        <v>15000</v>
      </c>
      <c r="C22" s="9">
        <v>29443.9</v>
      </c>
      <c r="D22" s="10">
        <v>22689.37</v>
      </c>
    </row>
    <row r="23" spans="1:4" ht="12.75">
      <c r="A23" s="11" t="s">
        <v>30</v>
      </c>
      <c r="B23" s="9"/>
      <c r="C23" s="9">
        <v>56834.72</v>
      </c>
      <c r="D23" s="10">
        <v>47848.07</v>
      </c>
    </row>
    <row r="24" spans="1:4" ht="12.75">
      <c r="A24" s="11" t="s">
        <v>8</v>
      </c>
      <c r="B24" s="9"/>
      <c r="C24" s="9">
        <v>1000</v>
      </c>
      <c r="D24" s="10"/>
    </row>
    <row r="25" spans="1:4" ht="12.75">
      <c r="A25" s="11" t="s">
        <v>10</v>
      </c>
      <c r="B25" s="9"/>
      <c r="C25" s="9"/>
      <c r="D25" s="10"/>
    </row>
    <row r="26" spans="1:4" ht="12.75">
      <c r="A26" s="11" t="s">
        <v>18</v>
      </c>
      <c r="B26" s="9"/>
      <c r="C26" s="9">
        <v>134.9</v>
      </c>
      <c r="D26" s="10">
        <v>61.18</v>
      </c>
    </row>
    <row r="27" spans="1:4" ht="12.75">
      <c r="A27" s="11" t="s">
        <v>19</v>
      </c>
      <c r="B27" s="47"/>
      <c r="C27" s="44">
        <v>289.65</v>
      </c>
      <c r="D27" s="46">
        <v>175.97</v>
      </c>
    </row>
    <row r="28" spans="1:4" ht="12.75">
      <c r="A28" s="11" t="s">
        <v>20</v>
      </c>
      <c r="B28" s="47"/>
      <c r="C28" s="44">
        <v>475.9</v>
      </c>
      <c r="D28" s="46">
        <v>298.64</v>
      </c>
    </row>
    <row r="29" spans="1:4" ht="12.75">
      <c r="A29" s="11" t="s">
        <v>16</v>
      </c>
      <c r="B29" s="47"/>
      <c r="C29" s="44">
        <v>227.48</v>
      </c>
      <c r="D29" s="46">
        <v>64.3</v>
      </c>
    </row>
    <row r="30" spans="1:4" ht="13.5" thickBot="1">
      <c r="A30" s="20" t="s">
        <v>31</v>
      </c>
      <c r="B30" s="48"/>
      <c r="C30" s="49">
        <v>14.02</v>
      </c>
      <c r="D30" s="50">
        <v>14</v>
      </c>
    </row>
    <row r="31" spans="1:4" ht="12.75">
      <c r="A31" s="61" t="s">
        <v>37</v>
      </c>
      <c r="B31" s="63">
        <f>B34+B35+B36+B37+B39+B40+B41+B42</f>
        <v>29120</v>
      </c>
      <c r="C31" s="63">
        <f>C34+C35+C36+C37+C39+C40+C41+C42</f>
        <v>44297.24</v>
      </c>
      <c r="D31" s="64">
        <f>D34+D35+D36+D37+D39+D40+D41+D42</f>
        <v>14347.2</v>
      </c>
    </row>
    <row r="32" spans="1:4" ht="12.75">
      <c r="A32" s="8" t="s">
        <v>7</v>
      </c>
      <c r="B32" s="47"/>
      <c r="C32" s="44"/>
      <c r="D32" s="46"/>
    </row>
    <row r="33" spans="1:4" ht="12.75">
      <c r="A33" s="51" t="s">
        <v>10</v>
      </c>
      <c r="B33" s="9"/>
      <c r="C33" s="9"/>
      <c r="D33" s="10"/>
    </row>
    <row r="34" spans="1:4" ht="25.5">
      <c r="A34" s="67" t="s">
        <v>123</v>
      </c>
      <c r="B34" s="9"/>
      <c r="C34" s="9">
        <v>47</v>
      </c>
      <c r="D34" s="10">
        <v>46.35</v>
      </c>
    </row>
    <row r="35" spans="1:4" ht="12.75">
      <c r="A35" s="11" t="s">
        <v>38</v>
      </c>
      <c r="B35" s="9"/>
      <c r="C35" s="9">
        <v>75</v>
      </c>
      <c r="D35" s="10">
        <v>53.24</v>
      </c>
    </row>
    <row r="36" spans="1:4" ht="12.75">
      <c r="A36" s="11" t="s">
        <v>39</v>
      </c>
      <c r="B36" s="9">
        <v>1020</v>
      </c>
      <c r="C36" s="9">
        <v>1168.24</v>
      </c>
      <c r="D36" s="10">
        <v>1134.48</v>
      </c>
    </row>
    <row r="37" spans="1:4" ht="12.75">
      <c r="A37" s="11" t="s">
        <v>40</v>
      </c>
      <c r="B37" s="9">
        <v>350</v>
      </c>
      <c r="C37" s="9"/>
      <c r="D37" s="10"/>
    </row>
    <row r="38" spans="1:4" ht="12.75">
      <c r="A38" s="11" t="s">
        <v>9</v>
      </c>
      <c r="B38" s="9"/>
      <c r="C38" s="9"/>
      <c r="D38" s="10"/>
    </row>
    <row r="39" spans="1:4" ht="25.5">
      <c r="A39" s="67" t="s">
        <v>121</v>
      </c>
      <c r="B39" s="9"/>
      <c r="C39" s="9">
        <v>10699</v>
      </c>
      <c r="D39" s="10">
        <v>10289.71</v>
      </c>
    </row>
    <row r="40" spans="1:4" ht="12.75">
      <c r="A40" s="11" t="s">
        <v>41</v>
      </c>
      <c r="B40" s="9">
        <v>250</v>
      </c>
      <c r="C40" s="9">
        <v>8</v>
      </c>
      <c r="D40" s="10">
        <v>8</v>
      </c>
    </row>
    <row r="41" spans="1:4" ht="25.5">
      <c r="A41" s="67" t="s">
        <v>122</v>
      </c>
      <c r="B41" s="9">
        <v>27000</v>
      </c>
      <c r="C41" s="9">
        <v>30000</v>
      </c>
      <c r="D41" s="10">
        <v>526.12</v>
      </c>
    </row>
    <row r="42" spans="1:4" ht="13.5" thickBot="1">
      <c r="A42" s="13" t="s">
        <v>42</v>
      </c>
      <c r="B42" s="14">
        <v>500</v>
      </c>
      <c r="C42" s="14">
        <v>2300</v>
      </c>
      <c r="D42" s="15">
        <v>2289.3</v>
      </c>
    </row>
    <row r="43" spans="1:4" ht="12.75">
      <c r="A43" s="61" t="s">
        <v>47</v>
      </c>
      <c r="B43" s="63">
        <f>B45+B46+B48+B49+B50+B51+B53</f>
        <v>44000</v>
      </c>
      <c r="C43" s="63">
        <f>C45+C46+C48+C49+C50+C51+C53</f>
        <v>114148.93</v>
      </c>
      <c r="D43" s="64">
        <f>D45+D46+D48+D49+D50+D51+D53</f>
        <v>79489.22</v>
      </c>
    </row>
    <row r="44" spans="1:4" ht="12.75">
      <c r="A44" s="8" t="s">
        <v>7</v>
      </c>
      <c r="B44" s="27"/>
      <c r="C44" s="27"/>
      <c r="D44" s="28"/>
    </row>
    <row r="45" spans="1:4" ht="12.75">
      <c r="A45" s="52" t="s">
        <v>48</v>
      </c>
      <c r="B45" s="9">
        <v>13300</v>
      </c>
      <c r="C45" s="9">
        <v>52428.93</v>
      </c>
      <c r="D45" s="10">
        <v>40511.65</v>
      </c>
    </row>
    <row r="46" spans="1:4" ht="12.75">
      <c r="A46" s="52" t="s">
        <v>49</v>
      </c>
      <c r="B46" s="9">
        <v>15700</v>
      </c>
      <c r="C46" s="9">
        <v>37515</v>
      </c>
      <c r="D46" s="10">
        <v>28617.23</v>
      </c>
    </row>
    <row r="47" spans="1:4" ht="12.75">
      <c r="A47" s="51" t="s">
        <v>9</v>
      </c>
      <c r="B47" s="9"/>
      <c r="C47" s="9"/>
      <c r="D47" s="10"/>
    </row>
    <row r="48" spans="1:4" ht="12.75">
      <c r="A48" s="52" t="s">
        <v>50</v>
      </c>
      <c r="B48" s="9"/>
      <c r="C48" s="9">
        <v>675</v>
      </c>
      <c r="D48" s="10">
        <v>75</v>
      </c>
    </row>
    <row r="49" spans="1:4" ht="12.75">
      <c r="A49" s="52" t="s">
        <v>51</v>
      </c>
      <c r="B49" s="9"/>
      <c r="C49" s="9">
        <v>7200</v>
      </c>
      <c r="D49" s="10">
        <v>241.4</v>
      </c>
    </row>
    <row r="50" spans="1:4" ht="12.75">
      <c r="A50" s="52" t="s">
        <v>52</v>
      </c>
      <c r="B50" s="9">
        <v>12000</v>
      </c>
      <c r="C50" s="9">
        <v>9800</v>
      </c>
      <c r="D50" s="10">
        <v>4871.86</v>
      </c>
    </row>
    <row r="51" spans="1:4" ht="12.75">
      <c r="A51" s="52" t="s">
        <v>53</v>
      </c>
      <c r="B51" s="9"/>
      <c r="C51" s="9">
        <v>1000</v>
      </c>
      <c r="D51" s="10">
        <v>38</v>
      </c>
    </row>
    <row r="52" spans="1:4" ht="12.75">
      <c r="A52" s="52" t="s">
        <v>10</v>
      </c>
      <c r="B52" s="9"/>
      <c r="C52" s="9"/>
      <c r="D52" s="10"/>
    </row>
    <row r="53" spans="1:4" ht="13.5" thickBot="1">
      <c r="A53" s="53" t="s">
        <v>54</v>
      </c>
      <c r="B53" s="14">
        <v>3000</v>
      </c>
      <c r="C53" s="14">
        <v>5530</v>
      </c>
      <c r="D53" s="15">
        <v>5134.08</v>
      </c>
    </row>
    <row r="54" spans="1:4" ht="12.75">
      <c r="A54" s="61" t="s">
        <v>55</v>
      </c>
      <c r="B54" s="63">
        <f>B56+B97+B98+B99+B132</f>
        <v>75875</v>
      </c>
      <c r="C54" s="63">
        <f>C56+C97+C98+C99+C132</f>
        <v>221255.52</v>
      </c>
      <c r="D54" s="64">
        <f>D56+D97+D98+D99+D132</f>
        <v>61366.71</v>
      </c>
    </row>
    <row r="55" spans="1:4" ht="12.75">
      <c r="A55" s="8" t="s">
        <v>7</v>
      </c>
      <c r="B55" s="27"/>
      <c r="C55" s="27"/>
      <c r="D55" s="28"/>
    </row>
    <row r="56" spans="1:4" ht="12.75">
      <c r="A56" s="33" t="s">
        <v>9</v>
      </c>
      <c r="B56" s="29">
        <f>SUM(B58:B96)</f>
        <v>54179</v>
      </c>
      <c r="C56" s="29">
        <f>SUM(C58:C96)</f>
        <v>163910.02</v>
      </c>
      <c r="D56" s="41">
        <f>SUM(D58:D96)</f>
        <v>41647.56</v>
      </c>
    </row>
    <row r="57" spans="1:4" ht="15">
      <c r="A57" s="30" t="s">
        <v>61</v>
      </c>
      <c r="B57" s="26"/>
      <c r="C57" s="26"/>
      <c r="D57" s="54"/>
    </row>
    <row r="58" spans="1:4" ht="12.75">
      <c r="A58" s="31" t="s">
        <v>63</v>
      </c>
      <c r="B58" s="23">
        <v>3504</v>
      </c>
      <c r="C58" s="23">
        <v>25804</v>
      </c>
      <c r="D58" s="32">
        <v>1205.8</v>
      </c>
    </row>
    <row r="59" spans="1:4" ht="12.75">
      <c r="A59" s="33" t="s">
        <v>64</v>
      </c>
      <c r="B59" s="23">
        <v>3000</v>
      </c>
      <c r="C59" s="23">
        <v>3095</v>
      </c>
      <c r="D59" s="32"/>
    </row>
    <row r="60" spans="1:4" ht="12.75">
      <c r="A60" s="33" t="s">
        <v>65</v>
      </c>
      <c r="B60" s="23"/>
      <c r="C60" s="23">
        <v>824</v>
      </c>
      <c r="D60" s="32"/>
    </row>
    <row r="61" spans="1:4" ht="12.75">
      <c r="A61" s="33" t="s">
        <v>66</v>
      </c>
      <c r="B61" s="23"/>
      <c r="C61" s="23">
        <v>342</v>
      </c>
      <c r="D61" s="32">
        <v>341.42</v>
      </c>
    </row>
    <row r="62" spans="1:4" ht="12.75">
      <c r="A62" s="33" t="s">
        <v>67</v>
      </c>
      <c r="B62" s="23">
        <v>1300</v>
      </c>
      <c r="C62" s="23">
        <v>2972.67</v>
      </c>
      <c r="D62" s="32">
        <v>2972.39</v>
      </c>
    </row>
    <row r="63" spans="1:4" ht="12.75">
      <c r="A63" s="33" t="s">
        <v>68</v>
      </c>
      <c r="B63" s="23"/>
      <c r="C63" s="23">
        <v>7498.47</v>
      </c>
      <c r="D63" s="32">
        <v>3582.53</v>
      </c>
    </row>
    <row r="64" spans="1:4" ht="12.75">
      <c r="A64" s="33" t="s">
        <v>69</v>
      </c>
      <c r="B64" s="23">
        <v>3000</v>
      </c>
      <c r="C64" s="23"/>
      <c r="D64" s="32"/>
    </row>
    <row r="65" spans="1:4" ht="12.75">
      <c r="A65" s="33" t="s">
        <v>70</v>
      </c>
      <c r="B65" s="23">
        <v>600</v>
      </c>
      <c r="C65" s="23">
        <v>1505</v>
      </c>
      <c r="D65" s="32">
        <v>1379.45</v>
      </c>
    </row>
    <row r="66" spans="1:4" ht="12.75">
      <c r="A66" s="67" t="s">
        <v>114</v>
      </c>
      <c r="B66" s="23">
        <v>500</v>
      </c>
      <c r="C66" s="23"/>
      <c r="D66" s="32"/>
    </row>
    <row r="67" spans="1:4" ht="12.75">
      <c r="A67" s="33" t="s">
        <v>71</v>
      </c>
      <c r="B67" s="23">
        <v>1500</v>
      </c>
      <c r="C67" s="23">
        <v>1500</v>
      </c>
      <c r="D67" s="32">
        <v>804.71</v>
      </c>
    </row>
    <row r="68" spans="1:4" ht="12.75">
      <c r="A68" s="33" t="s">
        <v>72</v>
      </c>
      <c r="B68" s="23"/>
      <c r="C68" s="23">
        <v>880</v>
      </c>
      <c r="D68" s="32"/>
    </row>
    <row r="69" spans="1:4" ht="25.5">
      <c r="A69" s="67" t="s">
        <v>132</v>
      </c>
      <c r="B69" s="23"/>
      <c r="C69" s="23">
        <v>550</v>
      </c>
      <c r="D69" s="32">
        <v>549.31</v>
      </c>
    </row>
    <row r="70" spans="1:4" ht="12.75">
      <c r="A70" s="33" t="s">
        <v>73</v>
      </c>
      <c r="B70" s="23"/>
      <c r="C70" s="23">
        <v>225</v>
      </c>
      <c r="D70" s="32">
        <v>220.89</v>
      </c>
    </row>
    <row r="71" spans="1:4" ht="12.75">
      <c r="A71" s="35" t="s">
        <v>74</v>
      </c>
      <c r="B71" s="23"/>
      <c r="C71" s="23">
        <v>350</v>
      </c>
      <c r="D71" s="32"/>
    </row>
    <row r="72" spans="1:4" ht="12.75">
      <c r="A72" s="35" t="s">
        <v>75</v>
      </c>
      <c r="B72" s="23"/>
      <c r="C72" s="23">
        <v>50</v>
      </c>
      <c r="D72" s="32">
        <v>48.44</v>
      </c>
    </row>
    <row r="73" spans="1:4" ht="12.75">
      <c r="A73" s="35" t="s">
        <v>76</v>
      </c>
      <c r="B73" s="23"/>
      <c r="C73" s="23">
        <v>3345</v>
      </c>
      <c r="D73" s="32"/>
    </row>
    <row r="74" spans="1:4" ht="12.75">
      <c r="A74" s="30" t="s">
        <v>56</v>
      </c>
      <c r="B74" s="24"/>
      <c r="C74" s="24"/>
      <c r="D74" s="36"/>
    </row>
    <row r="75" spans="1:4" ht="12.75">
      <c r="A75" s="37" t="s">
        <v>77</v>
      </c>
      <c r="B75" s="23"/>
      <c r="C75" s="23">
        <v>21600</v>
      </c>
      <c r="D75" s="32">
        <v>5.5</v>
      </c>
    </row>
    <row r="76" spans="1:4" ht="12.75">
      <c r="A76" s="37" t="s">
        <v>78</v>
      </c>
      <c r="B76" s="23"/>
      <c r="C76" s="23">
        <v>14224.42</v>
      </c>
      <c r="D76" s="32">
        <v>0.8</v>
      </c>
    </row>
    <row r="77" spans="1:4" ht="12.75">
      <c r="A77" s="37" t="s">
        <v>79</v>
      </c>
      <c r="B77" s="23"/>
      <c r="C77" s="23">
        <v>240</v>
      </c>
      <c r="D77" s="32">
        <v>238.93</v>
      </c>
    </row>
    <row r="78" spans="1:4" ht="12.75">
      <c r="A78" s="30" t="s">
        <v>57</v>
      </c>
      <c r="B78" s="24"/>
      <c r="C78" s="24"/>
      <c r="D78" s="36"/>
    </row>
    <row r="79" spans="1:4" ht="12.75">
      <c r="A79" s="33" t="s">
        <v>107</v>
      </c>
      <c r="B79" s="23"/>
      <c r="C79" s="23">
        <v>1280</v>
      </c>
      <c r="D79" s="32">
        <v>964.11</v>
      </c>
    </row>
    <row r="80" spans="1:4" ht="12.75">
      <c r="A80" s="33" t="s">
        <v>80</v>
      </c>
      <c r="B80" s="23">
        <v>300</v>
      </c>
      <c r="C80" s="23">
        <v>4698.97</v>
      </c>
      <c r="D80" s="32">
        <v>1270.5</v>
      </c>
    </row>
    <row r="81" spans="1:4" ht="12.75">
      <c r="A81" s="55" t="s">
        <v>81</v>
      </c>
      <c r="B81" s="23"/>
      <c r="C81" s="23">
        <v>950</v>
      </c>
      <c r="D81" s="32">
        <v>19.14</v>
      </c>
    </row>
    <row r="82" spans="1:4" ht="12.75">
      <c r="A82" s="55" t="s">
        <v>82</v>
      </c>
      <c r="B82" s="23"/>
      <c r="C82" s="23">
        <v>950</v>
      </c>
      <c r="D82" s="32">
        <v>19.14</v>
      </c>
    </row>
    <row r="83" spans="1:4" ht="25.5">
      <c r="A83" s="67" t="s">
        <v>124</v>
      </c>
      <c r="B83" s="23">
        <v>1500</v>
      </c>
      <c r="C83" s="23">
        <v>2127.2</v>
      </c>
      <c r="D83" s="32">
        <v>175.45</v>
      </c>
    </row>
    <row r="84" spans="1:4" ht="24">
      <c r="A84" s="68" t="s">
        <v>83</v>
      </c>
      <c r="B84" s="23">
        <v>2500</v>
      </c>
      <c r="C84" s="23">
        <v>1450</v>
      </c>
      <c r="D84" s="32"/>
    </row>
    <row r="85" spans="1:4" ht="25.5">
      <c r="A85" s="67" t="s">
        <v>125</v>
      </c>
      <c r="B85" s="23">
        <v>1500</v>
      </c>
      <c r="C85" s="23">
        <v>1500</v>
      </c>
      <c r="D85" s="32">
        <v>110.45</v>
      </c>
    </row>
    <row r="86" spans="1:4" ht="12.75">
      <c r="A86" s="33" t="s">
        <v>84</v>
      </c>
      <c r="B86" s="23">
        <v>750</v>
      </c>
      <c r="C86" s="23">
        <v>750</v>
      </c>
      <c r="D86" s="32"/>
    </row>
    <row r="87" spans="1:4" ht="12.75">
      <c r="A87" s="33" t="s">
        <v>85</v>
      </c>
      <c r="B87" s="23"/>
      <c r="C87" s="23">
        <v>950</v>
      </c>
      <c r="D87" s="32"/>
    </row>
    <row r="88" spans="1:4" ht="12.75">
      <c r="A88" s="30" t="s">
        <v>58</v>
      </c>
      <c r="B88" s="24"/>
      <c r="C88" s="24"/>
      <c r="D88" s="36"/>
    </row>
    <row r="89" spans="1:4" ht="12.75" customHeight="1">
      <c r="A89" s="38" t="s">
        <v>90</v>
      </c>
      <c r="B89" s="25">
        <v>750</v>
      </c>
      <c r="C89" s="25">
        <v>1265.9</v>
      </c>
      <c r="D89" s="39"/>
    </row>
    <row r="90" spans="1:4" ht="12.75">
      <c r="A90" s="37" t="s">
        <v>108</v>
      </c>
      <c r="B90" s="23"/>
      <c r="C90" s="23">
        <v>8.9</v>
      </c>
      <c r="D90" s="32"/>
    </row>
    <row r="91" spans="1:4" ht="12.75">
      <c r="A91" s="37" t="s">
        <v>86</v>
      </c>
      <c r="B91" s="23">
        <v>30875</v>
      </c>
      <c r="C91" s="23">
        <v>40951.49</v>
      </c>
      <c r="D91" s="32">
        <v>15415.32</v>
      </c>
    </row>
    <row r="92" spans="1:4" ht="12.75">
      <c r="A92" s="37" t="s">
        <v>109</v>
      </c>
      <c r="B92" s="23">
        <v>2600</v>
      </c>
      <c r="C92" s="23">
        <v>2600</v>
      </c>
      <c r="D92" s="32">
        <v>11.73</v>
      </c>
    </row>
    <row r="93" spans="1:4" ht="12.75">
      <c r="A93" s="40" t="s">
        <v>60</v>
      </c>
      <c r="B93" s="23"/>
      <c r="C93" s="23"/>
      <c r="D93" s="32"/>
    </row>
    <row r="94" spans="1:4" ht="12.75">
      <c r="A94" s="37" t="s">
        <v>87</v>
      </c>
      <c r="B94" s="23"/>
      <c r="C94" s="23">
        <v>17912</v>
      </c>
      <c r="D94" s="32">
        <v>12311.55</v>
      </c>
    </row>
    <row r="95" spans="1:4" ht="12.75">
      <c r="A95" s="40" t="s">
        <v>88</v>
      </c>
      <c r="B95" s="23"/>
      <c r="C95" s="23"/>
      <c r="D95" s="32"/>
    </row>
    <row r="96" spans="1:4" ht="12.75">
      <c r="A96" s="37" t="s">
        <v>89</v>
      </c>
      <c r="B96" s="23"/>
      <c r="C96" s="23">
        <v>1510</v>
      </c>
      <c r="D96" s="32"/>
    </row>
    <row r="97" spans="1:4" ht="12.75">
      <c r="A97" s="37" t="s">
        <v>11</v>
      </c>
      <c r="B97" s="29">
        <v>796</v>
      </c>
      <c r="C97" s="29">
        <v>35808.67</v>
      </c>
      <c r="D97" s="41">
        <v>11306.32</v>
      </c>
    </row>
    <row r="98" spans="1:4" ht="12.75">
      <c r="A98" s="37" t="s">
        <v>12</v>
      </c>
      <c r="B98" s="29"/>
      <c r="C98" s="29">
        <v>5443.9</v>
      </c>
      <c r="D98" s="41"/>
    </row>
    <row r="99" spans="1:4" ht="12.75">
      <c r="A99" s="33" t="s">
        <v>59</v>
      </c>
      <c r="B99" s="29">
        <f>SUM(B100:B131)</f>
        <v>15900</v>
      </c>
      <c r="C99" s="29">
        <f>SUM(C100:C131)</f>
        <v>15129.69</v>
      </c>
      <c r="D99" s="41">
        <f>SUM(D100:D131)</f>
        <v>8412.83</v>
      </c>
    </row>
    <row r="100" spans="1:4" ht="12.75">
      <c r="A100" s="30" t="s">
        <v>61</v>
      </c>
      <c r="B100" s="24"/>
      <c r="C100" s="24"/>
      <c r="D100" s="36"/>
    </row>
    <row r="101" spans="1:4" ht="12.75">
      <c r="A101" s="33" t="s">
        <v>113</v>
      </c>
      <c r="B101" s="23"/>
      <c r="C101" s="23">
        <v>1287.09</v>
      </c>
      <c r="D101" s="32">
        <v>689.67</v>
      </c>
    </row>
    <row r="102" spans="1:4" ht="12.75">
      <c r="A102" s="33" t="s">
        <v>91</v>
      </c>
      <c r="B102" s="23"/>
      <c r="C102" s="23">
        <v>280</v>
      </c>
      <c r="D102" s="32">
        <v>279.75</v>
      </c>
    </row>
    <row r="103" spans="1:4" ht="12.75">
      <c r="A103" s="34" t="s">
        <v>92</v>
      </c>
      <c r="B103" s="23"/>
      <c r="C103" s="23">
        <v>500</v>
      </c>
      <c r="D103" s="32"/>
    </row>
    <row r="104" spans="1:4" ht="12.75">
      <c r="A104" s="67" t="s">
        <v>115</v>
      </c>
      <c r="B104" s="23"/>
      <c r="C104" s="23">
        <v>240</v>
      </c>
      <c r="D104" s="32">
        <v>221.46</v>
      </c>
    </row>
    <row r="105" spans="1:4" ht="25.5">
      <c r="A105" s="67" t="s">
        <v>126</v>
      </c>
      <c r="B105" s="23"/>
      <c r="C105" s="23">
        <v>260</v>
      </c>
      <c r="D105" s="32">
        <v>258.94</v>
      </c>
    </row>
    <row r="106" spans="1:4" ht="25.5">
      <c r="A106" s="67" t="s">
        <v>127</v>
      </c>
      <c r="B106" s="23"/>
      <c r="C106" s="23">
        <v>145</v>
      </c>
      <c r="D106" s="32"/>
    </row>
    <row r="107" spans="1:4" ht="12.75">
      <c r="A107" s="35" t="s">
        <v>93</v>
      </c>
      <c r="B107" s="23"/>
      <c r="C107" s="23">
        <v>400</v>
      </c>
      <c r="D107" s="32">
        <v>366.45</v>
      </c>
    </row>
    <row r="108" spans="1:4" ht="12.75">
      <c r="A108" s="67" t="s">
        <v>116</v>
      </c>
      <c r="B108" s="23"/>
      <c r="C108" s="23">
        <v>400</v>
      </c>
      <c r="D108" s="32">
        <v>204.22</v>
      </c>
    </row>
    <row r="109" spans="1:4" ht="12.75">
      <c r="A109" s="30" t="s">
        <v>56</v>
      </c>
      <c r="B109" s="24"/>
      <c r="C109" s="24"/>
      <c r="D109" s="36"/>
    </row>
    <row r="110" spans="1:4" ht="12.75">
      <c r="A110" s="35" t="s">
        <v>94</v>
      </c>
      <c r="B110" s="23">
        <v>1500</v>
      </c>
      <c r="C110" s="23"/>
      <c r="D110" s="32"/>
    </row>
    <row r="111" spans="1:4" ht="12.75">
      <c r="A111" s="37" t="s">
        <v>95</v>
      </c>
      <c r="B111" s="23">
        <v>4000</v>
      </c>
      <c r="C111" s="23"/>
      <c r="D111" s="32"/>
    </row>
    <row r="112" spans="1:4" ht="12.75">
      <c r="A112" s="37" t="s">
        <v>96</v>
      </c>
      <c r="B112" s="23">
        <v>500</v>
      </c>
      <c r="C112" s="23">
        <v>500</v>
      </c>
      <c r="D112" s="32">
        <v>443.28</v>
      </c>
    </row>
    <row r="113" spans="1:4" ht="12.75">
      <c r="A113" s="37" t="s">
        <v>97</v>
      </c>
      <c r="B113" s="23">
        <v>450</v>
      </c>
      <c r="C113" s="23">
        <v>450</v>
      </c>
      <c r="D113" s="32"/>
    </row>
    <row r="114" spans="1:4" ht="12.75">
      <c r="A114" s="30" t="s">
        <v>118</v>
      </c>
      <c r="B114" s="24"/>
      <c r="C114" s="24"/>
      <c r="D114" s="36"/>
    </row>
    <row r="115" spans="1:4" ht="12.75">
      <c r="A115" s="33" t="s">
        <v>98</v>
      </c>
      <c r="B115" s="23">
        <v>2350</v>
      </c>
      <c r="C115" s="23"/>
      <c r="D115" s="32"/>
    </row>
    <row r="116" spans="1:4" ht="12.75">
      <c r="A116" s="34" t="s">
        <v>106</v>
      </c>
      <c r="B116" s="23">
        <v>5250</v>
      </c>
      <c r="C116" s="23">
        <v>5160</v>
      </c>
      <c r="D116" s="32">
        <v>3832.54</v>
      </c>
    </row>
    <row r="117" spans="1:4" ht="25.5">
      <c r="A117" s="67" t="s">
        <v>117</v>
      </c>
      <c r="B117" s="23"/>
      <c r="C117" s="23">
        <v>21.4</v>
      </c>
      <c r="D117" s="32"/>
    </row>
    <row r="118" spans="1:4" ht="12.75">
      <c r="A118" s="30" t="s">
        <v>57</v>
      </c>
      <c r="B118" s="24"/>
      <c r="C118" s="24"/>
      <c r="D118" s="36"/>
    </row>
    <row r="119" spans="1:4" ht="25.5">
      <c r="A119" s="42" t="s">
        <v>128</v>
      </c>
      <c r="B119" s="23"/>
      <c r="C119" s="23">
        <v>777.2</v>
      </c>
      <c r="D119" s="32">
        <v>777.1</v>
      </c>
    </row>
    <row r="120" spans="1:4" ht="12.75">
      <c r="A120" s="33" t="s">
        <v>99</v>
      </c>
      <c r="B120" s="23"/>
      <c r="C120" s="23">
        <v>254</v>
      </c>
      <c r="D120" s="32"/>
    </row>
    <row r="121" spans="1:4" ht="12.75">
      <c r="A121" s="33" t="s">
        <v>100</v>
      </c>
      <c r="B121" s="23"/>
      <c r="C121" s="23">
        <v>192</v>
      </c>
      <c r="D121" s="32">
        <v>185.92</v>
      </c>
    </row>
    <row r="122" spans="1:4" ht="12.75">
      <c r="A122" s="33" t="s">
        <v>101</v>
      </c>
      <c r="B122" s="23">
        <v>1200</v>
      </c>
      <c r="C122" s="23">
        <v>1200</v>
      </c>
      <c r="D122" s="32"/>
    </row>
    <row r="123" spans="1:4" ht="12.75">
      <c r="A123" s="33" t="s">
        <v>102</v>
      </c>
      <c r="B123" s="23">
        <v>650</v>
      </c>
      <c r="C123" s="23">
        <v>650</v>
      </c>
      <c r="D123" s="32"/>
    </row>
    <row r="124" spans="1:4" ht="12.75">
      <c r="A124" s="30" t="s">
        <v>58</v>
      </c>
      <c r="B124" s="24"/>
      <c r="C124" s="24"/>
      <c r="D124" s="36"/>
    </row>
    <row r="125" spans="1:4" ht="12.75">
      <c r="A125" s="37" t="s">
        <v>103</v>
      </c>
      <c r="B125" s="23"/>
      <c r="C125" s="23">
        <v>1000</v>
      </c>
      <c r="D125" s="32"/>
    </row>
    <row r="126" spans="1:4" ht="12.75">
      <c r="A126" s="37" t="s">
        <v>104</v>
      </c>
      <c r="B126" s="23"/>
      <c r="C126" s="23">
        <v>200</v>
      </c>
      <c r="D126" s="32"/>
    </row>
    <row r="127" spans="1:4" ht="12.75">
      <c r="A127" s="30" t="s">
        <v>62</v>
      </c>
      <c r="B127" s="24"/>
      <c r="C127" s="24"/>
      <c r="D127" s="36"/>
    </row>
    <row r="128" spans="1:4" ht="25.5">
      <c r="A128" s="42" t="s">
        <v>129</v>
      </c>
      <c r="B128" s="23"/>
      <c r="C128" s="23">
        <v>100</v>
      </c>
      <c r="D128" s="32">
        <v>76.23</v>
      </c>
    </row>
    <row r="129" spans="1:4" ht="28.5" customHeight="1">
      <c r="A129" s="67" t="s">
        <v>130</v>
      </c>
      <c r="B129" s="23"/>
      <c r="C129" s="23">
        <v>363</v>
      </c>
      <c r="D129" s="32">
        <v>346.86</v>
      </c>
    </row>
    <row r="130" spans="1:4" ht="12.75">
      <c r="A130" s="30" t="s">
        <v>60</v>
      </c>
      <c r="B130" s="24"/>
      <c r="C130" s="24"/>
      <c r="D130" s="36"/>
    </row>
    <row r="131" spans="1:4" ht="12.75">
      <c r="A131" s="37" t="s">
        <v>105</v>
      </c>
      <c r="B131" s="23"/>
      <c r="C131" s="23">
        <v>750</v>
      </c>
      <c r="D131" s="32">
        <v>730.41</v>
      </c>
    </row>
    <row r="132" spans="1:4" ht="13.5" thickBot="1">
      <c r="A132" s="13" t="s">
        <v>8</v>
      </c>
      <c r="B132" s="56">
        <v>5000</v>
      </c>
      <c r="C132" s="57">
        <v>963.24</v>
      </c>
      <c r="D132" s="58"/>
    </row>
    <row r="133" spans="1:4" ht="12.75">
      <c r="A133" s="62" t="s">
        <v>25</v>
      </c>
      <c r="B133" s="63">
        <f>B135+B136+B138+B139+B140</f>
        <v>3000</v>
      </c>
      <c r="C133" s="63">
        <f>C135+C136+C138+C139+C140</f>
        <v>7059.86</v>
      </c>
      <c r="D133" s="64">
        <f>D135+D136+D138+D139+D140</f>
        <v>1586.13</v>
      </c>
    </row>
    <row r="134" spans="1:4" ht="12.75">
      <c r="A134" s="8" t="s">
        <v>7</v>
      </c>
      <c r="B134" s="9"/>
      <c r="C134" s="9"/>
      <c r="D134" s="10"/>
    </row>
    <row r="135" spans="1:4" ht="12.75">
      <c r="A135" s="11" t="s">
        <v>11</v>
      </c>
      <c r="B135" s="9">
        <v>200</v>
      </c>
      <c r="C135" s="9">
        <v>1450</v>
      </c>
      <c r="D135" s="10">
        <v>322.7</v>
      </c>
    </row>
    <row r="136" spans="1:4" ht="12.75">
      <c r="A136" s="11" t="s">
        <v>12</v>
      </c>
      <c r="B136" s="9">
        <v>1400</v>
      </c>
      <c r="C136" s="9">
        <v>350</v>
      </c>
      <c r="D136" s="10">
        <v>165.7</v>
      </c>
    </row>
    <row r="137" spans="1:4" ht="12.75">
      <c r="A137" s="12" t="s">
        <v>9</v>
      </c>
      <c r="B137" s="9"/>
      <c r="C137" s="9"/>
      <c r="D137" s="10"/>
    </row>
    <row r="138" spans="1:4" ht="12.75">
      <c r="A138" s="67" t="s">
        <v>119</v>
      </c>
      <c r="B138" s="9">
        <v>1400</v>
      </c>
      <c r="C138" s="9">
        <v>2977.89</v>
      </c>
      <c r="D138" s="10">
        <v>1097.73</v>
      </c>
    </row>
    <row r="139" spans="1:4" ht="12.75">
      <c r="A139" s="67" t="s">
        <v>120</v>
      </c>
      <c r="B139" s="9"/>
      <c r="C139" s="9">
        <v>1800</v>
      </c>
      <c r="D139" s="10"/>
    </row>
    <row r="140" spans="1:4" ht="13.5" thickBot="1">
      <c r="A140" s="13" t="s">
        <v>8</v>
      </c>
      <c r="B140" s="14"/>
      <c r="C140" s="14">
        <v>481.97</v>
      </c>
      <c r="D140" s="15"/>
    </row>
    <row r="141" spans="1:4" ht="12.75">
      <c r="A141" s="61" t="s">
        <v>26</v>
      </c>
      <c r="B141" s="63">
        <f>B143+B144+B146+B147+B148+B149+B150+B151</f>
        <v>60000</v>
      </c>
      <c r="C141" s="63">
        <f>C143+C144+C146+C147+C148+C149+C150+C151</f>
        <v>73860.12</v>
      </c>
      <c r="D141" s="64">
        <f>D143+D144+D146+D147+D148+D149+D150+D151</f>
        <v>33475.95</v>
      </c>
    </row>
    <row r="142" spans="1:4" ht="12.75">
      <c r="A142" s="8" t="s">
        <v>7</v>
      </c>
      <c r="B142" s="9"/>
      <c r="C142" s="9"/>
      <c r="D142" s="10"/>
    </row>
    <row r="143" spans="1:4" ht="12.75">
      <c r="A143" s="11" t="s">
        <v>11</v>
      </c>
      <c r="B143" s="9">
        <v>2420</v>
      </c>
      <c r="C143" s="9">
        <v>12363.86</v>
      </c>
      <c r="D143" s="10">
        <v>6533.56</v>
      </c>
    </row>
    <row r="144" spans="1:4" ht="12.75">
      <c r="A144" s="11" t="s">
        <v>12</v>
      </c>
      <c r="B144" s="9">
        <v>2880</v>
      </c>
      <c r="C144" s="9">
        <v>2575</v>
      </c>
      <c r="D144" s="10">
        <v>1320.23</v>
      </c>
    </row>
    <row r="145" spans="1:4" ht="12.75">
      <c r="A145" s="12" t="s">
        <v>9</v>
      </c>
      <c r="B145" s="9"/>
      <c r="C145" s="9"/>
      <c r="D145" s="10"/>
    </row>
    <row r="146" spans="1:4" ht="12.75">
      <c r="A146" s="67" t="s">
        <v>131</v>
      </c>
      <c r="B146" s="9">
        <v>50000</v>
      </c>
      <c r="C146" s="9">
        <v>806.6</v>
      </c>
      <c r="D146" s="16">
        <v>800</v>
      </c>
    </row>
    <row r="147" spans="1:4" ht="12.75">
      <c r="A147" s="11" t="s">
        <v>110</v>
      </c>
      <c r="B147" s="9"/>
      <c r="C147" s="9">
        <v>750</v>
      </c>
      <c r="D147" s="16">
        <v>54.91</v>
      </c>
    </row>
    <row r="148" spans="1:4" ht="12.75">
      <c r="A148" s="11" t="s">
        <v>17</v>
      </c>
      <c r="B148" s="9"/>
      <c r="C148" s="9">
        <v>47076.66</v>
      </c>
      <c r="D148" s="16">
        <v>19220.3</v>
      </c>
    </row>
    <row r="149" spans="1:4" ht="12.75">
      <c r="A149" s="11" t="s">
        <v>111</v>
      </c>
      <c r="B149" s="9">
        <v>4700</v>
      </c>
      <c r="C149" s="9">
        <v>4700</v>
      </c>
      <c r="D149" s="16">
        <v>26.78</v>
      </c>
    </row>
    <row r="150" spans="1:4" ht="12.75">
      <c r="A150" s="11" t="s">
        <v>21</v>
      </c>
      <c r="B150" s="9"/>
      <c r="C150" s="9">
        <v>2346.9</v>
      </c>
      <c r="D150" s="16">
        <v>2280.76</v>
      </c>
    </row>
    <row r="151" spans="1:4" ht="13.5" thickBot="1">
      <c r="A151" s="13" t="s">
        <v>22</v>
      </c>
      <c r="B151" s="14"/>
      <c r="C151" s="14">
        <v>3241.1</v>
      </c>
      <c r="D151" s="17">
        <v>3239.41</v>
      </c>
    </row>
    <row r="152" spans="1:4" ht="12.75">
      <c r="A152" s="61" t="s">
        <v>43</v>
      </c>
      <c r="B152" s="65">
        <f>B154+B155</f>
        <v>15000</v>
      </c>
      <c r="C152" s="65">
        <f>C154+C155</f>
        <v>8296.21</v>
      </c>
      <c r="D152" s="66">
        <f>D154+D155</f>
        <v>8.2</v>
      </c>
    </row>
    <row r="153" spans="1:4" ht="12.75">
      <c r="A153" s="8" t="s">
        <v>7</v>
      </c>
      <c r="B153" s="18"/>
      <c r="C153" s="18"/>
      <c r="D153" s="19"/>
    </row>
    <row r="154" spans="1:4" ht="12.75">
      <c r="A154" s="11" t="s">
        <v>44</v>
      </c>
      <c r="B154" s="9">
        <v>15000</v>
      </c>
      <c r="C154" s="9">
        <v>8222.3</v>
      </c>
      <c r="D154" s="19"/>
    </row>
    <row r="155" spans="1:4" ht="13.5" thickBot="1">
      <c r="A155" s="20" t="s">
        <v>45</v>
      </c>
      <c r="B155" s="21"/>
      <c r="C155" s="21">
        <v>73.91</v>
      </c>
      <c r="D155" s="22">
        <v>8.2</v>
      </c>
    </row>
    <row r="156" spans="1:4" ht="16.5" thickBot="1">
      <c r="A156" s="7" t="s">
        <v>46</v>
      </c>
      <c r="B156" s="59">
        <f>B7+B16+B31+B43+B54+B133+B141+B152</f>
        <v>252445</v>
      </c>
      <c r="C156" s="59">
        <f>C7+C16+C31+C43+C54+C133+C141+C152</f>
        <v>572767.34</v>
      </c>
      <c r="D156" s="60">
        <f>D7+D16+D31+D43+D54+D133+D141+D152</f>
        <v>273431.93</v>
      </c>
    </row>
    <row r="157" spans="1:4" ht="12.75">
      <c r="A157" s="6"/>
      <c r="B157" s="6"/>
      <c r="C157" s="6"/>
      <c r="D157" s="6"/>
    </row>
    <row r="158" spans="1:4" ht="12.75">
      <c r="A158" s="6"/>
      <c r="B158" s="69"/>
      <c r="C158" s="69"/>
      <c r="D158" s="69"/>
    </row>
    <row r="159" spans="1:4" ht="12.75">
      <c r="A159" s="43"/>
      <c r="B159" s="69"/>
      <c r="C159" s="69"/>
      <c r="D159" s="69"/>
    </row>
    <row r="160" spans="1:4" ht="12.75">
      <c r="A160" s="6"/>
      <c r="B160" s="6"/>
      <c r="C160" s="6"/>
      <c r="D160" s="6"/>
    </row>
    <row r="161" spans="1:4" ht="12.75">
      <c r="A161" s="6"/>
      <c r="B161" s="6"/>
      <c r="C161" s="6"/>
      <c r="D161" s="6"/>
    </row>
    <row r="162" spans="1:4" ht="12.75">
      <c r="A162" s="6"/>
      <c r="B162" s="6"/>
      <c r="C162" s="6"/>
      <c r="D162" s="6"/>
    </row>
    <row r="163" spans="1:4" ht="12.75">
      <c r="A163" s="6"/>
      <c r="B163" s="6"/>
      <c r="C163" s="6"/>
      <c r="D163" s="6"/>
    </row>
    <row r="164" spans="1:4" ht="12.75">
      <c r="A164" s="6"/>
      <c r="B164" s="6"/>
      <c r="C164" s="6"/>
      <c r="D164" s="6"/>
    </row>
    <row r="165" spans="1:4" ht="12.75">
      <c r="A165" s="6"/>
      <c r="B165" s="6"/>
      <c r="C165" s="6"/>
      <c r="D165" s="6"/>
    </row>
    <row r="166" spans="1:4" ht="12.75">
      <c r="A166" s="6"/>
      <c r="B166" s="6"/>
      <c r="C166" s="6"/>
      <c r="D166" s="6"/>
    </row>
    <row r="167" spans="1:4" ht="12.75">
      <c r="A167" s="6"/>
      <c r="B167" s="6"/>
      <c r="C167" s="6"/>
      <c r="D167" s="6"/>
    </row>
    <row r="168" spans="1:4" ht="12.75">
      <c r="A168" s="6"/>
      <c r="B168" s="6"/>
      <c r="C168" s="6"/>
      <c r="D168" s="6"/>
    </row>
    <row r="169" spans="1:4" ht="12.75">
      <c r="A169" s="6"/>
      <c r="B169" s="6"/>
      <c r="C169" s="6"/>
      <c r="D169" s="6"/>
    </row>
    <row r="170" spans="1:4" ht="12.75">
      <c r="A170" s="6"/>
      <c r="B170" s="6"/>
      <c r="C170" s="6"/>
      <c r="D170" s="6"/>
    </row>
    <row r="171" spans="1:4" ht="12.75">
      <c r="A171" s="6"/>
      <c r="B171" s="6"/>
      <c r="C171" s="6"/>
      <c r="D171" s="6"/>
    </row>
    <row r="172" spans="1:4" ht="12.75">
      <c r="A172" s="6"/>
      <c r="B172" s="6"/>
      <c r="C172" s="6"/>
      <c r="D172" s="6"/>
    </row>
    <row r="173" spans="1:4" ht="12.75">
      <c r="A173" s="6"/>
      <c r="B173" s="6"/>
      <c r="C173" s="6"/>
      <c r="D173" s="6"/>
    </row>
    <row r="174" spans="1:4" ht="12.75">
      <c r="A174" s="6"/>
      <c r="B174" s="6"/>
      <c r="C174" s="6"/>
      <c r="D174" s="6"/>
    </row>
    <row r="175" spans="1:4" ht="12.75">
      <c r="A175" s="6"/>
      <c r="B175" s="6"/>
      <c r="C175" s="6"/>
      <c r="D175" s="6"/>
    </row>
    <row r="176" spans="1:4" ht="12.75">
      <c r="A176" s="6"/>
      <c r="B176" s="6"/>
      <c r="C176" s="6"/>
      <c r="D176" s="6"/>
    </row>
    <row r="177" spans="1:4" ht="12.75">
      <c r="A177" s="6"/>
      <c r="B177" s="6"/>
      <c r="C177" s="6"/>
      <c r="D177" s="6"/>
    </row>
    <row r="178" spans="1:4" ht="12.75">
      <c r="A178" s="6"/>
      <c r="B178" s="6"/>
      <c r="C178" s="6"/>
      <c r="D178" s="6"/>
    </row>
    <row r="209" ht="17.25" customHeight="1"/>
  </sheetData>
  <sheetProtection/>
  <mergeCells count="3">
    <mergeCell ref="A2:D2"/>
    <mergeCell ref="A3:D3"/>
    <mergeCell ref="A5:A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5" r:id="rId1"/>
  <headerFooter alignWithMargins="0">
    <oddFooter>&amp;CStránka&amp;P&amp;RTab.č. 12 FRR - sumář
</oddFooter>
  </headerFooter>
  <rowBreaks count="2" manualBreakCount="2">
    <brk id="53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2017-05-03T11:55:16Z</cp:lastPrinted>
  <dcterms:created xsi:type="dcterms:W3CDTF">2003-05-29T06:21:43Z</dcterms:created>
  <dcterms:modified xsi:type="dcterms:W3CDTF">2017-05-03T11:56:01Z</dcterms:modified>
  <cp:category/>
  <cp:version/>
  <cp:contentType/>
  <cp:contentStatus/>
</cp:coreProperties>
</file>