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012" windowHeight="8316" activeTab="0"/>
  </bookViews>
  <sheets>
    <sheet name="List1" sheetId="1" r:id="rId1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<sst xmlns="http://schemas.openxmlformats.org/spreadsheetml/2006/main" count="126" uniqueCount="99">
  <si>
    <t>odvětví - název akce</t>
  </si>
  <si>
    <t xml:space="preserve">skutečnost </t>
  </si>
  <si>
    <t>rozpočet</t>
  </si>
  <si>
    <t>(rozpis investičních akcí PO a obch.společ. - samostatná tabulka)</t>
  </si>
  <si>
    <t>Přehled o čerpání výdajů na investiční akce z vlastních prostředků kraje v roce 2015</t>
  </si>
  <si>
    <t>schválený</t>
  </si>
  <si>
    <t xml:space="preserve">upravený </t>
  </si>
  <si>
    <t>k 31.12.2015</t>
  </si>
  <si>
    <t>kap. 18 - zastupitelstvo kraje</t>
  </si>
  <si>
    <t>v tom:</t>
  </si>
  <si>
    <t>ostatní příspěvky a dary</t>
  </si>
  <si>
    <t>kap. 19 - činnost krajského úřadu</t>
  </si>
  <si>
    <t>ostatní kapitálové výdaje:</t>
  </si>
  <si>
    <t xml:space="preserve">   majetkový SW </t>
  </si>
  <si>
    <t>kofinancování a předfinancování</t>
  </si>
  <si>
    <t>kap. 02 - životní prostředí a zemědělství</t>
  </si>
  <si>
    <t>kap. 09 - volnočasové aktivity</t>
  </si>
  <si>
    <t>kap. 12 - správa majetku kraje</t>
  </si>
  <si>
    <t>kap. 14 - školství</t>
  </si>
  <si>
    <t>investiční transfery PO</t>
  </si>
  <si>
    <t>kap. 15 - zdravotnictví</t>
  </si>
  <si>
    <t xml:space="preserve">   Horská služba ČR, o.p.s. - Smlouva o závazku veřejné služby - na zajištění první pomoci a transportu nemocných</t>
  </si>
  <si>
    <t>investiční transfery obcím</t>
  </si>
  <si>
    <t>kap. 16 - kultura</t>
  </si>
  <si>
    <t>kap. 21 - investice a evropské projekty</t>
  </si>
  <si>
    <t>EPC</t>
  </si>
  <si>
    <t xml:space="preserve"> - v tom: - úvěr</t>
  </si>
  <si>
    <t xml:space="preserve">             - KHK</t>
  </si>
  <si>
    <t>průmyslová zóna Kvasiny</t>
  </si>
  <si>
    <t>průmyslová zóna Vrchlabí</t>
  </si>
  <si>
    <t>kofinacování a předfinancování</t>
  </si>
  <si>
    <t xml:space="preserve"> - v tom: - evropská integrace </t>
  </si>
  <si>
    <t xml:space="preserve">             - evropská integrace - org. 8888</t>
  </si>
  <si>
    <t xml:space="preserve">             -CIRI - centrum sdílených služeb</t>
  </si>
  <si>
    <t xml:space="preserve">             - činnost KÚ</t>
  </si>
  <si>
    <t xml:space="preserve">             - správa majetku kraje (Hluchák)</t>
  </si>
  <si>
    <t xml:space="preserve">             - doprava</t>
  </si>
  <si>
    <t xml:space="preserve">             - školství</t>
  </si>
  <si>
    <t xml:space="preserve">             - kultura</t>
  </si>
  <si>
    <t xml:space="preserve">             - zdravotnictví</t>
  </si>
  <si>
    <t xml:space="preserve">             - sociální věci</t>
  </si>
  <si>
    <t>kap. 39 - regionální rozvoj a cestovní ruch</t>
  </si>
  <si>
    <t>kap. 48 - Dotační fond KHK</t>
  </si>
  <si>
    <t xml:space="preserve">   volnočasové aktivity</t>
  </si>
  <si>
    <t xml:space="preserve">   regionální rozvoj</t>
  </si>
  <si>
    <t xml:space="preserve">   životní prostředí a zemědělství</t>
  </si>
  <si>
    <t xml:space="preserve">   program obnovy venkova</t>
  </si>
  <si>
    <t>celkem</t>
  </si>
  <si>
    <t xml:space="preserve">   slavnostní prapor pro Zdravotnickou záchrannou službu KHK</t>
  </si>
  <si>
    <t xml:space="preserve">   rozvoj videokonferenčního systému krajů</t>
  </si>
  <si>
    <t xml:space="preserve">   TJ Sokol Nový Hrádek - rekonstrukce tělocvičny</t>
  </si>
  <si>
    <t>kap. 10 - doprava</t>
  </si>
  <si>
    <t>kap. 13 - evropská integrace a globální granty</t>
  </si>
  <si>
    <t xml:space="preserve">   rozšíření portálu - SW DOTIS a PROFIS (kotlíková dotace - podání žádosti elektronicky)</t>
  </si>
  <si>
    <t xml:space="preserve">   Projekt "Rozvoj digitálního planetária v HK"</t>
  </si>
  <si>
    <t>průmyslová zóna Kvasiny III</t>
  </si>
  <si>
    <t>kapitálové výdaje - energetika, infrakamera</t>
  </si>
  <si>
    <t>kapitálové výdaje - doprava, příprava staveb</t>
  </si>
  <si>
    <t>Modernizace a dostavba ON Náchod</t>
  </si>
  <si>
    <t>investiční transfer - CIRI</t>
  </si>
  <si>
    <t xml:space="preserve">             - evropská integrace - org. 7777 , org. 9999</t>
  </si>
  <si>
    <t xml:space="preserve">   Výkup pozemků</t>
  </si>
  <si>
    <t xml:space="preserve">   Výkup pozemků - zóna Solnice</t>
  </si>
  <si>
    <t xml:space="preserve">   Modernizace výtahů Okrouhlík Hradec Králové</t>
  </si>
  <si>
    <t>HZS KHK - Rekonstrukce stadionu pro požární sport v HK</t>
  </si>
  <si>
    <t>HZS KHK - Požární stanice a ZZS Vrchlabí</t>
  </si>
  <si>
    <t>cyklostezky - Královéhradecká labská, o.p.s.</t>
  </si>
  <si>
    <t xml:space="preserve">   CIRI - inv. účelově vázané příspěvky (Platforma investic)</t>
  </si>
  <si>
    <t xml:space="preserve">   Centrum pro integraci osob se zdravot. postižením</t>
  </si>
  <si>
    <t xml:space="preserve">   Dělnická tělovýchovná jednota</t>
  </si>
  <si>
    <t xml:space="preserve">   HZS KHK</t>
  </si>
  <si>
    <t xml:space="preserve">   První soukromé jazykové gymnázium</t>
  </si>
  <si>
    <t xml:space="preserve">   Čistěveský dráček</t>
  </si>
  <si>
    <t xml:space="preserve">   Sbor jednoty bratrské</t>
  </si>
  <si>
    <t>společný program na výměnu kotlů v KHK</t>
  </si>
  <si>
    <t>vodohospodářské akce dle vodního zákona</t>
  </si>
  <si>
    <t xml:space="preserve">   z toho: investiční transfery obcím</t>
  </si>
  <si>
    <t xml:space="preserve">    TJ Slavia Hradec Králové - nákup gymnast. koberců - spoluúčast</t>
  </si>
  <si>
    <t xml:space="preserve">   TJ Stř. vrchol. sportu Krkonoše - nákup vzduchové zbraně</t>
  </si>
  <si>
    <t xml:space="preserve">   Dokončení stavby-hala pro skladování chem.posypu</t>
  </si>
  <si>
    <t xml:space="preserve">   Rekonstrukce technologie ČOV</t>
  </si>
  <si>
    <t xml:space="preserve">   Dílny SÚS KHK středisko Jičín - výměna střešních krytin</t>
  </si>
  <si>
    <t xml:space="preserve">   Projektová dokumentace-objekt pro uložení techniky</t>
  </si>
  <si>
    <t xml:space="preserve">   Stavební úpravy -změna zdroje tepla a TUV administrat.b.</t>
  </si>
  <si>
    <t xml:space="preserve">   Zhotovení nového vrutu studny pro mycí linku</t>
  </si>
  <si>
    <t xml:space="preserve">   Autorský dozor - zastřešení skladu inertního mater.</t>
  </si>
  <si>
    <t xml:space="preserve">   PD - stavby hal skladového hospodářství v Jičíně</t>
  </si>
  <si>
    <t>investiční transfery a.s.</t>
  </si>
  <si>
    <t xml:space="preserve">   IOP 11  - Operační středisko ZZS KHK</t>
  </si>
  <si>
    <t xml:space="preserve">   odkup budovy a pozemku pro SOL Trutnov, analýza dat. Tržiště</t>
  </si>
  <si>
    <t>investiční transfery obcím - Město Opočno</t>
  </si>
  <si>
    <t xml:space="preserve">   Biskupské Gymnázium, Hradec Králové - rekonstrukce auly</t>
  </si>
  <si>
    <t>investiční transfery a.s. - ZOO Dvůr Králové a.s.</t>
  </si>
  <si>
    <t xml:space="preserve">   cestovní ruch</t>
  </si>
  <si>
    <t xml:space="preserve">   individuální dotace</t>
  </si>
  <si>
    <t>majetková účast v a.s.  - Zdravot. holding KHK a.s., nákup akcií</t>
  </si>
  <si>
    <t xml:space="preserve">   individuální dotace - o.p.s. Valdštejnská lodžie - kulturní imaginárium</t>
  </si>
  <si>
    <t>Tabulka č. 8</t>
  </si>
  <si>
    <t xml:space="preserve">   návratné finanční výpomoci  - PO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</si>
</sst>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3" fontId="0" fillId="0" borderId="0" xfId="0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3" fillId="0" borderId="10" xfId="0" applyFont="1" applyBorder="1" applyAlignment="1">
      <alignment/>
    </xf>
    <xf numFmtId="3" fontId="4" fillId="0" borderId="12" xfId="0" applyFont="1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3" fontId="3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4" fillId="0" borderId="10" xfId="0" applyFont="1" applyBorder="1" applyAlignment="1">
      <alignment/>
    </xf>
    <xf numFmtId="3" fontId="6" fillId="0" borderId="12" xfId="0" applyFont="1" applyBorder="1" applyAlignment="1">
      <alignment/>
    </xf>
    <xf numFmtId="3" fontId="0" fillId="0" borderId="14" xfId="0" applyFont="1" applyBorder="1" applyAlignment="1">
      <alignment/>
    </xf>
    <xf numFmtId="3" fontId="3" fillId="0" borderId="12" xfId="0" applyFont="1" applyBorder="1" applyAlignment="1">
      <alignment/>
    </xf>
    <xf numFmtId="3" fontId="0" fillId="0" borderId="12" xfId="0" applyFont="1" applyBorder="1" applyAlignment="1">
      <alignment/>
    </xf>
    <xf numFmtId="3" fontId="4" fillId="0" borderId="12" xfId="0" applyFont="1" applyBorder="1" applyAlignment="1">
      <alignment wrapText="1"/>
    </xf>
    <xf numFmtId="3" fontId="0" fillId="0" borderId="15" xfId="0" applyBorder="1" applyAlignment="1">
      <alignment/>
    </xf>
    <xf numFmtId="3" fontId="1" fillId="0" borderId="16" xfId="0" applyFont="1" applyBorder="1" applyAlignment="1">
      <alignment/>
    </xf>
    <xf numFmtId="3" fontId="0" fillId="0" borderId="17" xfId="0" applyBorder="1" applyAlignment="1">
      <alignment/>
    </xf>
    <xf numFmtId="3" fontId="0" fillId="33" borderId="11" xfId="0" applyFill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0" fillId="0" borderId="20" xfId="38" applyNumberFormat="1" applyFont="1" applyBorder="1" applyAlignment="1">
      <alignment wrapText="1"/>
    </xf>
    <xf numFmtId="3" fontId="3" fillId="0" borderId="11" xfId="0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22" xfId="38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3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3" xfId="0" applyFont="1" applyBorder="1" applyAlignment="1">
      <alignment/>
    </xf>
    <xf numFmtId="4" fontId="1" fillId="0" borderId="20" xfId="38" applyNumberFormat="1" applyFont="1" applyBorder="1" applyAlignment="1">
      <alignment/>
    </xf>
    <xf numFmtId="4" fontId="1" fillId="0" borderId="23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3" fontId="7" fillId="0" borderId="10" xfId="0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3" fontId="7" fillId="0" borderId="12" xfId="0" applyFont="1" applyBorder="1" applyAlignment="1">
      <alignment horizontal="left" wrapText="1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3" fontId="0" fillId="0" borderId="0" xfId="0" applyAlignment="1">
      <alignment horizontal="right"/>
    </xf>
    <xf numFmtId="3" fontId="0" fillId="0" borderId="26" xfId="0" applyFill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3" fontId="0" fillId="0" borderId="11" xfId="0" applyBorder="1" applyAlignment="1">
      <alignment vertical="center" wrapText="1"/>
    </xf>
    <xf numFmtId="3" fontId="0" fillId="0" borderId="10" xfId="0" applyFont="1" applyBorder="1" applyAlignment="1">
      <alignment/>
    </xf>
    <xf numFmtId="3" fontId="0" fillId="0" borderId="10" xfId="0" applyFont="1" applyBorder="1" applyAlignment="1">
      <alignment vertical="center" wrapText="1"/>
    </xf>
    <xf numFmtId="3" fontId="0" fillId="0" borderId="12" xfId="0" applyFont="1" applyBorder="1" applyAlignment="1">
      <alignment wrapText="1"/>
    </xf>
    <xf numFmtId="4" fontId="0" fillId="0" borderId="18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20" xfId="38" applyNumberFormat="1" applyFont="1" applyBorder="1" applyAlignment="1">
      <alignment vertical="center" wrapText="1"/>
    </xf>
    <xf numFmtId="4" fontId="0" fillId="0" borderId="23" xfId="38" applyNumberFormat="1" applyFont="1" applyFill="1" applyBorder="1" applyAlignment="1">
      <alignment vertical="center" wrapText="1"/>
    </xf>
    <xf numFmtId="3" fontId="1" fillId="34" borderId="29" xfId="0" applyFont="1" applyFill="1" applyBorder="1" applyAlignment="1">
      <alignment/>
    </xf>
    <xf numFmtId="3" fontId="5" fillId="34" borderId="29" xfId="0" applyFont="1" applyFill="1" applyBorder="1" applyAlignment="1">
      <alignment/>
    </xf>
    <xf numFmtId="3" fontId="1" fillId="34" borderId="29" xfId="0" applyFont="1" applyFill="1" applyBorder="1" applyAlignment="1">
      <alignment/>
    </xf>
    <xf numFmtId="3" fontId="1" fillId="34" borderId="12" xfId="0" applyFont="1" applyFill="1" applyBorder="1" applyAlignment="1">
      <alignment/>
    </xf>
    <xf numFmtId="3" fontId="1" fillId="34" borderId="29" xfId="0" applyFont="1" applyFill="1" applyBorder="1" applyAlignment="1">
      <alignment wrapText="1"/>
    </xf>
    <xf numFmtId="4" fontId="1" fillId="0" borderId="30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1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32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33" xfId="38" applyNumberFormat="1" applyFont="1" applyBorder="1" applyAlignment="1">
      <alignment/>
    </xf>
    <xf numFmtId="4" fontId="1" fillId="0" borderId="24" xfId="38" applyNumberFormat="1" applyFont="1" applyBorder="1" applyAlignment="1">
      <alignment/>
    </xf>
    <xf numFmtId="4" fontId="1" fillId="0" borderId="25" xfId="38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0" fillId="0" borderId="31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0" fillId="0" borderId="32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1" fillId="0" borderId="30" xfId="38" applyNumberFormat="1" applyFont="1" applyBorder="1" applyAlignment="1">
      <alignment/>
    </xf>
    <xf numFmtId="4" fontId="0" fillId="0" borderId="31" xfId="38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1" xfId="38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3" fontId="1" fillId="0" borderId="38" xfId="0" applyFont="1" applyBorder="1" applyAlignment="1">
      <alignment horizontal="center" vertical="center" wrapText="1"/>
    </xf>
    <xf numFmtId="3" fontId="1" fillId="0" borderId="39" xfId="0" applyFont="1" applyBorder="1" applyAlignment="1">
      <alignment horizontal="center" vertical="center" wrapText="1"/>
    </xf>
    <xf numFmtId="3" fontId="1" fillId="0" borderId="40" xfId="0" applyFont="1" applyBorder="1" applyAlignment="1">
      <alignment horizontal="center" vertical="center" wrapText="1"/>
    </xf>
    <xf numFmtId="3" fontId="1" fillId="0" borderId="41" xfId="0" applyFont="1" applyBorder="1" applyAlignment="1">
      <alignment horizontal="center" vertical="center" wrapText="1"/>
    </xf>
    <xf numFmtId="3" fontId="2" fillId="35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1" fillId="0" borderId="42" xfId="0" applyFont="1" applyBorder="1" applyAlignment="1">
      <alignment horizontal="center" vertical="center" wrapText="1"/>
    </xf>
    <xf numFmtId="3" fontId="1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A67" sqref="A67"/>
    </sheetView>
  </sheetViews>
  <sheetFormatPr defaultColWidth="9.00390625" defaultRowHeight="12.75"/>
  <cols>
    <col min="1" max="1" width="52.50390625" style="0" customWidth="1"/>
    <col min="2" max="3" width="13.50390625" style="0" customWidth="1"/>
    <col min="4" max="4" width="13.00390625" style="0" customWidth="1"/>
    <col min="5" max="7" width="12.625" style="0" customWidth="1"/>
  </cols>
  <sheetData>
    <row r="1" ht="12.75">
      <c r="D1" s="46" t="s">
        <v>97</v>
      </c>
    </row>
    <row r="2" spans="1:4" ht="18.75" customHeight="1">
      <c r="A2" s="100" t="s">
        <v>4</v>
      </c>
      <c r="B2" s="100"/>
      <c r="C2" s="100"/>
      <c r="D2" s="100"/>
    </row>
    <row r="3" spans="1:4" ht="12.75" customHeight="1">
      <c r="A3" s="101" t="s">
        <v>3</v>
      </c>
      <c r="B3" s="101"/>
      <c r="C3" s="101"/>
      <c r="D3" s="101"/>
    </row>
    <row r="4" ht="13.5" thickBot="1"/>
    <row r="5" spans="1:4" ht="13.5" customHeight="1">
      <c r="A5" s="102" t="s">
        <v>0</v>
      </c>
      <c r="B5" s="96" t="s">
        <v>5</v>
      </c>
      <c r="C5" s="96" t="s">
        <v>6</v>
      </c>
      <c r="D5" s="97" t="s">
        <v>1</v>
      </c>
    </row>
    <row r="6" spans="1:4" ht="13.5" customHeight="1" thickBot="1">
      <c r="A6" s="103"/>
      <c r="B6" s="98" t="s">
        <v>2</v>
      </c>
      <c r="C6" s="98" t="s">
        <v>2</v>
      </c>
      <c r="D6" s="99" t="s">
        <v>7</v>
      </c>
    </row>
    <row r="7" spans="1:4" ht="15" customHeight="1">
      <c r="A7" s="58" t="s">
        <v>8</v>
      </c>
      <c r="B7" s="63">
        <f>B9+B11+B12</f>
        <v>0</v>
      </c>
      <c r="C7" s="63">
        <f>C9+C11+C12</f>
        <v>729.95</v>
      </c>
      <c r="D7" s="64">
        <f>D9+D11+D12</f>
        <v>729.34</v>
      </c>
    </row>
    <row r="8" spans="1:4" ht="15" customHeight="1">
      <c r="A8" s="10" t="s">
        <v>9</v>
      </c>
      <c r="B8" s="65"/>
      <c r="C8" s="66"/>
      <c r="D8" s="27"/>
    </row>
    <row r="9" spans="1:4" ht="12.75">
      <c r="A9" s="1" t="s">
        <v>10</v>
      </c>
      <c r="B9" s="38"/>
      <c r="C9" s="67">
        <v>388.95</v>
      </c>
      <c r="D9" s="36">
        <v>388.72</v>
      </c>
    </row>
    <row r="10" spans="1:4" ht="12.75">
      <c r="A10" s="6" t="s">
        <v>12</v>
      </c>
      <c r="B10" s="35"/>
      <c r="C10" s="35"/>
      <c r="D10" s="68"/>
    </row>
    <row r="11" spans="1:4" ht="12.75">
      <c r="A11" s="4" t="s">
        <v>48</v>
      </c>
      <c r="B11" s="38"/>
      <c r="C11" s="67">
        <v>81</v>
      </c>
      <c r="D11" s="36">
        <v>80.62</v>
      </c>
    </row>
    <row r="12" spans="1:4" ht="13.5" thickBot="1">
      <c r="A12" s="30" t="s">
        <v>49</v>
      </c>
      <c r="B12" s="69"/>
      <c r="C12" s="70">
        <v>260</v>
      </c>
      <c r="D12" s="71">
        <v>260</v>
      </c>
    </row>
    <row r="13" spans="1:4" ht="12.75">
      <c r="A13" s="58" t="s">
        <v>11</v>
      </c>
      <c r="B13" s="72">
        <f>B16+B17</f>
        <v>0</v>
      </c>
      <c r="C13" s="63">
        <f>C16+C17</f>
        <v>44012.87</v>
      </c>
      <c r="D13" s="64">
        <f>D16+D17</f>
        <v>43428.74</v>
      </c>
    </row>
    <row r="14" spans="1:4" ht="12.75">
      <c r="A14" s="5" t="s">
        <v>9</v>
      </c>
      <c r="B14" s="38"/>
      <c r="C14" s="67"/>
      <c r="D14" s="36"/>
    </row>
    <row r="15" spans="1:4" ht="12.75">
      <c r="A15" s="6" t="s">
        <v>12</v>
      </c>
      <c r="B15" s="35"/>
      <c r="C15" s="73"/>
      <c r="D15" s="68"/>
    </row>
    <row r="16" spans="1:4" ht="12.75">
      <c r="A16" s="2" t="s">
        <v>13</v>
      </c>
      <c r="B16" s="39"/>
      <c r="C16" s="67">
        <v>1120</v>
      </c>
      <c r="D16" s="36">
        <v>1102.31</v>
      </c>
    </row>
    <row r="17" spans="1:4" ht="13.5" thickBot="1">
      <c r="A17" s="7" t="s">
        <v>14</v>
      </c>
      <c r="B17" s="38"/>
      <c r="C17" s="67">
        <v>42892.87</v>
      </c>
      <c r="D17" s="71">
        <v>42326.43</v>
      </c>
    </row>
    <row r="18" spans="1:4" ht="12.75">
      <c r="A18" s="58" t="s">
        <v>15</v>
      </c>
      <c r="B18" s="74">
        <f>B20+B21+B22</f>
        <v>45000</v>
      </c>
      <c r="C18" s="74">
        <f>C20+C21+C22</f>
        <v>104010.67</v>
      </c>
      <c r="D18" s="75">
        <f>D20+D21+D22</f>
        <v>70078.79000000001</v>
      </c>
    </row>
    <row r="19" spans="1:4" ht="12.75">
      <c r="A19" s="5" t="s">
        <v>9</v>
      </c>
      <c r="B19" s="39"/>
      <c r="C19" s="67"/>
      <c r="D19" s="36"/>
    </row>
    <row r="20" spans="1:4" ht="12.75">
      <c r="A20" s="2" t="s">
        <v>22</v>
      </c>
      <c r="B20" s="38"/>
      <c r="C20" s="38">
        <v>33478</v>
      </c>
      <c r="D20" s="36">
        <v>30233</v>
      </c>
    </row>
    <row r="21" spans="1:4" ht="12.75">
      <c r="A21" s="2" t="s">
        <v>74</v>
      </c>
      <c r="B21" s="38"/>
      <c r="C21" s="38">
        <v>6465</v>
      </c>
      <c r="D21" s="36">
        <v>5070</v>
      </c>
    </row>
    <row r="22" spans="1:4" ht="12.75">
      <c r="A22" s="2" t="s">
        <v>75</v>
      </c>
      <c r="B22" s="38">
        <v>45000</v>
      </c>
      <c r="C22" s="38">
        <v>64067.67</v>
      </c>
      <c r="D22" s="36">
        <v>34775.79</v>
      </c>
    </row>
    <row r="23" spans="1:4" ht="13.5" thickBot="1">
      <c r="A23" s="3" t="s">
        <v>76</v>
      </c>
      <c r="B23" s="69"/>
      <c r="C23" s="69">
        <v>36150.67</v>
      </c>
      <c r="D23" s="71">
        <v>34775.79</v>
      </c>
    </row>
    <row r="24" spans="1:4" ht="12.75">
      <c r="A24" s="59" t="s">
        <v>16</v>
      </c>
      <c r="B24" s="72">
        <f>B27+B28+B29</f>
        <v>0</v>
      </c>
      <c r="C24" s="63">
        <f>C27+C28+C29</f>
        <v>270</v>
      </c>
      <c r="D24" s="64">
        <f>D27+D28+D29</f>
        <v>270</v>
      </c>
    </row>
    <row r="25" spans="1:4" ht="12.75">
      <c r="A25" s="9" t="s">
        <v>9</v>
      </c>
      <c r="B25" s="38"/>
      <c r="C25" s="67"/>
      <c r="D25" s="36"/>
    </row>
    <row r="26" spans="1:4" ht="12.75">
      <c r="A26" s="8" t="s">
        <v>12</v>
      </c>
      <c r="B26" s="38"/>
      <c r="C26" s="67"/>
      <c r="D26" s="36"/>
    </row>
    <row r="27" spans="1:4" ht="12.75">
      <c r="A27" s="14" t="s">
        <v>50</v>
      </c>
      <c r="B27" s="76"/>
      <c r="C27" s="67">
        <v>150</v>
      </c>
      <c r="D27" s="36">
        <v>150</v>
      </c>
    </row>
    <row r="28" spans="1:4" ht="12.75">
      <c r="A28" s="31" t="s">
        <v>77</v>
      </c>
      <c r="B28" s="38"/>
      <c r="C28" s="67">
        <v>70</v>
      </c>
      <c r="D28" s="36">
        <v>70</v>
      </c>
    </row>
    <row r="29" spans="1:4" ht="13.5" thickBot="1">
      <c r="A29" s="3" t="s">
        <v>78</v>
      </c>
      <c r="B29" s="69"/>
      <c r="C29" s="70">
        <v>50</v>
      </c>
      <c r="D29" s="71">
        <v>50</v>
      </c>
    </row>
    <row r="30" spans="1:4" ht="12.75">
      <c r="A30" s="59" t="s">
        <v>51</v>
      </c>
      <c r="B30" s="74">
        <f>B33+B34+B35+B36+B37+B38+B39+B40+B41</f>
        <v>0</v>
      </c>
      <c r="C30" s="74">
        <f>C33+C34+C35+C36+C37+C38+C39+C40+C41</f>
        <v>20550.649999999998</v>
      </c>
      <c r="D30" s="75">
        <f>D33+D34+D35+D36+D37+D38+D39+D40+D41</f>
        <v>20550.629999999997</v>
      </c>
    </row>
    <row r="31" spans="1:4" ht="12.75">
      <c r="A31" s="9" t="s">
        <v>9</v>
      </c>
      <c r="B31" s="38"/>
      <c r="C31" s="38"/>
      <c r="D31" s="36"/>
    </row>
    <row r="32" spans="1:4" ht="12.75">
      <c r="A32" s="2" t="s">
        <v>12</v>
      </c>
      <c r="B32" s="38"/>
      <c r="C32" s="38"/>
      <c r="D32" s="36"/>
    </row>
    <row r="33" spans="1:4" ht="12.75">
      <c r="A33" s="32" t="s">
        <v>79</v>
      </c>
      <c r="B33" s="77"/>
      <c r="C33" s="78">
        <v>6991.18</v>
      </c>
      <c r="D33" s="79">
        <v>6951.82</v>
      </c>
    </row>
    <row r="34" spans="1:4" ht="12.75">
      <c r="A34" s="32" t="s">
        <v>80</v>
      </c>
      <c r="B34" s="42"/>
      <c r="C34" s="78">
        <v>279.15</v>
      </c>
      <c r="D34" s="43">
        <v>289.27</v>
      </c>
    </row>
    <row r="35" spans="1:4" ht="12.75">
      <c r="A35" s="32" t="s">
        <v>81</v>
      </c>
      <c r="B35" s="42"/>
      <c r="C35" s="78">
        <v>1766.18</v>
      </c>
      <c r="D35" s="43">
        <v>1818.27</v>
      </c>
    </row>
    <row r="36" spans="1:4" ht="12.75">
      <c r="A36" s="32" t="s">
        <v>82</v>
      </c>
      <c r="B36" s="42"/>
      <c r="C36" s="78">
        <v>44.88</v>
      </c>
      <c r="D36" s="43">
        <v>44.88</v>
      </c>
    </row>
    <row r="37" spans="1:4" ht="12.75">
      <c r="A37" s="32" t="s">
        <v>83</v>
      </c>
      <c r="B37" s="42"/>
      <c r="C37" s="78">
        <v>456.48</v>
      </c>
      <c r="D37" s="43">
        <v>456.48</v>
      </c>
    </row>
    <row r="38" spans="1:4" ht="12.75">
      <c r="A38" s="32" t="s">
        <v>84</v>
      </c>
      <c r="B38" s="42"/>
      <c r="C38" s="78">
        <v>225.75</v>
      </c>
      <c r="D38" s="43">
        <v>205.78</v>
      </c>
    </row>
    <row r="39" spans="1:4" ht="12.75">
      <c r="A39" s="32" t="s">
        <v>85</v>
      </c>
      <c r="B39" s="42"/>
      <c r="C39" s="78">
        <v>13.31</v>
      </c>
      <c r="D39" s="43">
        <v>13.31</v>
      </c>
    </row>
    <row r="40" spans="1:4" ht="12.75">
      <c r="A40" s="32" t="s">
        <v>86</v>
      </c>
      <c r="B40" s="42"/>
      <c r="C40" s="78">
        <v>350.9</v>
      </c>
      <c r="D40" s="43">
        <v>348</v>
      </c>
    </row>
    <row r="41" spans="1:4" ht="13.5" thickBot="1">
      <c r="A41" s="18" t="s">
        <v>14</v>
      </c>
      <c r="B41" s="69"/>
      <c r="C41" s="70">
        <v>10422.82</v>
      </c>
      <c r="D41" s="71">
        <v>10422.82</v>
      </c>
    </row>
    <row r="42" spans="1:4" ht="12.75">
      <c r="A42" s="60" t="s">
        <v>17</v>
      </c>
      <c r="B42" s="72">
        <f>B45+B46+B47</f>
        <v>1996.6</v>
      </c>
      <c r="C42" s="72">
        <f>C45+C46+C47</f>
        <v>6096.6</v>
      </c>
      <c r="D42" s="80">
        <f>D45+D46+D47</f>
        <v>5625.66</v>
      </c>
    </row>
    <row r="43" spans="1:4" ht="12.75">
      <c r="A43" s="10" t="s">
        <v>9</v>
      </c>
      <c r="B43" s="38"/>
      <c r="C43" s="67"/>
      <c r="D43" s="36"/>
    </row>
    <row r="44" spans="1:4" ht="12.75">
      <c r="A44" s="2" t="s">
        <v>12</v>
      </c>
      <c r="B44" s="38"/>
      <c r="C44" s="81"/>
      <c r="D44" s="82"/>
    </row>
    <row r="45" spans="1:4" ht="12.75">
      <c r="A45" s="2" t="s">
        <v>63</v>
      </c>
      <c r="B45" s="26"/>
      <c r="C45" s="26">
        <v>3335</v>
      </c>
      <c r="D45" s="27">
        <v>3334.71</v>
      </c>
    </row>
    <row r="46" spans="1:4" ht="12.75">
      <c r="A46" s="2" t="s">
        <v>61</v>
      </c>
      <c r="B46" s="26">
        <v>1896.6</v>
      </c>
      <c r="C46" s="26">
        <v>2661.6</v>
      </c>
      <c r="D46" s="27">
        <v>2213.85</v>
      </c>
    </row>
    <row r="47" spans="1:4" ht="13.5" thickBot="1">
      <c r="A47" s="3" t="s">
        <v>62</v>
      </c>
      <c r="B47" s="28">
        <v>100</v>
      </c>
      <c r="C47" s="28">
        <v>100</v>
      </c>
      <c r="D47" s="29">
        <v>77.1</v>
      </c>
    </row>
    <row r="48" spans="1:4" ht="12.75">
      <c r="A48" s="61" t="s">
        <v>52</v>
      </c>
      <c r="B48" s="72">
        <f>B51</f>
        <v>0</v>
      </c>
      <c r="C48" s="83">
        <f>C51</f>
        <v>100</v>
      </c>
      <c r="D48" s="64">
        <f>D51</f>
        <v>100</v>
      </c>
    </row>
    <row r="49" spans="1:4" ht="12.75">
      <c r="A49" s="10" t="s">
        <v>9</v>
      </c>
      <c r="B49" s="38"/>
      <c r="C49" s="67"/>
      <c r="D49" s="36"/>
    </row>
    <row r="50" spans="1:4" ht="12.75">
      <c r="A50" s="2" t="s">
        <v>12</v>
      </c>
      <c r="B50" s="38"/>
      <c r="C50" s="67"/>
      <c r="D50" s="36"/>
    </row>
    <row r="51" spans="1:4" ht="28.5" customHeight="1" thickBot="1">
      <c r="A51" s="50" t="s">
        <v>53</v>
      </c>
      <c r="B51" s="69"/>
      <c r="C51" s="84">
        <v>100</v>
      </c>
      <c r="D51" s="85">
        <v>100</v>
      </c>
    </row>
    <row r="52" spans="1:4" ht="12.75">
      <c r="A52" s="59" t="s">
        <v>18</v>
      </c>
      <c r="B52" s="74">
        <f>B54+B56</f>
        <v>0</v>
      </c>
      <c r="C52" s="86">
        <f>C54+C56</f>
        <v>4619</v>
      </c>
      <c r="D52" s="75">
        <f>D54+D56</f>
        <v>4619</v>
      </c>
    </row>
    <row r="53" spans="1:4" ht="12.75">
      <c r="A53" s="11" t="s">
        <v>9</v>
      </c>
      <c r="B53" s="35"/>
      <c r="C53" s="73"/>
      <c r="D53" s="68"/>
    </row>
    <row r="54" spans="1:4" ht="12.75">
      <c r="A54" s="12" t="s">
        <v>19</v>
      </c>
      <c r="B54" s="87"/>
      <c r="C54" s="81">
        <v>2939</v>
      </c>
      <c r="D54" s="82">
        <v>2939</v>
      </c>
    </row>
    <row r="55" spans="1:4" ht="12.75">
      <c r="A55" s="2" t="s">
        <v>12</v>
      </c>
      <c r="B55" s="38"/>
      <c r="C55" s="67"/>
      <c r="D55" s="36"/>
    </row>
    <row r="56" spans="1:4" ht="13.5" thickBot="1">
      <c r="A56" s="19" t="s">
        <v>91</v>
      </c>
      <c r="B56" s="69"/>
      <c r="C56" s="70">
        <v>1680</v>
      </c>
      <c r="D56" s="71">
        <v>1680</v>
      </c>
    </row>
    <row r="57" spans="1:4" ht="12.75">
      <c r="A57" s="59" t="s">
        <v>20</v>
      </c>
      <c r="B57" s="74">
        <f>B60+B61+B62+B63+B64+B66+B67</f>
        <v>0</v>
      </c>
      <c r="C57" s="74">
        <f>C60+C61+C62+C63+C64+C66+C67</f>
        <v>144889.04</v>
      </c>
      <c r="D57" s="75">
        <f>D60+D61+D62+D63+D64+D66+D67</f>
        <v>144889.04</v>
      </c>
    </row>
    <row r="58" spans="1:4" ht="12.75">
      <c r="A58" s="11" t="s">
        <v>9</v>
      </c>
      <c r="B58" s="35"/>
      <c r="C58" s="73"/>
      <c r="D58" s="68"/>
    </row>
    <row r="59" spans="1:4" ht="12.75">
      <c r="A59" s="37" t="s">
        <v>12</v>
      </c>
      <c r="B59" s="33"/>
      <c r="C59" s="33"/>
      <c r="D59" s="34"/>
    </row>
    <row r="60" spans="1:4" ht="26.25">
      <c r="A60" s="53" t="s">
        <v>21</v>
      </c>
      <c r="B60" s="35"/>
      <c r="C60" s="54">
        <v>79</v>
      </c>
      <c r="D60" s="55">
        <v>79</v>
      </c>
    </row>
    <row r="61" spans="1:4" ht="15" customHeight="1">
      <c r="A61" s="37" t="s">
        <v>89</v>
      </c>
      <c r="B61" s="38"/>
      <c r="C61" s="38">
        <v>4985.8</v>
      </c>
      <c r="D61" s="36">
        <v>4985.8</v>
      </c>
    </row>
    <row r="62" spans="1:4" ht="12.75">
      <c r="A62" s="51" t="s">
        <v>95</v>
      </c>
      <c r="B62" s="33"/>
      <c r="C62" s="39">
        <v>50000</v>
      </c>
      <c r="D62" s="40">
        <v>50000</v>
      </c>
    </row>
    <row r="63" spans="1:4" ht="12.75">
      <c r="A63" s="37" t="s">
        <v>87</v>
      </c>
      <c r="B63" s="39"/>
      <c r="C63" s="39">
        <v>1076.9</v>
      </c>
      <c r="D63" s="40">
        <v>1076.9</v>
      </c>
    </row>
    <row r="64" spans="1:4" ht="12.75">
      <c r="A64" s="41" t="s">
        <v>90</v>
      </c>
      <c r="B64" s="20"/>
      <c r="C64" s="42">
        <v>400</v>
      </c>
      <c r="D64" s="43">
        <v>400</v>
      </c>
    </row>
    <row r="65" spans="1:4" ht="12.75">
      <c r="A65" s="37" t="s">
        <v>14</v>
      </c>
      <c r="B65" s="33"/>
      <c r="C65" s="33"/>
      <c r="D65" s="34"/>
    </row>
    <row r="66" spans="1:4" ht="12.75">
      <c r="A66" s="31" t="s">
        <v>98</v>
      </c>
      <c r="B66" s="38"/>
      <c r="C66" s="38">
        <v>61094.74</v>
      </c>
      <c r="D66" s="36">
        <v>61094.74</v>
      </c>
    </row>
    <row r="67" spans="1:4" ht="13.5" thickBot="1">
      <c r="A67" s="37" t="s">
        <v>88</v>
      </c>
      <c r="B67" s="38"/>
      <c r="C67" s="38">
        <v>27252.6</v>
      </c>
      <c r="D67" s="36">
        <v>27252.6</v>
      </c>
    </row>
    <row r="68" spans="1:4" ht="12.75">
      <c r="A68" s="59" t="s">
        <v>23</v>
      </c>
      <c r="B68" s="72">
        <f>B70+B72+B74</f>
        <v>0</v>
      </c>
      <c r="C68" s="63">
        <f>C70+C72+C74</f>
        <v>7030.36</v>
      </c>
      <c r="D68" s="64">
        <f>D70+D72+D74</f>
        <v>7030.36</v>
      </c>
    </row>
    <row r="69" spans="1:4" ht="12.75">
      <c r="A69" s="11" t="s">
        <v>9</v>
      </c>
      <c r="B69" s="65"/>
      <c r="C69" s="66"/>
      <c r="D69" s="27"/>
    </row>
    <row r="70" spans="1:4" ht="12.75">
      <c r="A70" s="13" t="s">
        <v>19</v>
      </c>
      <c r="B70" s="88"/>
      <c r="C70" s="89">
        <v>500</v>
      </c>
      <c r="D70" s="90">
        <v>500</v>
      </c>
    </row>
    <row r="71" spans="1:4" ht="12.75">
      <c r="A71" s="2" t="s">
        <v>12</v>
      </c>
      <c r="B71" s="33"/>
      <c r="C71" s="91"/>
      <c r="D71" s="34"/>
    </row>
    <row r="72" spans="1:4" ht="26.25">
      <c r="A72" s="52" t="s">
        <v>96</v>
      </c>
      <c r="B72" s="22"/>
      <c r="C72" s="56">
        <v>200</v>
      </c>
      <c r="D72" s="57">
        <v>200</v>
      </c>
    </row>
    <row r="73" spans="1:4" ht="12.75">
      <c r="A73" s="14" t="s">
        <v>14</v>
      </c>
      <c r="B73" s="20"/>
      <c r="C73" s="20"/>
      <c r="D73" s="21"/>
    </row>
    <row r="74" spans="1:4" ht="13.5" thickBot="1">
      <c r="A74" s="23" t="s">
        <v>54</v>
      </c>
      <c r="B74" s="24"/>
      <c r="C74" s="24">
        <v>6330.36</v>
      </c>
      <c r="D74" s="25">
        <v>6330.36</v>
      </c>
    </row>
    <row r="75" spans="1:4" ht="12.75">
      <c r="A75" s="62" t="s">
        <v>24</v>
      </c>
      <c r="B75" s="74">
        <f>B77+B78+B79+B81+B82+B83+B84+B85+B86+B87</f>
        <v>537657.6</v>
      </c>
      <c r="C75" s="74">
        <f>C77+C78+C79+C81+C82+C83+C84+C85+C86+C87</f>
        <v>1699778.24</v>
      </c>
      <c r="D75" s="75">
        <f>D77+D78+D79+D81+D82+D83+D84+D85+D86+D87</f>
        <v>842294.8099999999</v>
      </c>
    </row>
    <row r="76" spans="1:4" ht="12.75">
      <c r="A76" s="9" t="s">
        <v>9</v>
      </c>
      <c r="B76" s="38"/>
      <c r="C76" s="38"/>
      <c r="D76" s="36"/>
    </row>
    <row r="77" spans="1:4" ht="12.75">
      <c r="A77" s="2" t="s">
        <v>56</v>
      </c>
      <c r="B77" s="92"/>
      <c r="C77" s="92">
        <v>100</v>
      </c>
      <c r="D77" s="93"/>
    </row>
    <row r="78" spans="1:4" ht="12.75">
      <c r="A78" s="2" t="s">
        <v>25</v>
      </c>
      <c r="B78" s="92">
        <v>4607.6</v>
      </c>
      <c r="C78" s="92">
        <v>8206.89</v>
      </c>
      <c r="D78" s="93">
        <v>4708.38</v>
      </c>
    </row>
    <row r="79" spans="1:4" ht="12.75">
      <c r="A79" s="2" t="s">
        <v>57</v>
      </c>
      <c r="B79" s="92">
        <v>13580</v>
      </c>
      <c r="C79" s="92">
        <v>13580</v>
      </c>
      <c r="D79" s="93">
        <v>12891.41</v>
      </c>
    </row>
    <row r="80" spans="1:4" ht="12.75">
      <c r="A80" s="2" t="s">
        <v>58</v>
      </c>
      <c r="B80" s="92"/>
      <c r="C80" s="92"/>
      <c r="D80" s="93"/>
    </row>
    <row r="81" spans="1:4" ht="12.75">
      <c r="A81" s="2" t="s">
        <v>26</v>
      </c>
      <c r="B81" s="92">
        <v>300000</v>
      </c>
      <c r="C81" s="92">
        <v>300000</v>
      </c>
      <c r="D81" s="93">
        <v>10634.23</v>
      </c>
    </row>
    <row r="82" spans="1:4" ht="12.75">
      <c r="A82" s="2" t="s">
        <v>27</v>
      </c>
      <c r="B82" s="92">
        <v>50000</v>
      </c>
      <c r="C82" s="92">
        <v>21535.72</v>
      </c>
      <c r="D82" s="93">
        <v>20591.49</v>
      </c>
    </row>
    <row r="83" spans="1:4" ht="12.75">
      <c r="A83" s="2" t="s">
        <v>28</v>
      </c>
      <c r="B83" s="92">
        <v>20000</v>
      </c>
      <c r="C83" s="92">
        <v>223.92</v>
      </c>
      <c r="D83" s="93"/>
    </row>
    <row r="84" spans="1:4" ht="12.75">
      <c r="A84" s="2" t="s">
        <v>55</v>
      </c>
      <c r="B84" s="92"/>
      <c r="C84" s="92">
        <v>10000</v>
      </c>
      <c r="D84" s="93">
        <v>871.07</v>
      </c>
    </row>
    <row r="85" spans="1:4" ht="12.75">
      <c r="A85" s="2" t="s">
        <v>29</v>
      </c>
      <c r="B85" s="92">
        <v>43000</v>
      </c>
      <c r="C85" s="92">
        <v>70082.68</v>
      </c>
      <c r="D85" s="93">
        <v>13190.24</v>
      </c>
    </row>
    <row r="86" spans="1:4" ht="12.75">
      <c r="A86" s="2" t="s">
        <v>59</v>
      </c>
      <c r="B86" s="92"/>
      <c r="C86" s="92">
        <v>697.96</v>
      </c>
      <c r="D86" s="93">
        <v>697.96</v>
      </c>
    </row>
    <row r="87" spans="1:4" ht="12.75">
      <c r="A87" s="2" t="s">
        <v>30</v>
      </c>
      <c r="B87" s="94">
        <f>B88+B89+B90+B91+B92+B93+B94+B95+B96+B97+B98</f>
        <v>106470</v>
      </c>
      <c r="C87" s="94">
        <f>C88+C89+C90+C91+C92+C93+C94+C95+C96+C97+C98</f>
        <v>1275351.07</v>
      </c>
      <c r="D87" s="95">
        <f>D88+D89+D90+D91+D92+D93+D94+D95+D96+D97+D98</f>
        <v>778710.0299999999</v>
      </c>
    </row>
    <row r="88" spans="1:4" ht="12.75">
      <c r="A88" s="2" t="s">
        <v>31</v>
      </c>
      <c r="B88" s="26">
        <v>2780</v>
      </c>
      <c r="C88" s="26">
        <v>23675.77</v>
      </c>
      <c r="D88" s="27"/>
    </row>
    <row r="89" spans="1:4" ht="12.75">
      <c r="A89" s="2" t="s">
        <v>33</v>
      </c>
      <c r="B89" s="26">
        <v>1000</v>
      </c>
      <c r="C89" s="26">
        <v>1000</v>
      </c>
      <c r="D89" s="27">
        <v>1000</v>
      </c>
    </row>
    <row r="90" spans="1:4" ht="12.75">
      <c r="A90" s="2" t="s">
        <v>34</v>
      </c>
      <c r="B90" s="26">
        <v>420</v>
      </c>
      <c r="C90" s="26">
        <v>420</v>
      </c>
      <c r="D90" s="27"/>
    </row>
    <row r="91" spans="1:4" ht="12.75">
      <c r="A91" s="2" t="s">
        <v>35</v>
      </c>
      <c r="B91" s="26">
        <v>10000</v>
      </c>
      <c r="C91" s="26">
        <v>117119.39</v>
      </c>
      <c r="D91" s="27">
        <v>91728.31</v>
      </c>
    </row>
    <row r="92" spans="1:4" ht="12.75">
      <c r="A92" s="2" t="s">
        <v>36</v>
      </c>
      <c r="B92" s="26">
        <v>37500</v>
      </c>
      <c r="C92" s="26">
        <v>518184.22</v>
      </c>
      <c r="D92" s="27">
        <v>357632.76</v>
      </c>
    </row>
    <row r="93" spans="1:4" ht="12.75">
      <c r="A93" s="2" t="s">
        <v>37</v>
      </c>
      <c r="B93" s="26"/>
      <c r="C93" s="26">
        <v>109211.9</v>
      </c>
      <c r="D93" s="27">
        <v>104181.51</v>
      </c>
    </row>
    <row r="94" spans="1:4" ht="12.75">
      <c r="A94" s="2" t="s">
        <v>38</v>
      </c>
      <c r="B94" s="26">
        <v>8000</v>
      </c>
      <c r="C94" s="26">
        <v>99414.9</v>
      </c>
      <c r="D94" s="27">
        <v>86638.33</v>
      </c>
    </row>
    <row r="95" spans="1:4" ht="12.75">
      <c r="A95" s="2" t="s">
        <v>39</v>
      </c>
      <c r="B95" s="26"/>
      <c r="C95" s="26">
        <v>117068.19</v>
      </c>
      <c r="D95" s="27">
        <v>112881.41</v>
      </c>
    </row>
    <row r="96" spans="1:4" ht="12.75">
      <c r="A96" s="2" t="s">
        <v>40</v>
      </c>
      <c r="B96" s="26">
        <v>3000</v>
      </c>
      <c r="C96" s="26">
        <v>30259.44</v>
      </c>
      <c r="D96" s="27">
        <v>24647.71</v>
      </c>
    </row>
    <row r="97" spans="1:4" ht="12.75">
      <c r="A97" s="2" t="s">
        <v>32</v>
      </c>
      <c r="B97" s="26"/>
      <c r="C97" s="26">
        <v>137600</v>
      </c>
      <c r="D97" s="27"/>
    </row>
    <row r="98" spans="1:4" ht="13.5" thickBot="1">
      <c r="A98" s="3" t="s">
        <v>60</v>
      </c>
      <c r="B98" s="28">
        <v>43770</v>
      </c>
      <c r="C98" s="28">
        <v>121397.26</v>
      </c>
      <c r="D98" s="29"/>
    </row>
    <row r="99" spans="1:4" ht="12.75">
      <c r="A99" s="62" t="s">
        <v>41</v>
      </c>
      <c r="B99" s="44">
        <f>B101+B102+B103+B104+B106+B107+B108+B109+B110+B111+B112+B113</f>
        <v>17000</v>
      </c>
      <c r="C99" s="44">
        <f>C101+C102+C103+C104+C106+C107+C108+C109+C110+C111+C112+C113</f>
        <v>35712.54</v>
      </c>
      <c r="D99" s="45">
        <f>D101+D102+D103+D104+D106+D107+D108+D109+D110+D111+D112+D113</f>
        <v>35351.16</v>
      </c>
    </row>
    <row r="100" spans="1:4" ht="12.75">
      <c r="A100" s="15" t="s">
        <v>9</v>
      </c>
      <c r="B100" s="26"/>
      <c r="C100" s="38"/>
      <c r="D100" s="36"/>
    </row>
    <row r="101" spans="1:4" ht="12.75">
      <c r="A101" s="2" t="s">
        <v>22</v>
      </c>
      <c r="B101" s="26"/>
      <c r="C101" s="38">
        <v>13511.46</v>
      </c>
      <c r="D101" s="36">
        <v>13511.46</v>
      </c>
    </row>
    <row r="102" spans="1:4" ht="12.75">
      <c r="A102" s="2" t="s">
        <v>92</v>
      </c>
      <c r="B102" s="26"/>
      <c r="C102" s="38">
        <v>3000</v>
      </c>
      <c r="D102" s="36">
        <v>3000</v>
      </c>
    </row>
    <row r="103" spans="1:4" ht="12.75">
      <c r="A103" s="2" t="s">
        <v>64</v>
      </c>
      <c r="B103" s="26">
        <v>3000</v>
      </c>
      <c r="C103" s="38">
        <v>3000</v>
      </c>
      <c r="D103" s="36">
        <v>3000</v>
      </c>
    </row>
    <row r="104" spans="1:4" ht="12.75">
      <c r="A104" s="2" t="s">
        <v>65</v>
      </c>
      <c r="B104" s="26">
        <v>9000</v>
      </c>
      <c r="C104" s="38">
        <v>9000</v>
      </c>
      <c r="D104" s="36">
        <v>9000</v>
      </c>
    </row>
    <row r="105" spans="1:4" ht="12.75">
      <c r="A105" s="2" t="s">
        <v>12</v>
      </c>
      <c r="B105" s="26"/>
      <c r="C105" s="38"/>
      <c r="D105" s="36"/>
    </row>
    <row r="106" spans="1:4" ht="12.75">
      <c r="A106" s="2" t="s">
        <v>67</v>
      </c>
      <c r="B106" s="26"/>
      <c r="C106" s="38">
        <v>651.08</v>
      </c>
      <c r="D106" s="36">
        <v>651.08</v>
      </c>
    </row>
    <row r="107" spans="1:4" ht="12.75">
      <c r="A107" s="2" t="s">
        <v>68</v>
      </c>
      <c r="B107" s="26"/>
      <c r="C107" s="38">
        <v>1500</v>
      </c>
      <c r="D107" s="36">
        <v>1500</v>
      </c>
    </row>
    <row r="108" spans="1:4" ht="12.75">
      <c r="A108" s="2" t="s">
        <v>69</v>
      </c>
      <c r="B108" s="26"/>
      <c r="C108" s="38">
        <v>1000</v>
      </c>
      <c r="D108" s="36">
        <v>1000</v>
      </c>
    </row>
    <row r="109" spans="1:4" ht="12.75">
      <c r="A109" s="2" t="s">
        <v>70</v>
      </c>
      <c r="B109" s="26"/>
      <c r="C109" s="38">
        <v>1600</v>
      </c>
      <c r="D109" s="36">
        <v>1589.62</v>
      </c>
    </row>
    <row r="110" spans="1:4" ht="12.75">
      <c r="A110" s="2" t="s">
        <v>71</v>
      </c>
      <c r="B110" s="26"/>
      <c r="C110" s="38">
        <v>400</v>
      </c>
      <c r="D110" s="36">
        <v>400</v>
      </c>
    </row>
    <row r="111" spans="1:4" ht="12.75">
      <c r="A111" s="2" t="s">
        <v>72</v>
      </c>
      <c r="B111" s="26"/>
      <c r="C111" s="38">
        <v>150</v>
      </c>
      <c r="D111" s="36">
        <v>150</v>
      </c>
    </row>
    <row r="112" spans="1:4" ht="12.75">
      <c r="A112" s="2" t="s">
        <v>73</v>
      </c>
      <c r="B112" s="26"/>
      <c r="C112" s="38">
        <v>100</v>
      </c>
      <c r="D112" s="36">
        <v>100</v>
      </c>
    </row>
    <row r="113" spans="1:4" ht="13.5" thickBot="1">
      <c r="A113" s="3" t="s">
        <v>66</v>
      </c>
      <c r="B113" s="28">
        <v>5000</v>
      </c>
      <c r="C113" s="69">
        <v>1800</v>
      </c>
      <c r="D113" s="71">
        <v>1449</v>
      </c>
    </row>
    <row r="114" spans="1:4" ht="12.75">
      <c r="A114" s="60" t="s">
        <v>42</v>
      </c>
      <c r="B114" s="74">
        <f>B116+B117+B118+B119+B120+B121</f>
        <v>12000</v>
      </c>
      <c r="C114" s="86">
        <f>C116+C117+C118+C119+C120+C121</f>
        <v>37389.47</v>
      </c>
      <c r="D114" s="75">
        <f>D116+D117+D118+D119+D120+D121</f>
        <v>29411.230000000003</v>
      </c>
    </row>
    <row r="115" spans="1:4" ht="12.75">
      <c r="A115" s="10" t="s">
        <v>9</v>
      </c>
      <c r="B115" s="38"/>
      <c r="C115" s="67"/>
      <c r="D115" s="36"/>
    </row>
    <row r="116" spans="1:4" ht="12.75">
      <c r="A116" s="2" t="s">
        <v>44</v>
      </c>
      <c r="B116" s="38"/>
      <c r="C116" s="67">
        <v>16505.62</v>
      </c>
      <c r="D116" s="36">
        <v>10903.45</v>
      </c>
    </row>
    <row r="117" spans="1:4" ht="12.75">
      <c r="A117" s="16" t="s">
        <v>45</v>
      </c>
      <c r="B117" s="38"/>
      <c r="C117" s="67">
        <v>1732</v>
      </c>
      <c r="D117" s="36">
        <v>1732</v>
      </c>
    </row>
    <row r="118" spans="1:4" ht="12.75">
      <c r="A118" s="16" t="s">
        <v>93</v>
      </c>
      <c r="B118" s="38"/>
      <c r="C118" s="67">
        <v>99.7</v>
      </c>
      <c r="D118" s="36">
        <v>99.7</v>
      </c>
    </row>
    <row r="119" spans="1:4" ht="12.75">
      <c r="A119" s="2" t="s">
        <v>43</v>
      </c>
      <c r="B119" s="38"/>
      <c r="C119" s="67">
        <v>600</v>
      </c>
      <c r="D119" s="36">
        <v>599.43</v>
      </c>
    </row>
    <row r="120" spans="1:4" ht="12.75">
      <c r="A120" s="47" t="s">
        <v>94</v>
      </c>
      <c r="B120" s="38"/>
      <c r="C120" s="67">
        <v>2744.17</v>
      </c>
      <c r="D120" s="36">
        <v>2744.16</v>
      </c>
    </row>
    <row r="121" spans="1:4" ht="13.5" thickBot="1">
      <c r="A121" s="3" t="s">
        <v>46</v>
      </c>
      <c r="B121" s="69">
        <v>12000</v>
      </c>
      <c r="C121" s="70">
        <v>15707.98</v>
      </c>
      <c r="D121" s="71">
        <v>13332.49</v>
      </c>
    </row>
    <row r="122" spans="1:4" ht="18" customHeight="1" thickBot="1">
      <c r="A122" s="17" t="s">
        <v>47</v>
      </c>
      <c r="B122" s="48">
        <f>B7+B13+B18+B24+B30+B42+B48+B52+B57+B68+B75+B99+B114</f>
        <v>613654.2</v>
      </c>
      <c r="C122" s="48">
        <f>C7+C13+C18+C24+C30+C42+C48+C52+C57+C68+C75+C99+C114</f>
        <v>2105189.39</v>
      </c>
      <c r="D122" s="49">
        <f>D7+D13+D18+D24+D30+D42+D48+D52+D57+D68+D75+D99+D114</f>
        <v>1204378.7599999998</v>
      </c>
    </row>
    <row r="124" ht="12.75">
      <c r="B124" s="46"/>
    </row>
  </sheetData>
  <sheetProtection/>
  <mergeCells count="3">
    <mergeCell ref="A2:D2"/>
    <mergeCell ref="A3:D3"/>
    <mergeCell ref="A5:A6"/>
  </mergeCells>
  <printOptions horizont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scale="90" r:id="rId1"/>
  <headerFooter alignWithMargins="0">
    <oddFooter>&amp;CStránka &amp;P&amp;RTab.č. 8 Investiční výdaje</oddFooter>
  </headerFooter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2016-04-28T09:27:49Z</cp:lastPrinted>
  <dcterms:created xsi:type="dcterms:W3CDTF">2003-05-29T06:21:43Z</dcterms:created>
  <dcterms:modified xsi:type="dcterms:W3CDTF">2016-04-28T09:27:54Z</dcterms:modified>
  <cp:category/>
  <cp:version/>
  <cp:contentType/>
  <cp:contentStatus/>
</cp:coreProperties>
</file>