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25" windowHeight="97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'List1'!$5:$6</definedName>
    <definedName name="_xlnm.Print_Area" localSheetId="0">'List1'!$A$1:$D$258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79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Jedná se o zpracování PD na stavební úpravy pro vytvoření lůžek LDN v Jičíně v rámci POO – B ve 3. NP, kde je umístěna druhá stanice chirurgického lůžkového oddělení.</t>
        </r>
      </text>
    </comment>
    <comment ref="A8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Nevyhovující technický stav chlazení márnice je nutné řešit. Ve spolupráci s projektantem hledáme řešení vhodného umístění márnice nebo případně zachování stávajícího  umístění (jen výměna technologie. Částka je určena na PD a provedení výměny technologie technologie.</t>
        </r>
      </text>
    </comment>
    <comment ref="A8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Tuto akci jsme uvedli i do projektů úspor energií. Jedná se o výměnu stávajícího plynového kotle za plynový. S ohledem na částku a náročnost administrace žádosti o dotaci zvážit zda neřešit v rámci FRR. Stávající kotel je z roku 2002 a dle technického posouzení je nutné provést v horizontu 1,5 roku jeho výměnu.</t>
        </r>
      </text>
    </comment>
    <comment ref="A8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Z kotelny v interním pavilonu v Novém Bydžově vede potrubí do objektu LDN B částečně v terénu a “průlezným” kanálem.  Potrubí je původní a v systému se ztrácí topná voda.</t>
        </r>
      </text>
    </comment>
    <comment ref="A112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Jedná se o probourání příčky mezi pokojem JIP a vedlejší místností, doplnění a oprava povrchů, doplnění rozvodů a koncových prvků mediplyny, doplnění sítí a jejich úpravy. Jde o zvýšení kapacity, průchodnosti chirurgickým oddělením. Nemocnice, oddělení by mělo disponovat cca 20% monitorovaných lůžek.</t>
        </r>
      </text>
    </comment>
    <comment ref="A113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Jedná se o úpravy hygienického zázemí interního oddělení, v tuto chvíli jsou v jednom prostoru situovány mytí pacientů, podložních mís, likvidace odpadu z úklidu, jedná se o změny v dispozici prostor oddělení prostor, abychom oddělili jednotlivé činnosti. Půjde převážně o bourání, realizaci příček, rozvodů a povrchů v dotčených prostorách.</t>
        </r>
      </text>
    </comment>
    <comment ref="A14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Rekonstrukce energovodu , vyvolaná investice , zjištěná při výstavbě laboratorního traktu a přeložce stávající trasy energovodu , její včasná realizace eliminuje možnou zásadní havárii v dodávce energií do jednotlivých objektů areálu MNDK, a.s. , havarijní stav</t>
        </r>
      </text>
    </comment>
    <comment ref="A145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10 let  v provozu , výrazně stoupající náklady na prováděné opravy v kuchyni 
V první plánované vlně , pásová myčka , zchlazovací zařízení, tlaková varná pánev , konvektomat přílohový
</t>
        </r>
      </text>
    </comment>
    <comment ref="A146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Přestavba objektu OKBH, na technický objekt, plánovaná akce ,   náhrada prostor , které jsme ztratili díky investiční výstavbě v areálu nemocnice. Parkovací prostor pro dopravní a komunální techniku , skladovací zázemí nemocnice</t>
        </r>
      </text>
    </comment>
  </commentList>
</comments>
</file>

<file path=xl/sharedStrings.xml><?xml version="1.0" encoding="utf-8"?>
<sst xmlns="http://schemas.openxmlformats.org/spreadsheetml/2006/main" count="264" uniqueCount="231">
  <si>
    <t>v tis. Kč</t>
  </si>
  <si>
    <t>odvětví - název akce</t>
  </si>
  <si>
    <t>schválený</t>
  </si>
  <si>
    <t>rozpočet</t>
  </si>
  <si>
    <t>upravený</t>
  </si>
  <si>
    <t xml:space="preserve">skutečnost </t>
  </si>
  <si>
    <t>(rozpis akcí příspěvkových organizací  - samostatná tabulka)</t>
  </si>
  <si>
    <t>odvětví 10 - doprava</t>
  </si>
  <si>
    <t>v tom:</t>
  </si>
  <si>
    <t>kapitálové výdaje odvětví:</t>
  </si>
  <si>
    <t>nerozděleno</t>
  </si>
  <si>
    <t>běžné výdaje odvětví:</t>
  </si>
  <si>
    <t>odvětví 12 - správa majetku kraje</t>
  </si>
  <si>
    <t xml:space="preserve">   Oprava vjezdu, vchodu a oplocení, Nádražní 169, Opočno</t>
  </si>
  <si>
    <t xml:space="preserve">   Stavební úpravy RD, Prokopa Holého 221/22, Hradec Králové</t>
  </si>
  <si>
    <t xml:space="preserve">   Evropské domy v krajích - stavební úpravy objektu "Nový Hluchák" včetně stravovacího zařízení, Pospíšilova 365, HK</t>
  </si>
  <si>
    <t xml:space="preserve">   Stavební úpravy objektu Markoušovice č.p. 113 (topení, zateplení)</t>
  </si>
  <si>
    <t xml:space="preserve">   Opravy pomníků</t>
  </si>
  <si>
    <t xml:space="preserve">   Bytový dům, Pod Budínem 1415, Rychnov n.K.</t>
  </si>
  <si>
    <t xml:space="preserve">   Realizace PC sítě Evropský dům, Švendova 1282, Hradec Králové</t>
  </si>
  <si>
    <t xml:space="preserve">   Rekonstrukce Škroupova domu</t>
  </si>
  <si>
    <t>kap. 14 - školství</t>
  </si>
  <si>
    <t>PO - neinvestiční transfery</t>
  </si>
  <si>
    <t>odvětví 15 - zdravotnictví</t>
  </si>
  <si>
    <t xml:space="preserve">   Oblastní nemocnice Jičín a. s.</t>
  </si>
  <si>
    <t>Změna vstupu s lékárnou do areálu nemocnice Jičín vč. PD</t>
  </si>
  <si>
    <t>Novostavba PAVILON "A" (Stavební úpravy č.p. 511 pro laboratoře a onkologii ON Jičín a.s.) Výstavba klinických laboratoří a onkologie</t>
  </si>
  <si>
    <t>Přemístění ambulance TRN (plicní) v Novém Bydžově</t>
  </si>
  <si>
    <t>Čipový systém -  vstup na oddělení interny v Jičíně</t>
  </si>
  <si>
    <t>Náhradní zdroj elektrické energie nemocnice Jičín</t>
  </si>
  <si>
    <t>Rekonstrukce kanalizační přípojky u objektu plicního oddělení ON Jičín</t>
  </si>
  <si>
    <t>Úpravy servrovny v POO v Jičíně</t>
  </si>
  <si>
    <t>Doplnění sněhových zábran u objektu stravování v Jičíně</t>
  </si>
  <si>
    <t xml:space="preserve">   Oblastní nemocnice Náchod a. s.</t>
  </si>
  <si>
    <t>Úprava patologie včetně PD, ON Náchod</t>
  </si>
  <si>
    <t xml:space="preserve">Realizace evakuačního výtahu - horní areál ONNá  vč. PD (2 výtahy) </t>
  </si>
  <si>
    <t>Administrativní prostory ON Náchod</t>
  </si>
  <si>
    <t>Stavební úpravy JIP nem. Broumov</t>
  </si>
  <si>
    <t>Oplocení nemocnice Broumov</t>
  </si>
  <si>
    <t xml:space="preserve">   nemocnice Rychnov nad Kněžnou</t>
  </si>
  <si>
    <t>Rekonstrukce dvou výtahů na požární výtahy v nemocnici RK - DIGIP</t>
  </si>
  <si>
    <t xml:space="preserve">   Oblastní nemocnice Trutnov a. s.</t>
  </si>
  <si>
    <t>Pavilon A2 - reko pro umístění plicního a kožního oddělení vč. PD</t>
  </si>
  <si>
    <t xml:space="preserve">    Městská nemocnice, a. s., Dvůr Králové n/L.</t>
  </si>
  <si>
    <t>Výstavba rozvodu medicinálních plynů  včetně PD, MN Dvůr</t>
  </si>
  <si>
    <t xml:space="preserve">Obměna vstupních katrů na oddělení chirurgie 3 ks, MN Dvůr  </t>
  </si>
  <si>
    <t>Nástavba operač. sálů a sterilizace na dvorním traktu laboratoří MN a.s. DK</t>
  </si>
  <si>
    <t>PO - investiční transfery</t>
  </si>
  <si>
    <t>Výměna kanalizačního potrubí v hospodářské části v Jičíně</t>
  </si>
  <si>
    <t>Výměna podlahových krytin v Jičíně a v Novém Bydžově</t>
  </si>
  <si>
    <t>Oprava kanalizace - Náchod</t>
  </si>
  <si>
    <t xml:space="preserve">   Městská nemocnice, a. s., Dvůr Králové n/L.</t>
  </si>
  <si>
    <t>nerozdělena</t>
  </si>
  <si>
    <t>Interna Nový Bydžov - požárně bezpečnostní řešení, úpravy objektu vč. PD</t>
  </si>
  <si>
    <t>Rozvody kyslíku pro lůžka pacientů v Novém Bydžově -objekt interny vč. PD</t>
  </si>
  <si>
    <t>Požárně bezpečnostní řešení objektů  LDN v Novém Bydžově vč. PD</t>
  </si>
  <si>
    <t>Rekonstrukce struktur. kabeláže v objektu POO JC a interny v NB vč. PD</t>
  </si>
  <si>
    <t>Obměna řídících stanic MaR pro VZT POO (ARO, OS) a stravování vč. PD</t>
  </si>
  <si>
    <t>Doplnění VZT do kompresorové stanice pro POO Jičín vč. PD</t>
  </si>
  <si>
    <t>Úprava prostor pro interní ambulanci v Jičíně vč. PD</t>
  </si>
  <si>
    <t xml:space="preserve">Úprava skladovacího prostoru a rampy pro vozíky s prádlem vč. PD </t>
  </si>
  <si>
    <t>Obměna chladícího agregátu pro POO (ARO, OS - operační sály)</t>
  </si>
  <si>
    <t>Úprava lůžkové stanice CHIR a vytvoření lůžek pro LDN v Jičíně vč. PD</t>
  </si>
  <si>
    <t>WIFI pro pacienty Jičín a NB</t>
  </si>
  <si>
    <t>Nové umístění márnice v Jičíně, nová technologie +PD</t>
  </si>
  <si>
    <t>Vybudování WC na vrátnici v Novém Bydžově</t>
  </si>
  <si>
    <t>STA pro objekt interny Nový Bydžov</t>
  </si>
  <si>
    <t>Obměna plynového kotle v objektu plicního odd. v Jičíně</t>
  </si>
  <si>
    <t>Výměna rozvodů ÚT mezi objekty interny a LDN B v NB vč. PD</t>
  </si>
  <si>
    <t>Sociální zázemí pro zaměstnance stravovacího provozu v N.Bydžově - PD</t>
  </si>
  <si>
    <t>Stavební úpravy budov A,B,D  (Úpravy prostor vyšetřoven ultrazvuků, rentgenů, provozních místností a zázemí pro personál)</t>
  </si>
  <si>
    <t>Rozšíření chirurgická JIP v Náchodě o dvě monitorované postele</t>
  </si>
  <si>
    <t>Úprava čísticích místností interna Náchod</t>
  </si>
  <si>
    <t>Realizace urgentního příjmu, centralního příjmu Náchod dolní nemocnice</t>
  </si>
  <si>
    <t xml:space="preserve">Úprava povrchů a technologií 2 porodních a sekčního sálu včetně zázemí (povrchy, rozvody, vzduchotechnika, klimatizace) </t>
  </si>
  <si>
    <t>ČOV - revitalizace vč. studie a PD</t>
  </si>
  <si>
    <t>Výstavba konsolidovaných laboratoří a transfúzního oddělení</t>
  </si>
  <si>
    <t>Nájezdová rampa u stravovacího provozu</t>
  </si>
  <si>
    <t>Objemová studie NIP a DIOP</t>
  </si>
  <si>
    <t>Stavební úpravy pro umístění přístroje magnetické rezonance</t>
  </si>
  <si>
    <t>Oprava oken v pavilonu operačních oborů Jičín</t>
  </si>
  <si>
    <t>Výměna vstupních požárních dveří v POO Jičín</t>
  </si>
  <si>
    <t>Oprava plechové střechy čp. 36 v Jičíně</t>
  </si>
  <si>
    <t>Doplnění ochranných prvků - dveří a stěn v PIO a POO</t>
  </si>
  <si>
    <r>
      <t xml:space="preserve">Výměna </t>
    </r>
    <r>
      <rPr>
        <sz val="10"/>
        <rFont val="Arial"/>
        <family val="2"/>
      </rPr>
      <t>podlahových krytin</t>
    </r>
  </si>
  <si>
    <t xml:space="preserve">Oprava střechy hlavní budovy  (ARO)        </t>
  </si>
  <si>
    <t>Rekonstrukce výtahové šachty a výtahu - PD, studie</t>
  </si>
  <si>
    <t>Přestavba OKBH na technický objekt (částečná demolice)</t>
  </si>
  <si>
    <t>odvětví 16 - kultura</t>
  </si>
  <si>
    <t>odvětví 19 - činnost krajského úřadu</t>
  </si>
  <si>
    <t>odvětví 28 - sociální věci</t>
  </si>
  <si>
    <t>nerozděleno na odvětví</t>
  </si>
  <si>
    <t>rezerva investiční</t>
  </si>
  <si>
    <t>rezerva neinvestiční</t>
  </si>
  <si>
    <t>celkem</t>
  </si>
  <si>
    <t>Přehled o čerpání výdajů z Fondu rozvoje a reprodukce Královéhradeckého  kraje v roce 2019</t>
  </si>
  <si>
    <t xml:space="preserve">   Pruský hřbitov (Chlum) - oprava kovových prvků</t>
  </si>
  <si>
    <t xml:space="preserve">   Oprava interiérových dveří, č.p. 169, Opočno</t>
  </si>
  <si>
    <t xml:space="preserve">   Oprava fasády a dvora, Hálkova, Náchod</t>
  </si>
  <si>
    <t xml:space="preserve">   Stříška nad vjezd do garáže ZZS, Opočno</t>
  </si>
  <si>
    <t xml:space="preserve">   Demolice studny, Rychnov nad Kněžnou</t>
  </si>
  <si>
    <t xml:space="preserve">   Pobytové služby pro seniory v areálu nemocnice Opočno</t>
  </si>
  <si>
    <t>Tabulka č. 8</t>
  </si>
  <si>
    <t>odvětví 18 - zastupitelstvo kraje</t>
  </si>
  <si>
    <t>Požárně bezpečnostní opatření pro ZZS a DZS v JC vč. PD</t>
  </si>
  <si>
    <t>Snížení energetické náročnosti budov v nem. NB - objekt ubytovny - PD</t>
  </si>
  <si>
    <t>Obměna frekvenčních měničů VZT v POO v Jičíně</t>
  </si>
  <si>
    <t>Čipový systém - vstup na oddělení v Jičíně</t>
  </si>
  <si>
    <t>Úprava rozvodů ÚT a ZTI v objektu č.p. 493 v Novém Bydžově vč.PD</t>
  </si>
  <si>
    <t>Obnova bleskozvodů v Jičíně dle ČSN EN 62305-(1-4) ed.2 vč.PD</t>
  </si>
  <si>
    <t>Výměna požárního okna a napojení na EPS v POO - B JC vč.PD</t>
  </si>
  <si>
    <t>Úprava komunikace u objektu DZS v JC - PD</t>
  </si>
  <si>
    <t xml:space="preserve">Doplnění klimatizace do ambulancí v nemocnici v Jičíně vč. PD </t>
  </si>
  <si>
    <t xml:space="preserve">Doplnění klimatizace do ambulancí v nemocnici v Novém Bydžově vč. PD </t>
  </si>
  <si>
    <t>Úprava oplocení a hospodářského vjezdu do areálu nemocnice Jičín - PD</t>
  </si>
  <si>
    <t>Připojení nemocnice Nový Bydžov k metropolitní optické sítí vč. PD</t>
  </si>
  <si>
    <t>Snížení energetické náročnosti osvětlení společných prostor vč. PD</t>
  </si>
  <si>
    <t>Snížení energetické náročnosti areálového osvětlení  vč. PD</t>
  </si>
  <si>
    <t>Úprava prostor pro parkoviště v Novém Bydžově - PD</t>
  </si>
  <si>
    <t>Úprava prostoru terasy rehabilitace v Novém Bydžově - PD</t>
  </si>
  <si>
    <t>Rozvody kyslíku pro lůžka pacientů v NB - objekt LDN-A vč. PD</t>
  </si>
  <si>
    <t>Výměna skleněných ploch a slunolamů v POO v Jičín (spoj.í chodba) vč.PD</t>
  </si>
  <si>
    <t>Laboratoře v pavilonu D - PD</t>
  </si>
  <si>
    <t>Stavební úpravy LNP - nemocnice Broumov</t>
  </si>
  <si>
    <r>
      <t>Reko kuchyně- studie, PD (</t>
    </r>
    <r>
      <rPr>
        <sz val="10"/>
        <rFont val="Arial"/>
        <family val="2"/>
      </rPr>
      <t>výměna technologií stavebních a provozních)</t>
    </r>
  </si>
  <si>
    <t>Pavilon interny -  rekonstrukce oddělení interny, neurologie a rehabilitace</t>
  </si>
  <si>
    <t>Uzavření a zateplení stanice kyslíku</t>
  </si>
  <si>
    <t>Řešení centrálního příjmu a komplexní navazující infrastruktury - PD</t>
  </si>
  <si>
    <t>Modernizace stravovacího provozu - PD</t>
  </si>
  <si>
    <t>Modernizace prádelny - PD</t>
  </si>
  <si>
    <t>Výměna trafaTR1 přívodních kabelů na technické provozy - PD</t>
  </si>
  <si>
    <t>Pavilon L (gyn.-por.) stavební úpravy - PD</t>
  </si>
  <si>
    <t>Pavilon A1 - odd. hemodialýzy - ručně posuvné dveře</t>
  </si>
  <si>
    <t>Parkování v areálu - studie</t>
  </si>
  <si>
    <t>Rekonstrukce energovodu (podzemní kolektor)</t>
  </si>
  <si>
    <t>Sanace suterénních prostor + PD - Administrativní  budova  (pokračování)</t>
  </si>
  <si>
    <t>Sanace ( odvlhčení ) suterénních prostor + PD - Hlavni budova nemocnice</t>
  </si>
  <si>
    <t>Rekonstrukce technologie kuchyně (velkokapacitní kuchynské vybavení)</t>
  </si>
  <si>
    <t>Oprava oken v pavilonu POO, RDG a stravování v Jičíně</t>
  </si>
  <si>
    <t>Výměna podlahových krytin v objektech nemocnice Jičín a Nový Bydžov</t>
  </si>
  <si>
    <t>Oprava střechy garáží v JC</t>
  </si>
  <si>
    <t>Výměna potrubí vnitřního vodovodu v POO - A v Jičíně</t>
  </si>
  <si>
    <r>
      <t>Úprava rozvodů ÚT vč. osazení nových termostatických ventilů - NB, II. část</t>
    </r>
    <r>
      <rPr>
        <sz val="10"/>
        <rFont val="Times New Roman"/>
        <family val="1"/>
      </rPr>
      <t xml:space="preserve"> </t>
    </r>
  </si>
  <si>
    <t>Výměna střešní krytiny pavilonu stravování nem. RK</t>
  </si>
  <si>
    <t>Oprava a výměna podhledů (pavilon stravování)</t>
  </si>
  <si>
    <t>Havárie - výměna pozinkovaného potrubí TV a CTV v kolektoru za nové plastové potrubí</t>
  </si>
  <si>
    <t xml:space="preserve">Léčebna dlouhodobě nemocných, Nádražní 521, Opočno </t>
  </si>
  <si>
    <t xml:space="preserve">  podlimitní věcná břemena</t>
  </si>
  <si>
    <t xml:space="preserve">  nájemné</t>
  </si>
  <si>
    <t xml:space="preserve">  poskytnuté náhrady</t>
  </si>
  <si>
    <t xml:space="preserve">  platby daní a poplatků státnímu rozpočtu</t>
  </si>
  <si>
    <t xml:space="preserve">  úhrady sankcí jiným rozpočtům</t>
  </si>
  <si>
    <t xml:space="preserve">  platby daní a poplatků krajům, obcím a státním fondům</t>
  </si>
  <si>
    <t xml:space="preserve">   realizace staveb - opravy</t>
  </si>
  <si>
    <t xml:space="preserve">   příprava staveb - služby</t>
  </si>
  <si>
    <t xml:space="preserve">   příprava staveb</t>
  </si>
  <si>
    <t xml:space="preserve">   realizace staveb</t>
  </si>
  <si>
    <t xml:space="preserve">   most ev. č. 3082 - 1 Svinary</t>
  </si>
  <si>
    <t xml:space="preserve">   Gymnázium J.K.Tyla, Hr. Králové - Rekonstrukce vily vč. parkové úpravy</t>
  </si>
  <si>
    <t xml:space="preserve">   SUPŠ HNN, Hr. Králové - Vybudování výměník. stanice (Brněnská)</t>
  </si>
  <si>
    <t xml:space="preserve">   SŠ služeb, obchodu a gastronomie, Hradec Králové - Nástavba objektu V Lipkách - studie proveditelnosti PD</t>
  </si>
  <si>
    <t xml:space="preserve">   MŠ, Spec. ZŠ a PŠ, Hradec Králové - MŠ Slunečnice - domeček</t>
  </si>
  <si>
    <t xml:space="preserve">   Gymnázium, Dobruška - Úpravy sportovního hřiště</t>
  </si>
  <si>
    <t xml:space="preserve">  Galerie moderního umění v Hradci Králové - reko podzemního podlaží</t>
  </si>
  <si>
    <t xml:space="preserve">  Galerie výtvarného umění v Náchodě - zámecká jízdárna</t>
  </si>
  <si>
    <t xml:space="preserve">  Muzeum východních Čech v Hradci Králové, Muzeum na Chlumu</t>
  </si>
  <si>
    <t xml:space="preserve">  Hvězdárna a planetárium v Hradci Králové - pozorovací domek</t>
  </si>
  <si>
    <t xml:space="preserve">                                                              - technický stav budovy</t>
  </si>
  <si>
    <t xml:space="preserve">  Hvězdárna v Úpici - vědecko návštěvnické centrum</t>
  </si>
  <si>
    <t xml:space="preserve">  Regionální muzeum a galerie v Jičíně - výstavba depozitáře v Robousích</t>
  </si>
  <si>
    <t xml:space="preserve">  Muzeum Náchodska v Náchodě - oprava fasády štítu budovy muzea</t>
  </si>
  <si>
    <t xml:space="preserve">    evidence usnesení</t>
  </si>
  <si>
    <t xml:space="preserve">    Veem Backup (SW zálohovací)</t>
  </si>
  <si>
    <t xml:space="preserve">    MS External Connector</t>
  </si>
  <si>
    <t xml:space="preserve">    Investiční licence - MS Enterprise Agreement</t>
  </si>
  <si>
    <t xml:space="preserve">    Virtualizační SW pro technologické centrum KHK</t>
  </si>
  <si>
    <t xml:space="preserve">    FormApps Server</t>
  </si>
  <si>
    <t xml:space="preserve">    Modul transakčmího logu pro GINIS</t>
  </si>
  <si>
    <t xml:space="preserve">    SW pro monitoring technologického centra</t>
  </si>
  <si>
    <t xml:space="preserve">    stavební práce</t>
  </si>
  <si>
    <t xml:space="preserve">    AV technika - sál zastupitelstva</t>
  </si>
  <si>
    <t xml:space="preserve">    AV technika - sál krizového řízení</t>
  </si>
  <si>
    <t xml:space="preserve">    Muultifunkční stroje</t>
  </si>
  <si>
    <t xml:space="preserve">    Regály</t>
  </si>
  <si>
    <t xml:space="preserve">    Modernizace projekce u recepce</t>
  </si>
  <si>
    <t xml:space="preserve">    Přenosné mikrofony</t>
  </si>
  <si>
    <t xml:space="preserve">    Širokoformátový skener</t>
  </si>
  <si>
    <t xml:space="preserve">    Xerox VersaLink</t>
  </si>
  <si>
    <t xml:space="preserve">    videokonference</t>
  </si>
  <si>
    <t xml:space="preserve">    CiscoVoice - router</t>
  </si>
  <si>
    <t xml:space="preserve">    Plotr</t>
  </si>
  <si>
    <t xml:space="preserve">    Obnova serverů technologického centra KHK</t>
  </si>
  <si>
    <t xml:space="preserve">    Obnova SAN infrastruktury technologického centra KHK</t>
  </si>
  <si>
    <t xml:space="preserve">    Obnova diskových úložišť technologického centra KHK</t>
  </si>
  <si>
    <t xml:space="preserve">    Obnova technologického centra KHK</t>
  </si>
  <si>
    <t xml:space="preserve">    Domov důchodců Albrechtice nad Orlicí, záložní zdroj energie - PD</t>
  </si>
  <si>
    <t xml:space="preserve">    Domov U Biřičky Hradec Králové, rozvoj Domova U Biřičky</t>
  </si>
  <si>
    <t xml:space="preserve">    Domov důchodců Humburky - studie proveditelnosti navýšení kapacity</t>
  </si>
  <si>
    <t xml:space="preserve">    Domov důchodců Lampertice - objekt Žacléř, stavební úpravy</t>
  </si>
  <si>
    <t xml:space="preserve">    Domov důchodců Tmavý Důl, stavební úpravy - novostavba I. oddělení</t>
  </si>
  <si>
    <t xml:space="preserve">    Domov důchodců Tmavý Důl, reko prádelny</t>
  </si>
  <si>
    <t xml:space="preserve">    Domov důchodců Tmavý Dúl, změna zdroje vytápění</t>
  </si>
  <si>
    <t xml:space="preserve">    Domov pro seniory Pilníkov, nástavba ubytovací části</t>
  </si>
  <si>
    <t xml:space="preserve">    Domov pro seniory Pilníkov, odstavná plocha a nový vstup do budovy</t>
  </si>
  <si>
    <t xml:space="preserve">    Domov pro seniory Pilníkov, výtah</t>
  </si>
  <si>
    <t xml:space="preserve">    Domov pro seniory Pilníkov, studie výstavby objektu</t>
  </si>
  <si>
    <t xml:space="preserve">    Domov pro seniory Vrchlabí, dostavba domova vč. PD</t>
  </si>
  <si>
    <t xml:space="preserve">    Domov pro seniory Vrchlabí, demolice rodinného domu čp. 525</t>
  </si>
  <si>
    <t xml:space="preserve">    Barevné domky Hajnice, reko hlavní budovy</t>
  </si>
  <si>
    <t xml:space="preserve">    Barevné domky Hajnice, studie proveditelnosti stavebních úprav</t>
  </si>
  <si>
    <t xml:space="preserve">    Domov sociálních služeb Chotělice, studie výstavby DOZP v Jičíně</t>
  </si>
  <si>
    <t xml:space="preserve">    Domov Dědina Opočno, výstavba výtahů - Přepychy a České Meziříčí</t>
  </si>
  <si>
    <t xml:space="preserve">    Domovy Na Třešňovce Česká Skalice, vypracování studie DOZP</t>
  </si>
  <si>
    <t xml:space="preserve">    Domov Dolní zámek Teplice nad Metují, vybudování klimatizace</t>
  </si>
  <si>
    <t xml:space="preserve">    Domov V Podzámčí Chlumec nad Cidlinou, okna a dveře</t>
  </si>
  <si>
    <t xml:space="preserve">                        </t>
  </si>
  <si>
    <t xml:space="preserve">                                                                                                                                               </t>
  </si>
  <si>
    <t xml:space="preserve">   Gym a SOŠ pedag., Nová Paka - Sportovní hala - PD</t>
  </si>
  <si>
    <t xml:space="preserve">   SŠ a ZŠ, Hostinné - Zpevněné plochy a sadové úpravy </t>
  </si>
  <si>
    <t xml:space="preserve">   SŠ stroj. a elektro., Nová Paka - Přístavba a stavební úpravy dílen Horská 258, Vrchlabí - vč. PD</t>
  </si>
  <si>
    <t xml:space="preserve">běžné výdaje odvětví:    </t>
  </si>
  <si>
    <t xml:space="preserve">   Gym B. Němcové, Hradec Králové - Oprava fasády vč. PD</t>
  </si>
  <si>
    <t xml:space="preserve">   MŠ, Spec. ZŠ a PŠ, Hradec Králové - Odstranění příčin vzniku vlhostních map u střešních oken a zatékání do spoj. chodeb v objektu </t>
  </si>
  <si>
    <t xml:space="preserve">Oprava oplocení nemocnice, MN Dvůr Králové  </t>
  </si>
  <si>
    <r>
      <rPr>
        <i/>
        <sz val="10"/>
        <rFont val="Arial CE"/>
        <family val="0"/>
      </rPr>
      <t>kapitálové výdaje odvětví:</t>
    </r>
    <r>
      <rPr>
        <i/>
        <sz val="10"/>
        <color indexed="10"/>
        <rFont val="Arial CE"/>
        <family val="0"/>
      </rPr>
      <t xml:space="preserve">     </t>
    </r>
  </si>
  <si>
    <t>k 31.12.2019</t>
  </si>
  <si>
    <t xml:space="preserve">    automobily</t>
  </si>
  <si>
    <t xml:space="preserve">    Domov důchodců Tmavý Důl, reko prádelny - vybavení</t>
  </si>
  <si>
    <r>
      <t xml:space="preserve">   dopravní prostředek - automobil </t>
    </r>
    <r>
      <rPr>
        <sz val="8"/>
        <rFont val="Arial CE"/>
        <family val="0"/>
      </rPr>
      <t>SUPERB 2x</t>
    </r>
  </si>
  <si>
    <t>Rek.dvou výtahů (výtah 3, 4) na požární výtahy v nemocnici RK - DIGIP</t>
  </si>
  <si>
    <t>Dodávka a montáž venkovních žaluzií Hl. budova jižní a vých.křídlo, ON Tu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</si>
</sst>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  <numFmt numFmtId="166" formatCode="0.00_ ;\-0.00\ "/>
    <numFmt numFmtId="167" formatCode="#,##0.00\ _K_č"/>
    <numFmt numFmtId="168" formatCode="0.000"/>
  </numFmts>
  <fonts count="55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4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b/>
      <sz val="12"/>
      <name val="Arial CE"/>
      <family val="0"/>
    </font>
    <font>
      <sz val="11"/>
      <name val="Arial"/>
      <family val="2"/>
    </font>
    <font>
      <sz val="10"/>
      <name val="Times New Roman"/>
      <family val="1"/>
    </font>
    <font>
      <i/>
      <sz val="10"/>
      <color indexed="48"/>
      <name val="Arial"/>
      <family val="2"/>
    </font>
    <font>
      <i/>
      <sz val="10"/>
      <color indexed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i/>
      <sz val="10"/>
      <color rgb="FFFF000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6">
    <xf numFmtId="3" fontId="0" fillId="0" borderId="0" xfId="0" applyAlignment="1">
      <alignment/>
    </xf>
    <xf numFmtId="166" fontId="0" fillId="0" borderId="10" xfId="0" applyNumberFormat="1" applyBorder="1" applyAlignment="1">
      <alignment horizontal="right"/>
    </xf>
    <xf numFmtId="4" fontId="4" fillId="0" borderId="10" xfId="45" applyNumberFormat="1" applyFont="1" applyFill="1" applyBorder="1" applyAlignment="1">
      <alignment vertical="center" wrapText="1"/>
      <protection/>
    </xf>
    <xf numFmtId="2" fontId="0" fillId="0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3" fontId="0" fillId="0" borderId="10" xfId="0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2" fontId="0" fillId="0" borderId="10" xfId="37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 vertical="center"/>
    </xf>
    <xf numFmtId="4" fontId="9" fillId="0" borderId="10" xfId="45" applyNumberFormat="1" applyFont="1" applyFill="1" applyBorder="1" applyAlignment="1">
      <alignment vertical="center" wrapText="1"/>
      <protection/>
    </xf>
    <xf numFmtId="3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4" xfId="45" applyFont="1" applyFill="1" applyBorder="1" applyAlignment="1">
      <alignment horizontal="left" vertical="center" wrapText="1"/>
      <protection/>
    </xf>
    <xf numFmtId="0" fontId="4" fillId="0" borderId="13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wrapText="1"/>
    </xf>
    <xf numFmtId="0" fontId="52" fillId="0" borderId="13" xfId="45" applyFont="1" applyFill="1" applyBorder="1" applyAlignment="1">
      <alignment vertical="center"/>
      <protection/>
    </xf>
    <xf numFmtId="0" fontId="52" fillId="0" borderId="15" xfId="45" applyFont="1" applyFill="1" applyBorder="1" applyAlignment="1">
      <alignment vertical="center"/>
      <protection/>
    </xf>
    <xf numFmtId="0" fontId="4" fillId="0" borderId="13" xfId="45" applyFont="1" applyFill="1" applyBorder="1" applyAlignment="1">
      <alignment horizontal="left" vertical="center" wrapText="1"/>
      <protection/>
    </xf>
    <xf numFmtId="0" fontId="4" fillId="0" borderId="15" xfId="45" applyFont="1" applyFill="1" applyBorder="1" applyAlignment="1">
      <alignment horizontal="left" vertical="center" wrapText="1"/>
      <protection/>
    </xf>
    <xf numFmtId="0" fontId="11" fillId="0" borderId="13" xfId="45" applyFont="1" applyFill="1" applyBorder="1" applyAlignment="1">
      <alignment horizontal="left" vertical="center" wrapText="1"/>
      <protection/>
    </xf>
    <xf numFmtId="0" fontId="4" fillId="0" borderId="13" xfId="45" applyFont="1" applyFill="1" applyBorder="1">
      <alignment/>
      <protection/>
    </xf>
    <xf numFmtId="0" fontId="4" fillId="0" borderId="13" xfId="46" applyFont="1" applyFill="1" applyBorder="1" applyAlignment="1">
      <alignment horizontal="left" vertical="center" wrapText="1"/>
      <protection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3" xfId="45" applyFont="1" applyFill="1" applyBorder="1" applyAlignment="1">
      <alignment vertical="center"/>
      <protection/>
    </xf>
    <xf numFmtId="0" fontId="4" fillId="0" borderId="15" xfId="46" applyFont="1" applyFill="1" applyBorder="1" applyAlignment="1">
      <alignment horizontal="left" vertical="center" wrapText="1"/>
      <protection/>
    </xf>
    <xf numFmtId="3" fontId="3" fillId="0" borderId="0" xfId="0" applyFont="1" applyAlignment="1">
      <alignment/>
    </xf>
    <xf numFmtId="3" fontId="9" fillId="0" borderId="13" xfId="0" applyFont="1" applyFill="1" applyBorder="1" applyAlignment="1">
      <alignment horizontal="left"/>
    </xf>
    <xf numFmtId="3" fontId="0" fillId="0" borderId="0" xfId="0" applyFill="1" applyAlignment="1">
      <alignment/>
    </xf>
    <xf numFmtId="3" fontId="0" fillId="0" borderId="0" xfId="0" applyFill="1" applyAlignment="1">
      <alignment horizontal="right"/>
    </xf>
    <xf numFmtId="4" fontId="9" fillId="0" borderId="11" xfId="45" applyNumberFormat="1" applyFont="1" applyFill="1" applyBorder="1" applyAlignment="1">
      <alignment vertical="center" wrapText="1"/>
      <protection/>
    </xf>
    <xf numFmtId="4" fontId="2" fillId="12" borderId="17" xfId="37" applyNumberFormat="1" applyFont="1" applyFill="1" applyBorder="1" applyAlignment="1">
      <alignment horizontal="right"/>
    </xf>
    <xf numFmtId="3" fontId="2" fillId="12" borderId="18" xfId="0" applyFont="1" applyFill="1" applyBorder="1" applyAlignment="1">
      <alignment/>
    </xf>
    <xf numFmtId="3" fontId="3" fillId="0" borderId="15" xfId="0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3" fillId="0" borderId="16" xfId="0" applyFont="1" applyFill="1" applyBorder="1" applyAlignment="1">
      <alignment/>
    </xf>
    <xf numFmtId="3" fontId="0" fillId="0" borderId="13" xfId="0" applyFill="1" applyBorder="1" applyAlignment="1">
      <alignment/>
    </xf>
    <xf numFmtId="3" fontId="3" fillId="0" borderId="13" xfId="0" applyFont="1" applyFill="1" applyBorder="1" applyAlignment="1">
      <alignment/>
    </xf>
    <xf numFmtId="3" fontId="0" fillId="0" borderId="15" xfId="0" applyFill="1" applyBorder="1" applyAlignment="1">
      <alignment/>
    </xf>
    <xf numFmtId="3" fontId="0" fillId="0" borderId="13" xfId="0" applyFill="1" applyBorder="1" applyAlignment="1">
      <alignment wrapText="1"/>
    </xf>
    <xf numFmtId="3" fontId="0" fillId="0" borderId="20" xfId="0" applyFill="1" applyBorder="1" applyAlignment="1">
      <alignment/>
    </xf>
    <xf numFmtId="3" fontId="3" fillId="0" borderId="13" xfId="0" applyFont="1" applyBorder="1" applyAlignment="1">
      <alignment/>
    </xf>
    <xf numFmtId="3" fontId="53" fillId="0" borderId="13" xfId="0" applyFont="1" applyBorder="1" applyAlignment="1">
      <alignment/>
    </xf>
    <xf numFmtId="3" fontId="0" fillId="0" borderId="13" xfId="0" applyFont="1" applyBorder="1" applyAlignment="1">
      <alignment wrapText="1"/>
    </xf>
    <xf numFmtId="3" fontId="0" fillId="0" borderId="13" xfId="0" applyBorder="1" applyAlignment="1">
      <alignment/>
    </xf>
    <xf numFmtId="3" fontId="0" fillId="0" borderId="13" xfId="0" applyBorder="1" applyAlignment="1">
      <alignment wrapText="1"/>
    </xf>
    <xf numFmtId="3" fontId="3" fillId="0" borderId="19" xfId="0" applyFont="1" applyBorder="1" applyAlignment="1">
      <alignment/>
    </xf>
    <xf numFmtId="3" fontId="4" fillId="0" borderId="16" xfId="0" applyFont="1" applyFill="1" applyBorder="1" applyAlignment="1">
      <alignment horizontal="left" wrapText="1"/>
    </xf>
    <xf numFmtId="3" fontId="5" fillId="0" borderId="13" xfId="0" applyFont="1" applyFill="1" applyBorder="1" applyAlignment="1">
      <alignment horizontal="left" wrapText="1"/>
    </xf>
    <xf numFmtId="0" fontId="52" fillId="0" borderId="13" xfId="45" applyFont="1" applyFill="1" applyBorder="1" applyAlignment="1">
      <alignment vertical="center" wrapText="1"/>
      <protection/>
    </xf>
    <xf numFmtId="0" fontId="4" fillId="0" borderId="15" xfId="45" applyFont="1" applyFill="1" applyBorder="1" applyAlignment="1">
      <alignment vertical="center"/>
      <protection/>
    </xf>
    <xf numFmtId="0" fontId="52" fillId="0" borderId="13" xfId="0" applyNumberFormat="1" applyFont="1" applyFill="1" applyBorder="1" applyAlignment="1">
      <alignment vertical="center"/>
    </xf>
    <xf numFmtId="0" fontId="52" fillId="0" borderId="15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5" xfId="45" applyFont="1" applyFill="1" applyBorder="1" applyAlignment="1">
      <alignment horizontal="left" vertical="center"/>
      <protection/>
    </xf>
    <xf numFmtId="0" fontId="4" fillId="0" borderId="15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 vertical="center"/>
    </xf>
    <xf numFmtId="3" fontId="5" fillId="0" borderId="19" xfId="0" applyFont="1" applyFill="1" applyBorder="1" applyAlignment="1">
      <alignment horizontal="left"/>
    </xf>
    <xf numFmtId="3" fontId="2" fillId="12" borderId="18" xfId="0" applyFont="1" applyFill="1" applyBorder="1" applyAlignment="1">
      <alignment horizontal="left"/>
    </xf>
    <xf numFmtId="2" fontId="0" fillId="0" borderId="14" xfId="0" applyNumberForma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14" xfId="0" applyNumberForma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0" borderId="19" xfId="0" applyNumberFormat="1" applyFont="1" applyBorder="1" applyAlignment="1">
      <alignment/>
    </xf>
    <xf numFmtId="3" fontId="0" fillId="0" borderId="19" xfId="0" applyFill="1" applyBorder="1" applyAlignment="1">
      <alignment/>
    </xf>
    <xf numFmtId="3" fontId="10" fillId="0" borderId="21" xfId="0" applyFont="1" applyFill="1" applyBorder="1" applyAlignment="1">
      <alignment/>
    </xf>
    <xf numFmtId="3" fontId="2" fillId="0" borderId="22" xfId="0" applyFont="1" applyFill="1" applyBorder="1" applyAlignment="1">
      <alignment horizontal="center" vertical="center" wrapText="1"/>
    </xf>
    <xf numFmtId="3" fontId="2" fillId="0" borderId="23" xfId="0" applyFont="1" applyFill="1" applyBorder="1" applyAlignment="1">
      <alignment horizontal="center" vertical="center" wrapText="1"/>
    </xf>
    <xf numFmtId="4" fontId="2" fillId="12" borderId="24" xfId="37" applyNumberFormat="1" applyFont="1" applyFill="1" applyBorder="1" applyAlignment="1">
      <alignment horizontal="right"/>
    </xf>
    <xf numFmtId="2" fontId="0" fillId="0" borderId="25" xfId="37" applyNumberFormat="1" applyFont="1" applyBorder="1" applyAlignment="1">
      <alignment horizontal="right"/>
    </xf>
    <xf numFmtId="4" fontId="9" fillId="0" borderId="25" xfId="45" applyNumberFormat="1" applyFont="1" applyFill="1" applyBorder="1" applyAlignment="1">
      <alignment vertical="center" wrapText="1"/>
      <protection/>
    </xf>
    <xf numFmtId="4" fontId="4" fillId="0" borderId="25" xfId="45" applyNumberFormat="1" applyFont="1" applyFill="1" applyBorder="1" applyAlignment="1">
      <alignment vertical="center" wrapText="1"/>
      <protection/>
    </xf>
    <xf numFmtId="2" fontId="0" fillId="0" borderId="25" xfId="37" applyNumberFormat="1" applyFont="1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2" fontId="0" fillId="0" borderId="25" xfId="37" applyNumberFormat="1" applyFont="1" applyFill="1" applyBorder="1" applyAlignment="1">
      <alignment horizontal="right"/>
    </xf>
    <xf numFmtId="4" fontId="4" fillId="0" borderId="26" xfId="45" applyNumberFormat="1" applyFont="1" applyFill="1" applyBorder="1" applyAlignment="1">
      <alignment vertical="center" wrapText="1"/>
      <protection/>
    </xf>
    <xf numFmtId="2" fontId="0" fillId="0" borderId="27" xfId="37" applyNumberFormat="1" applyFont="1" applyBorder="1" applyAlignment="1">
      <alignment horizontal="right"/>
    </xf>
    <xf numFmtId="4" fontId="9" fillId="0" borderId="26" xfId="45" applyNumberFormat="1" applyFont="1" applyFill="1" applyBorder="1" applyAlignment="1">
      <alignment vertical="center" wrapText="1"/>
      <protection/>
    </xf>
    <xf numFmtId="4" fontId="9" fillId="0" borderId="28" xfId="0" applyNumberFormat="1" applyFont="1" applyFill="1" applyBorder="1" applyAlignment="1">
      <alignment horizontal="right"/>
    </xf>
    <xf numFmtId="4" fontId="6" fillId="0" borderId="25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 vertical="center"/>
    </xf>
    <xf numFmtId="4" fontId="4" fillId="0" borderId="25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25" xfId="45" applyNumberFormat="1" applyFont="1" applyFill="1" applyBorder="1" applyAlignment="1">
      <alignment horizontal="right" vertical="center" wrapText="1"/>
      <protection/>
    </xf>
    <xf numFmtId="4" fontId="4" fillId="0" borderId="27" xfId="45" applyNumberFormat="1" applyFont="1" applyFill="1" applyBorder="1" applyAlignment="1">
      <alignment vertical="center" wrapText="1"/>
      <protection/>
    </xf>
    <xf numFmtId="2" fontId="6" fillId="0" borderId="25" xfId="0" applyNumberFormat="1" applyFont="1" applyFill="1" applyBorder="1" applyAlignment="1">
      <alignment horizontal="right"/>
    </xf>
    <xf numFmtId="4" fontId="4" fillId="0" borderId="27" xfId="45" applyNumberFormat="1" applyFont="1" applyFill="1" applyBorder="1" applyAlignment="1">
      <alignment horizontal="right" vertical="center" wrapText="1"/>
      <protection/>
    </xf>
    <xf numFmtId="2" fontId="13" fillId="0" borderId="27" xfId="0" applyNumberFormat="1" applyFont="1" applyFill="1" applyBorder="1" applyAlignment="1">
      <alignment horizontal="right"/>
    </xf>
    <xf numFmtId="2" fontId="13" fillId="0" borderId="25" xfId="0" applyNumberFormat="1" applyFont="1" applyFill="1" applyBorder="1" applyAlignment="1">
      <alignment horizontal="right"/>
    </xf>
    <xf numFmtId="4" fontId="52" fillId="0" borderId="25" xfId="45" applyNumberFormat="1" applyFont="1" applyFill="1" applyBorder="1" applyAlignment="1">
      <alignment vertical="center" wrapText="1"/>
      <protection/>
    </xf>
    <xf numFmtId="4" fontId="9" fillId="0" borderId="26" xfId="0" applyNumberFormat="1" applyFont="1" applyFill="1" applyBorder="1" applyAlignment="1">
      <alignment horizontal="right"/>
    </xf>
    <xf numFmtId="2" fontId="4" fillId="0" borderId="25" xfId="45" applyNumberFormat="1" applyFont="1" applyFill="1" applyBorder="1" applyAlignment="1">
      <alignment horizontal="right" vertical="center" wrapText="1"/>
      <protection/>
    </xf>
    <xf numFmtId="4" fontId="0" fillId="0" borderId="25" xfId="37" applyNumberFormat="1" applyFont="1" applyBorder="1" applyAlignment="1">
      <alignment horizontal="right"/>
    </xf>
    <xf numFmtId="4" fontId="0" fillId="0" borderId="23" xfId="37" applyNumberFormat="1" applyFont="1" applyBorder="1" applyAlignment="1">
      <alignment horizontal="right"/>
    </xf>
    <xf numFmtId="2" fontId="3" fillId="0" borderId="26" xfId="0" applyNumberFormat="1" applyFont="1" applyFill="1" applyBorder="1" applyAlignment="1">
      <alignment/>
    </xf>
    <xf numFmtId="164" fontId="0" fillId="0" borderId="25" xfId="37" applyNumberFormat="1" applyFont="1" applyBorder="1" applyAlignment="1">
      <alignment horizontal="right"/>
    </xf>
    <xf numFmtId="2" fontId="0" fillId="0" borderId="28" xfId="0" applyNumberFormat="1" applyFill="1" applyBorder="1" applyAlignment="1">
      <alignment/>
    </xf>
    <xf numFmtId="164" fontId="0" fillId="0" borderId="25" xfId="37" applyNumberFormat="1" applyFont="1" applyFill="1" applyBorder="1" applyAlignment="1">
      <alignment horizontal="right"/>
    </xf>
    <xf numFmtId="2" fontId="0" fillId="0" borderId="25" xfId="0" applyNumberFormat="1" applyFill="1" applyBorder="1" applyAlignment="1">
      <alignment horizontal="right" vertical="center"/>
    </xf>
    <xf numFmtId="2" fontId="0" fillId="0" borderId="26" xfId="0" applyNumberFormat="1" applyFill="1" applyBorder="1" applyAlignment="1">
      <alignment horizontal="right"/>
    </xf>
    <xf numFmtId="4" fontId="16" fillId="0" borderId="29" xfId="37" applyNumberFormat="1" applyFont="1" applyFill="1" applyBorder="1" applyAlignment="1">
      <alignment horizontal="right"/>
    </xf>
    <xf numFmtId="3" fontId="2" fillId="0" borderId="30" xfId="0" applyFont="1" applyFill="1" applyBorder="1" applyAlignment="1">
      <alignment horizontal="center" vertical="center" wrapText="1"/>
    </xf>
    <xf numFmtId="3" fontId="2" fillId="0" borderId="31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right"/>
    </xf>
    <xf numFmtId="4" fontId="4" fillId="0" borderId="11" xfId="45" applyNumberFormat="1" applyFont="1" applyFill="1" applyBorder="1" applyAlignment="1">
      <alignment vertical="center" wrapText="1"/>
      <protection/>
    </xf>
    <xf numFmtId="2" fontId="0" fillId="0" borderId="12" xfId="0" applyNumberFormat="1" applyBorder="1" applyAlignment="1">
      <alignment horizontal="right"/>
    </xf>
    <xf numFmtId="4" fontId="9" fillId="0" borderId="32" xfId="0" applyNumberFormat="1" applyFont="1" applyFill="1" applyBorder="1" applyAlignment="1">
      <alignment horizontal="right"/>
    </xf>
    <xf numFmtId="2" fontId="3" fillId="0" borderId="11" xfId="37" applyNumberFormat="1" applyFont="1" applyFill="1" applyBorder="1" applyAlignment="1">
      <alignment horizontal="right"/>
    </xf>
    <xf numFmtId="166" fontId="4" fillId="0" borderId="10" xfId="45" applyNumberFormat="1" applyFont="1" applyFill="1" applyBorder="1" applyAlignment="1">
      <alignment horizontal="right" vertical="center" wrapText="1"/>
      <protection/>
    </xf>
    <xf numFmtId="2" fontId="0" fillId="0" borderId="10" xfId="37" applyNumberFormat="1" applyFont="1" applyBorder="1" applyAlignment="1">
      <alignment horizontal="right"/>
    </xf>
    <xf numFmtId="2" fontId="0" fillId="0" borderId="31" xfId="37" applyNumberFormat="1" applyFont="1" applyBorder="1" applyAlignment="1">
      <alignment horizontal="right"/>
    </xf>
    <xf numFmtId="166" fontId="0" fillId="0" borderId="12" xfId="37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0" fillId="0" borderId="32" xfId="0" applyNumberFormat="1" applyFill="1" applyBorder="1" applyAlignment="1">
      <alignment/>
    </xf>
    <xf numFmtId="166" fontId="0" fillId="0" borderId="10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/>
    </xf>
    <xf numFmtId="4" fontId="16" fillId="0" borderId="33" xfId="37" applyNumberFormat="1" applyFont="1" applyFill="1" applyBorder="1" applyAlignment="1">
      <alignment horizontal="right"/>
    </xf>
    <xf numFmtId="166" fontId="0" fillId="0" borderId="25" xfId="37" applyNumberFormat="1" applyFont="1" applyBorder="1" applyAlignment="1">
      <alignment horizontal="right"/>
    </xf>
    <xf numFmtId="2" fontId="0" fillId="0" borderId="26" xfId="37" applyNumberFormat="1" applyFont="1" applyFill="1" applyBorder="1" applyAlignment="1">
      <alignment/>
    </xf>
    <xf numFmtId="3" fontId="0" fillId="0" borderId="25" xfId="0" applyFill="1" applyBorder="1" applyAlignment="1">
      <alignment/>
    </xf>
    <xf numFmtId="4" fontId="4" fillId="0" borderId="25" xfId="0" applyNumberFormat="1" applyFont="1" applyFill="1" applyBorder="1" applyAlignment="1">
      <alignment horizontal="right" vertical="center"/>
    </xf>
    <xf numFmtId="4" fontId="4" fillId="0" borderId="28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 vertical="center"/>
    </xf>
    <xf numFmtId="166" fontId="4" fillId="0" borderId="25" xfId="45" applyNumberFormat="1" applyFont="1" applyFill="1" applyBorder="1" applyAlignment="1">
      <alignment horizontal="right" vertical="center" wrapText="1"/>
      <protection/>
    </xf>
    <xf numFmtId="2" fontId="0" fillId="0" borderId="23" xfId="37" applyNumberFormat="1" applyFont="1" applyBorder="1" applyAlignment="1">
      <alignment horizontal="right"/>
    </xf>
    <xf numFmtId="166" fontId="0" fillId="0" borderId="25" xfId="37" applyNumberFormat="1" applyFont="1" applyFill="1" applyBorder="1" applyAlignment="1">
      <alignment/>
    </xf>
    <xf numFmtId="2" fontId="3" fillId="0" borderId="26" xfId="37" applyNumberFormat="1" applyFont="1" applyFill="1" applyBorder="1" applyAlignment="1">
      <alignment/>
    </xf>
    <xf numFmtId="2" fontId="0" fillId="0" borderId="28" xfId="37" applyNumberFormat="1" applyFont="1" applyFill="1" applyBorder="1" applyAlignment="1">
      <alignment/>
    </xf>
    <xf numFmtId="166" fontId="0" fillId="0" borderId="25" xfId="37" applyNumberFormat="1" applyFont="1" applyFill="1" applyBorder="1" applyAlignment="1">
      <alignment horizontal="right"/>
    </xf>
    <xf numFmtId="2" fontId="0" fillId="0" borderId="25" xfId="37" applyNumberFormat="1" applyFont="1" applyFill="1" applyBorder="1" applyAlignment="1">
      <alignment horizontal="right" vertical="center"/>
    </xf>
    <xf numFmtId="2" fontId="0" fillId="0" borderId="26" xfId="37" applyNumberFormat="1" applyFont="1" applyFill="1" applyBorder="1" applyAlignment="1">
      <alignment horizontal="right"/>
    </xf>
    <xf numFmtId="3" fontId="1" fillId="33" borderId="0" xfId="0" applyFont="1" applyFill="1" applyAlignment="1">
      <alignment horizontal="center" vertical="center" wrapText="1"/>
    </xf>
    <xf numFmtId="3" fontId="0" fillId="33" borderId="0" xfId="0" applyFill="1" applyAlignment="1">
      <alignment/>
    </xf>
    <xf numFmtId="3" fontId="0" fillId="0" borderId="0" xfId="0" applyFont="1" applyFill="1" applyAlignment="1">
      <alignment horizontal="center" vertical="center"/>
    </xf>
    <xf numFmtId="3" fontId="0" fillId="0" borderId="0" xfId="0" applyFill="1" applyAlignment="1">
      <alignment/>
    </xf>
    <xf numFmtId="3" fontId="2" fillId="0" borderId="18" xfId="0" applyFont="1" applyFill="1" applyBorder="1" applyAlignment="1">
      <alignment horizontal="center" vertical="center" wrapText="1"/>
    </xf>
    <xf numFmtId="3" fontId="2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zoomScalePageLayoutView="0" workbookViewId="0" topLeftCell="A226">
      <selection activeCell="A127" sqref="A127"/>
    </sheetView>
  </sheetViews>
  <sheetFormatPr defaultColWidth="9.00390625" defaultRowHeight="12.75"/>
  <cols>
    <col min="1" max="1" width="63.00390625" style="0" customWidth="1"/>
    <col min="2" max="2" width="17.25390625" style="0" customWidth="1"/>
    <col min="3" max="3" width="17.75390625" style="0" customWidth="1"/>
    <col min="4" max="4" width="15.75390625" style="0" customWidth="1"/>
    <col min="9" max="9" width="58.25390625" style="0" customWidth="1"/>
  </cols>
  <sheetData>
    <row r="1" spans="1:4" ht="12.75">
      <c r="A1" s="32"/>
      <c r="B1" s="32"/>
      <c r="C1" s="32"/>
      <c r="D1" s="32" t="s">
        <v>102</v>
      </c>
    </row>
    <row r="2" spans="1:4" ht="28.5" customHeight="1">
      <c r="A2" s="140" t="s">
        <v>95</v>
      </c>
      <c r="B2" s="140"/>
      <c r="C2" s="140"/>
      <c r="D2" s="141"/>
    </row>
    <row r="3" spans="1:4" ht="12.75" customHeight="1">
      <c r="A3" s="142" t="s">
        <v>6</v>
      </c>
      <c r="B3" s="142"/>
      <c r="C3" s="142"/>
      <c r="D3" s="143"/>
    </row>
    <row r="4" spans="1:4" ht="13.5" thickBot="1">
      <c r="A4" s="32"/>
      <c r="B4" s="32"/>
      <c r="C4" s="32"/>
      <c r="D4" s="33" t="s">
        <v>0</v>
      </c>
    </row>
    <row r="5" spans="1:4" ht="13.5" customHeight="1">
      <c r="A5" s="144" t="s">
        <v>1</v>
      </c>
      <c r="B5" s="73" t="s">
        <v>2</v>
      </c>
      <c r="C5" s="73" t="s">
        <v>4</v>
      </c>
      <c r="D5" s="109" t="s">
        <v>5</v>
      </c>
    </row>
    <row r="6" spans="1:4" ht="13.5" customHeight="1" thickBot="1">
      <c r="A6" s="145"/>
      <c r="B6" s="74" t="s">
        <v>3</v>
      </c>
      <c r="C6" s="74" t="s">
        <v>3</v>
      </c>
      <c r="D6" s="110" t="s">
        <v>225</v>
      </c>
    </row>
    <row r="7" spans="1:4" ht="12.75">
      <c r="A7" s="36" t="s">
        <v>7</v>
      </c>
      <c r="B7" s="75">
        <f>B9+B13+B14</f>
        <v>150000</v>
      </c>
      <c r="C7" s="75">
        <f>C9+C13+C14</f>
        <v>268603.35</v>
      </c>
      <c r="D7" s="35">
        <f>D9+D13+D14</f>
        <v>255925.11</v>
      </c>
    </row>
    <row r="8" spans="1:4" ht="12.75">
      <c r="A8" s="37" t="s">
        <v>8</v>
      </c>
      <c r="B8" s="76"/>
      <c r="C8" s="126"/>
      <c r="D8" s="1"/>
    </row>
    <row r="9" spans="1:4" ht="12.75">
      <c r="A9" s="38" t="s">
        <v>9</v>
      </c>
      <c r="B9" s="77">
        <f>B10+B11+B12</f>
        <v>130000</v>
      </c>
      <c r="C9" s="77">
        <f>C10+C11+C12</f>
        <v>202608.15</v>
      </c>
      <c r="D9" s="11">
        <f>D10+D11+D12</f>
        <v>192035.35</v>
      </c>
    </row>
    <row r="10" spans="1:4" ht="12.75">
      <c r="A10" s="39" t="s">
        <v>155</v>
      </c>
      <c r="B10" s="78">
        <v>17000</v>
      </c>
      <c r="C10" s="78">
        <v>44244.53</v>
      </c>
      <c r="D10" s="2">
        <v>38606.36</v>
      </c>
    </row>
    <row r="11" spans="1:4" ht="12.75">
      <c r="A11" s="40" t="s">
        <v>156</v>
      </c>
      <c r="B11" s="78">
        <v>113000</v>
      </c>
      <c r="C11" s="78">
        <v>144617.6</v>
      </c>
      <c r="D11" s="2">
        <v>140616.77</v>
      </c>
    </row>
    <row r="12" spans="1:4" ht="12.75">
      <c r="A12" s="40" t="s">
        <v>157</v>
      </c>
      <c r="B12" s="78"/>
      <c r="C12" s="78">
        <v>13746.02</v>
      </c>
      <c r="D12" s="2">
        <v>12812.22</v>
      </c>
    </row>
    <row r="13" spans="1:4" ht="12.75">
      <c r="A13" s="38" t="s">
        <v>10</v>
      </c>
      <c r="B13" s="77">
        <v>0</v>
      </c>
      <c r="C13" s="77">
        <v>1173.49</v>
      </c>
      <c r="D13" s="11">
        <v>0</v>
      </c>
    </row>
    <row r="14" spans="1:4" ht="12.75">
      <c r="A14" s="38" t="s">
        <v>11</v>
      </c>
      <c r="B14" s="77">
        <f>B15+B16+B17+B18+B19+B20+B21+B22</f>
        <v>20000</v>
      </c>
      <c r="C14" s="77">
        <f>C15+C16+C17+C18+C19+C20+C21+C22</f>
        <v>64821.71000000001</v>
      </c>
      <c r="D14" s="11">
        <f>D15+D16+D17+D18+D19+D20+D21+D22</f>
        <v>63889.759999999995</v>
      </c>
    </row>
    <row r="15" spans="1:4" ht="12.75">
      <c r="A15" s="40" t="s">
        <v>153</v>
      </c>
      <c r="B15" s="78">
        <v>15000</v>
      </c>
      <c r="C15" s="78">
        <v>60700</v>
      </c>
      <c r="D15" s="2">
        <v>60359.61</v>
      </c>
    </row>
    <row r="16" spans="1:4" ht="12.75">
      <c r="A16" s="40" t="s">
        <v>154</v>
      </c>
      <c r="B16" s="78">
        <v>5000</v>
      </c>
      <c r="C16" s="78">
        <v>3500</v>
      </c>
      <c r="D16" s="2">
        <v>3353.88</v>
      </c>
    </row>
    <row r="17" spans="1:4" ht="12.75">
      <c r="A17" s="40" t="s">
        <v>147</v>
      </c>
      <c r="B17" s="78"/>
      <c r="C17" s="78">
        <v>127.29</v>
      </c>
      <c r="D17" s="2">
        <v>7.21</v>
      </c>
    </row>
    <row r="18" spans="1:4" ht="12.75">
      <c r="A18" s="40" t="s">
        <v>148</v>
      </c>
      <c r="B18" s="79"/>
      <c r="C18" s="79">
        <v>297.69</v>
      </c>
      <c r="D18" s="3">
        <v>164.32</v>
      </c>
    </row>
    <row r="19" spans="1:4" ht="12.75">
      <c r="A19" s="40" t="s">
        <v>149</v>
      </c>
      <c r="B19" s="79"/>
      <c r="C19" s="79">
        <v>2.83</v>
      </c>
      <c r="D19" s="3">
        <v>2.83</v>
      </c>
    </row>
    <row r="20" spans="1:4" ht="12.75">
      <c r="A20" s="40" t="s">
        <v>150</v>
      </c>
      <c r="B20" s="79"/>
      <c r="C20" s="79">
        <v>150.55</v>
      </c>
      <c r="D20" s="3">
        <v>1.7</v>
      </c>
    </row>
    <row r="21" spans="1:4" ht="12.75">
      <c r="A21" s="40" t="s">
        <v>151</v>
      </c>
      <c r="B21" s="80"/>
      <c r="C21" s="80">
        <v>1.67</v>
      </c>
      <c r="D21" s="3">
        <v>0.21</v>
      </c>
    </row>
    <row r="22" spans="1:4" ht="13.5" thickBot="1">
      <c r="A22" s="41" t="s">
        <v>152</v>
      </c>
      <c r="B22" s="81"/>
      <c r="C22" s="127">
        <v>41.68</v>
      </c>
      <c r="D22" s="4"/>
    </row>
    <row r="23" spans="1:4" ht="12.75">
      <c r="A23" s="36" t="s">
        <v>12</v>
      </c>
      <c r="B23" s="75">
        <f>B25+B32</f>
        <v>28000</v>
      </c>
      <c r="C23" s="75">
        <f>C25+C32</f>
        <v>111082.65</v>
      </c>
      <c r="D23" s="35">
        <f>D25+D32</f>
        <v>7457.22</v>
      </c>
    </row>
    <row r="24" spans="1:4" ht="12.75">
      <c r="A24" s="37" t="s">
        <v>8</v>
      </c>
      <c r="B24" s="82"/>
      <c r="C24" s="82"/>
      <c r="D24" s="111"/>
    </row>
    <row r="25" spans="1:4" ht="12.75">
      <c r="A25" s="42" t="s">
        <v>11</v>
      </c>
      <c r="B25" s="77">
        <f>B26+B27+B28+B29+B30+B31</f>
        <v>2400</v>
      </c>
      <c r="C25" s="77">
        <f>C26+C27+C28+C29+C30+C31</f>
        <v>1636.1399999999999</v>
      </c>
      <c r="D25" s="11">
        <f>D26+D27+D28+D29+D30+D31</f>
        <v>307.84000000000003</v>
      </c>
    </row>
    <row r="26" spans="1:4" ht="12.75">
      <c r="A26" s="43" t="s">
        <v>13</v>
      </c>
      <c r="B26" s="78">
        <v>400</v>
      </c>
      <c r="C26" s="78">
        <v>353.74</v>
      </c>
      <c r="D26" s="2">
        <v>0</v>
      </c>
    </row>
    <row r="27" spans="1:4" ht="12.75">
      <c r="A27" s="43" t="s">
        <v>96</v>
      </c>
      <c r="B27" s="78"/>
      <c r="C27" s="78">
        <v>532.4</v>
      </c>
      <c r="D27" s="2">
        <v>242.34</v>
      </c>
    </row>
    <row r="28" spans="1:4" ht="12.75">
      <c r="A28" s="43" t="s">
        <v>17</v>
      </c>
      <c r="B28" s="78"/>
      <c r="C28" s="78">
        <v>250</v>
      </c>
      <c r="D28" s="2">
        <v>65.5</v>
      </c>
    </row>
    <row r="29" spans="1:4" ht="12.75">
      <c r="A29" s="43" t="s">
        <v>97</v>
      </c>
      <c r="B29" s="78">
        <v>500</v>
      </c>
      <c r="C29" s="78"/>
      <c r="D29" s="2"/>
    </row>
    <row r="30" spans="1:4" ht="12.75">
      <c r="A30" s="43" t="s">
        <v>98</v>
      </c>
      <c r="B30" s="78">
        <v>1000</v>
      </c>
      <c r="C30" s="78"/>
      <c r="D30" s="2"/>
    </row>
    <row r="31" spans="1:4" ht="12.75">
      <c r="A31" s="43" t="s">
        <v>100</v>
      </c>
      <c r="B31" s="78">
        <v>500</v>
      </c>
      <c r="C31" s="78">
        <v>500</v>
      </c>
      <c r="D31" s="2"/>
    </row>
    <row r="32" spans="1:4" ht="12.75">
      <c r="A32" s="44" t="s">
        <v>9</v>
      </c>
      <c r="B32" s="77">
        <f>B33+B34+B35+B36+B37+B38+B39+B40</f>
        <v>25600</v>
      </c>
      <c r="C32" s="77">
        <f>C33+C34+C35+C36+C37+C38+C39+C40</f>
        <v>109446.51</v>
      </c>
      <c r="D32" s="11">
        <f>D33+D34+D35+D36+D37+D38+D39+D40</f>
        <v>7149.38</v>
      </c>
    </row>
    <row r="33" spans="1:4" ht="12.75">
      <c r="A33" s="45" t="s">
        <v>14</v>
      </c>
      <c r="B33" s="78"/>
      <c r="C33" s="78">
        <v>1050.2</v>
      </c>
      <c r="D33" s="2">
        <v>1049.35</v>
      </c>
    </row>
    <row r="34" spans="1:9" ht="25.5" customHeight="1">
      <c r="A34" s="46" t="s">
        <v>15</v>
      </c>
      <c r="B34" s="78">
        <v>3500</v>
      </c>
      <c r="C34" s="78">
        <v>75592.83</v>
      </c>
      <c r="D34" s="2"/>
      <c r="H34" t="s">
        <v>215</v>
      </c>
      <c r="I34" t="s">
        <v>216</v>
      </c>
    </row>
    <row r="35" spans="1:4" ht="12.75">
      <c r="A35" s="45" t="s">
        <v>18</v>
      </c>
      <c r="B35" s="78">
        <v>22000</v>
      </c>
      <c r="C35" s="78">
        <v>21500</v>
      </c>
      <c r="D35" s="2">
        <v>220.22</v>
      </c>
    </row>
    <row r="36" spans="1:4" ht="12.75">
      <c r="A36" s="43" t="s">
        <v>16</v>
      </c>
      <c r="B36" s="78"/>
      <c r="C36" s="78">
        <v>3715.48</v>
      </c>
      <c r="D36" s="2">
        <v>3715.13</v>
      </c>
    </row>
    <row r="37" spans="1:4" ht="13.5" customHeight="1">
      <c r="A37" s="43" t="s">
        <v>20</v>
      </c>
      <c r="B37" s="78"/>
      <c r="C37" s="78">
        <v>2500</v>
      </c>
      <c r="D37" s="2"/>
    </row>
    <row r="38" spans="1:4" ht="14.25" customHeight="1">
      <c r="A38" s="45" t="s">
        <v>99</v>
      </c>
      <c r="B38" s="78">
        <v>100</v>
      </c>
      <c r="C38" s="78">
        <v>100</v>
      </c>
      <c r="D38" s="2">
        <v>99.64</v>
      </c>
    </row>
    <row r="39" spans="1:4" ht="12.75">
      <c r="A39" s="43" t="s">
        <v>101</v>
      </c>
      <c r="B39" s="78"/>
      <c r="C39" s="78">
        <v>3600</v>
      </c>
      <c r="D39" s="2">
        <v>677.17</v>
      </c>
    </row>
    <row r="40" spans="1:4" ht="13.5" thickBot="1">
      <c r="A40" s="47" t="s">
        <v>19</v>
      </c>
      <c r="B40" s="83"/>
      <c r="C40" s="83">
        <v>1388</v>
      </c>
      <c r="D40" s="112">
        <v>1387.87</v>
      </c>
    </row>
    <row r="41" spans="1:4" ht="12.75">
      <c r="A41" s="36" t="s">
        <v>21</v>
      </c>
      <c r="B41" s="75">
        <f>B43+B44+B45+B54+B57</f>
        <v>107000</v>
      </c>
      <c r="C41" s="75">
        <f>C43+C44+C45+C54+C57</f>
        <v>171754.02000000002</v>
      </c>
      <c r="D41" s="35">
        <f>D43+D44+D45+D54+D57</f>
        <v>87520.99</v>
      </c>
    </row>
    <row r="42" spans="1:4" ht="12.75">
      <c r="A42" s="37" t="s">
        <v>8</v>
      </c>
      <c r="B42" s="84"/>
      <c r="C42" s="84"/>
      <c r="D42" s="113"/>
    </row>
    <row r="43" spans="1:4" ht="12.75">
      <c r="A43" s="48" t="s">
        <v>47</v>
      </c>
      <c r="B43" s="77">
        <v>63000</v>
      </c>
      <c r="C43" s="77">
        <v>114573.02</v>
      </c>
      <c r="D43" s="11">
        <v>62691.71</v>
      </c>
    </row>
    <row r="44" spans="1:4" ht="12.75">
      <c r="A44" s="48" t="s">
        <v>22</v>
      </c>
      <c r="B44" s="77">
        <v>30200</v>
      </c>
      <c r="C44" s="77">
        <v>31084</v>
      </c>
      <c r="D44" s="11">
        <v>22625.09</v>
      </c>
    </row>
    <row r="45" spans="1:4" ht="12.75">
      <c r="A45" s="49" t="s">
        <v>224</v>
      </c>
      <c r="B45" s="77">
        <f>B46+B47+B48+B49+B50+B51+B52+B53</f>
        <v>7300</v>
      </c>
      <c r="C45" s="77">
        <f>C46+C47+C48+C49+C50+C51+C52+C53</f>
        <v>24561</v>
      </c>
      <c r="D45" s="11">
        <f>D46+D47+D48+D49+D50+D51+D52+D53</f>
        <v>1847.2399999999998</v>
      </c>
    </row>
    <row r="46" spans="1:4" ht="15" customHeight="1">
      <c r="A46" s="50" t="s">
        <v>158</v>
      </c>
      <c r="B46" s="78">
        <v>5000</v>
      </c>
      <c r="C46" s="78">
        <v>7500</v>
      </c>
      <c r="D46" s="2"/>
    </row>
    <row r="47" spans="1:4" ht="12.75">
      <c r="A47" s="50" t="s">
        <v>159</v>
      </c>
      <c r="B47" s="78">
        <v>500</v>
      </c>
      <c r="C47" s="78">
        <v>1662</v>
      </c>
      <c r="D47" s="2">
        <v>1428.31</v>
      </c>
    </row>
    <row r="48" spans="1:4" ht="25.5">
      <c r="A48" s="50" t="s">
        <v>160</v>
      </c>
      <c r="B48" s="78"/>
      <c r="C48" s="78">
        <v>500</v>
      </c>
      <c r="D48" s="2"/>
    </row>
    <row r="49" spans="1:4" ht="12.75">
      <c r="A49" s="51" t="s">
        <v>161</v>
      </c>
      <c r="B49" s="78">
        <v>800</v>
      </c>
      <c r="C49" s="78"/>
      <c r="D49" s="2"/>
    </row>
    <row r="50" spans="1:4" ht="12.75">
      <c r="A50" s="51" t="s">
        <v>162</v>
      </c>
      <c r="B50" s="78">
        <v>0</v>
      </c>
      <c r="C50" s="78">
        <v>3500</v>
      </c>
      <c r="D50" s="2"/>
    </row>
    <row r="51" spans="1:4" ht="12.75">
      <c r="A51" s="51" t="s">
        <v>217</v>
      </c>
      <c r="B51" s="78">
        <v>0</v>
      </c>
      <c r="C51" s="78">
        <v>8000</v>
      </c>
      <c r="D51" s="2">
        <v>12.37</v>
      </c>
    </row>
    <row r="52" spans="1:4" ht="12.75">
      <c r="A52" s="51" t="s">
        <v>218</v>
      </c>
      <c r="B52" s="78">
        <v>1000</v>
      </c>
      <c r="C52" s="78">
        <v>2250</v>
      </c>
      <c r="D52" s="2"/>
    </row>
    <row r="53" spans="1:4" ht="25.5">
      <c r="A53" s="52" t="s">
        <v>219</v>
      </c>
      <c r="B53" s="78">
        <v>0</v>
      </c>
      <c r="C53" s="78">
        <v>1149</v>
      </c>
      <c r="D53" s="2">
        <v>406.56</v>
      </c>
    </row>
    <row r="54" spans="1:4" ht="12.75">
      <c r="A54" s="48" t="s">
        <v>220</v>
      </c>
      <c r="B54" s="77">
        <f>B55+B56</f>
        <v>4000</v>
      </c>
      <c r="C54" s="77">
        <f>C55+C56</f>
        <v>1536</v>
      </c>
      <c r="D54" s="11">
        <f>D55+D56</f>
        <v>356.95</v>
      </c>
    </row>
    <row r="55" spans="1:4" ht="12.75">
      <c r="A55" s="51" t="s">
        <v>221</v>
      </c>
      <c r="B55" s="78">
        <v>3000</v>
      </c>
      <c r="C55" s="78">
        <v>800</v>
      </c>
      <c r="D55" s="2">
        <v>193.6</v>
      </c>
    </row>
    <row r="56" spans="1:4" ht="27" customHeight="1">
      <c r="A56" s="52" t="s">
        <v>222</v>
      </c>
      <c r="B56" s="78">
        <v>1000</v>
      </c>
      <c r="C56" s="78">
        <v>736</v>
      </c>
      <c r="D56" s="2">
        <v>163.35</v>
      </c>
    </row>
    <row r="57" spans="1:4" ht="13.5" thickBot="1">
      <c r="A57" s="53" t="s">
        <v>10</v>
      </c>
      <c r="B57" s="85">
        <v>2500</v>
      </c>
      <c r="C57" s="85">
        <v>0</v>
      </c>
      <c r="D57" s="34">
        <v>0</v>
      </c>
    </row>
    <row r="58" spans="1:4" ht="12.75">
      <c r="A58" s="36" t="s">
        <v>23</v>
      </c>
      <c r="B58" s="75">
        <f>B60+B151+B152+B153+B176</f>
        <v>120000</v>
      </c>
      <c r="C58" s="75">
        <f>C60+C151+C152+C153+C176</f>
        <v>463507.47999999986</v>
      </c>
      <c r="D58" s="35">
        <f>D60+D151+D152+D153+D176</f>
        <v>96309.73000000001</v>
      </c>
    </row>
    <row r="59" spans="1:4" ht="12.75">
      <c r="A59" s="37" t="s">
        <v>8</v>
      </c>
      <c r="B59" s="82"/>
      <c r="C59" s="82"/>
      <c r="D59" s="111"/>
    </row>
    <row r="60" spans="1:4" ht="12.75">
      <c r="A60" s="54" t="s">
        <v>9</v>
      </c>
      <c r="B60" s="86">
        <f>SUM(B61:B150)</f>
        <v>88465</v>
      </c>
      <c r="C60" s="86">
        <f>SUM(C61:C150)</f>
        <v>393069.0399999999</v>
      </c>
      <c r="D60" s="114">
        <f>SUM(D61:D150)</f>
        <v>54351.60000000001</v>
      </c>
    </row>
    <row r="61" spans="1:4" ht="12.75">
      <c r="A61" s="55" t="s">
        <v>24</v>
      </c>
      <c r="B61" s="87"/>
      <c r="C61" s="128"/>
      <c r="D61" s="5"/>
    </row>
    <row r="62" spans="1:4" ht="12.75" customHeight="1">
      <c r="A62" s="15" t="s">
        <v>26</v>
      </c>
      <c r="B62" s="88"/>
      <c r="C62" s="88">
        <v>49383.6</v>
      </c>
      <c r="D62" s="6"/>
    </row>
    <row r="63" spans="1:4" ht="12.75">
      <c r="A63" s="16" t="s">
        <v>25</v>
      </c>
      <c r="B63" s="89">
        <v>3100</v>
      </c>
      <c r="C63" s="89">
        <v>40665.8</v>
      </c>
      <c r="D63" s="7">
        <v>2336.27</v>
      </c>
    </row>
    <row r="64" spans="1:4" ht="12.75">
      <c r="A64" s="17" t="s">
        <v>27</v>
      </c>
      <c r="B64" s="90"/>
      <c r="C64" s="90">
        <v>2995.37</v>
      </c>
      <c r="D64" s="8"/>
    </row>
    <row r="65" spans="1:4" ht="12.75" customHeight="1">
      <c r="A65" s="18" t="s">
        <v>53</v>
      </c>
      <c r="B65" s="89">
        <v>6322</v>
      </c>
      <c r="C65" s="129">
        <v>7964.4</v>
      </c>
      <c r="D65" s="7"/>
    </row>
    <row r="66" spans="1:4" ht="12.75">
      <c r="A66" s="15" t="s">
        <v>28</v>
      </c>
      <c r="B66" s="90"/>
      <c r="C66" s="90">
        <v>850.64</v>
      </c>
      <c r="D66" s="8"/>
    </row>
    <row r="67" spans="1:4" ht="12.75">
      <c r="A67" s="19" t="s">
        <v>29</v>
      </c>
      <c r="B67" s="90"/>
      <c r="C67" s="90">
        <v>5103.04</v>
      </c>
      <c r="D67" s="8"/>
    </row>
    <row r="68" spans="1:4" ht="12.75">
      <c r="A68" s="20" t="s">
        <v>54</v>
      </c>
      <c r="B68" s="78"/>
      <c r="C68" s="90">
        <v>7318.95</v>
      </c>
      <c r="D68" s="8"/>
    </row>
    <row r="69" spans="1:4" ht="12.75">
      <c r="A69" s="20" t="s">
        <v>55</v>
      </c>
      <c r="B69" s="91"/>
      <c r="C69" s="89">
        <v>1000</v>
      </c>
      <c r="D69" s="7"/>
    </row>
    <row r="70" spans="1:4" ht="12.75">
      <c r="A70" s="20" t="s">
        <v>56</v>
      </c>
      <c r="B70" s="78"/>
      <c r="C70" s="90">
        <v>3496.22</v>
      </c>
      <c r="D70" s="8"/>
    </row>
    <row r="71" spans="1:4" ht="12.75">
      <c r="A71" s="20" t="s">
        <v>30</v>
      </c>
      <c r="B71" s="90"/>
      <c r="C71" s="90">
        <v>494.4</v>
      </c>
      <c r="D71" s="8"/>
    </row>
    <row r="72" spans="1:4" ht="12.75">
      <c r="A72" s="20" t="s">
        <v>31</v>
      </c>
      <c r="B72" s="90"/>
      <c r="C72" s="90">
        <v>420</v>
      </c>
      <c r="D72" s="8"/>
    </row>
    <row r="73" spans="1:4" ht="12.75">
      <c r="A73" s="20" t="s">
        <v>32</v>
      </c>
      <c r="B73" s="90"/>
      <c r="C73" s="90">
        <v>120</v>
      </c>
      <c r="D73" s="8">
        <v>52.06</v>
      </c>
    </row>
    <row r="74" spans="1:4" ht="12.75">
      <c r="A74" s="20" t="s">
        <v>57</v>
      </c>
      <c r="B74" s="78">
        <v>910</v>
      </c>
      <c r="C74" s="78">
        <v>1200</v>
      </c>
      <c r="D74" s="8">
        <v>27</v>
      </c>
    </row>
    <row r="75" spans="1:4" ht="12.75">
      <c r="A75" s="20" t="s">
        <v>58</v>
      </c>
      <c r="B75" s="78">
        <v>350</v>
      </c>
      <c r="C75" s="78">
        <v>262.04</v>
      </c>
      <c r="D75" s="8">
        <v>262.03</v>
      </c>
    </row>
    <row r="76" spans="1:4" ht="12.75">
      <c r="A76" s="20" t="s">
        <v>59</v>
      </c>
      <c r="B76" s="78">
        <v>250</v>
      </c>
      <c r="C76" s="78">
        <v>415.74</v>
      </c>
      <c r="D76" s="8">
        <v>415.73</v>
      </c>
    </row>
    <row r="77" spans="1:4" ht="12.75">
      <c r="A77" s="20" t="s">
        <v>60</v>
      </c>
      <c r="B77" s="78"/>
      <c r="C77" s="78">
        <v>500</v>
      </c>
      <c r="D77" s="8"/>
    </row>
    <row r="78" spans="1:4" ht="12.75">
      <c r="A78" s="20" t="s">
        <v>61</v>
      </c>
      <c r="B78" s="78">
        <v>1000</v>
      </c>
      <c r="C78" s="78">
        <v>1800</v>
      </c>
      <c r="D78" s="8"/>
    </row>
    <row r="79" spans="1:4" ht="12.75">
      <c r="A79" s="20" t="s">
        <v>62</v>
      </c>
      <c r="B79" s="78"/>
      <c r="C79" s="78">
        <v>660</v>
      </c>
      <c r="D79" s="8"/>
    </row>
    <row r="80" spans="1:4" ht="12.75">
      <c r="A80" s="20" t="s">
        <v>63</v>
      </c>
      <c r="B80" s="78"/>
      <c r="C80" s="78">
        <v>1380</v>
      </c>
      <c r="D80" s="8"/>
    </row>
    <row r="81" spans="1:4" ht="12.75">
      <c r="A81" s="20" t="s">
        <v>64</v>
      </c>
      <c r="B81" s="78"/>
      <c r="C81" s="78">
        <v>180</v>
      </c>
      <c r="D81" s="8"/>
    </row>
    <row r="82" spans="1:4" ht="12.75">
      <c r="A82" s="20" t="s">
        <v>65</v>
      </c>
      <c r="B82" s="78"/>
      <c r="C82" s="78">
        <v>250</v>
      </c>
      <c r="D82" s="8"/>
    </row>
    <row r="83" spans="1:4" ht="12.75">
      <c r="A83" s="20" t="s">
        <v>66</v>
      </c>
      <c r="B83" s="78">
        <v>450</v>
      </c>
      <c r="C83" s="78">
        <v>500</v>
      </c>
      <c r="D83" s="8">
        <v>28</v>
      </c>
    </row>
    <row r="84" spans="1:4" ht="12.75">
      <c r="A84" s="20" t="s">
        <v>67</v>
      </c>
      <c r="B84" s="78"/>
      <c r="C84" s="78">
        <v>100</v>
      </c>
      <c r="D84" s="7"/>
    </row>
    <row r="85" spans="1:4" ht="12.75">
      <c r="A85" s="20" t="s">
        <v>68</v>
      </c>
      <c r="B85" s="78"/>
      <c r="C85" s="78">
        <v>100</v>
      </c>
      <c r="D85" s="7"/>
    </row>
    <row r="86" spans="1:4" ht="12.75">
      <c r="A86" s="21" t="s">
        <v>69</v>
      </c>
      <c r="B86" s="92">
        <v>1450</v>
      </c>
      <c r="C86" s="78">
        <v>1700</v>
      </c>
      <c r="D86" s="7"/>
    </row>
    <row r="87" spans="1:4" ht="12.75">
      <c r="A87" s="21" t="s">
        <v>104</v>
      </c>
      <c r="B87" s="92">
        <v>500</v>
      </c>
      <c r="C87" s="78">
        <v>500</v>
      </c>
      <c r="D87" s="7"/>
    </row>
    <row r="88" spans="1:4" ht="12.75">
      <c r="A88" s="16" t="s">
        <v>105</v>
      </c>
      <c r="B88" s="92">
        <v>400</v>
      </c>
      <c r="C88" s="78">
        <v>400</v>
      </c>
      <c r="D88" s="7"/>
    </row>
    <row r="89" spans="1:4" ht="12.75">
      <c r="A89" s="16" t="s">
        <v>120</v>
      </c>
      <c r="B89" s="92">
        <v>500</v>
      </c>
      <c r="C89" s="78">
        <v>500</v>
      </c>
      <c r="D89" s="7"/>
    </row>
    <row r="90" spans="1:4" ht="15.75" customHeight="1">
      <c r="A90" s="16" t="s">
        <v>121</v>
      </c>
      <c r="B90" s="92">
        <v>2500</v>
      </c>
      <c r="C90" s="78">
        <v>2500</v>
      </c>
      <c r="D90" s="7"/>
    </row>
    <row r="91" spans="1:4" ht="12.75">
      <c r="A91" s="16" t="s">
        <v>106</v>
      </c>
      <c r="B91" s="92">
        <v>100</v>
      </c>
      <c r="C91" s="78">
        <v>100</v>
      </c>
      <c r="D91" s="7"/>
    </row>
    <row r="92" spans="1:4" ht="12.75">
      <c r="A92" s="16" t="s">
        <v>107</v>
      </c>
      <c r="B92" s="92">
        <v>800</v>
      </c>
      <c r="C92" s="78">
        <v>800</v>
      </c>
      <c r="D92" s="7"/>
    </row>
    <row r="93" spans="1:4" ht="12.75">
      <c r="A93" s="16" t="s">
        <v>108</v>
      </c>
      <c r="B93" s="92">
        <v>2500</v>
      </c>
      <c r="C93" s="78">
        <v>2500</v>
      </c>
      <c r="D93" s="7"/>
    </row>
    <row r="94" spans="1:4" ht="12.75">
      <c r="A94" s="16" t="s">
        <v>109</v>
      </c>
      <c r="B94" s="92">
        <v>800</v>
      </c>
      <c r="C94" s="78">
        <v>800</v>
      </c>
      <c r="D94" s="7"/>
    </row>
    <row r="95" spans="1:4" ht="12.75">
      <c r="A95" s="16" t="s">
        <v>110</v>
      </c>
      <c r="B95" s="92">
        <v>300</v>
      </c>
      <c r="C95" s="78">
        <v>300</v>
      </c>
      <c r="D95" s="7"/>
    </row>
    <row r="96" spans="1:4" ht="12.75">
      <c r="A96" s="16" t="s">
        <v>111</v>
      </c>
      <c r="B96" s="92">
        <v>100</v>
      </c>
      <c r="C96" s="78">
        <v>100</v>
      </c>
      <c r="D96" s="7"/>
    </row>
    <row r="97" spans="1:4" ht="12.75">
      <c r="A97" s="16" t="s">
        <v>112</v>
      </c>
      <c r="B97" s="92">
        <v>1200</v>
      </c>
      <c r="C97" s="78">
        <v>1200</v>
      </c>
      <c r="D97" s="7"/>
    </row>
    <row r="98" spans="1:4" ht="12.75">
      <c r="A98" s="16" t="s">
        <v>113</v>
      </c>
      <c r="B98" s="92">
        <v>500</v>
      </c>
      <c r="C98" s="78">
        <v>500</v>
      </c>
      <c r="D98" s="7"/>
    </row>
    <row r="99" spans="1:4" ht="12.75">
      <c r="A99" s="16" t="s">
        <v>114</v>
      </c>
      <c r="B99" s="92">
        <v>100</v>
      </c>
      <c r="C99" s="78">
        <v>100</v>
      </c>
      <c r="D99" s="7"/>
    </row>
    <row r="100" spans="1:4" ht="12.75">
      <c r="A100" s="16" t="s">
        <v>115</v>
      </c>
      <c r="B100" s="92">
        <v>500</v>
      </c>
      <c r="C100" s="78">
        <v>500</v>
      </c>
      <c r="D100" s="7"/>
    </row>
    <row r="101" spans="1:4" ht="12.75">
      <c r="A101" s="16" t="s">
        <v>116</v>
      </c>
      <c r="B101" s="92">
        <v>400</v>
      </c>
      <c r="C101" s="78">
        <v>400</v>
      </c>
      <c r="D101" s="7"/>
    </row>
    <row r="102" spans="1:4" ht="12.75">
      <c r="A102" s="16" t="s">
        <v>117</v>
      </c>
      <c r="B102" s="92">
        <v>200</v>
      </c>
      <c r="C102" s="78">
        <v>200</v>
      </c>
      <c r="D102" s="7"/>
    </row>
    <row r="103" spans="1:4" ht="12.75">
      <c r="A103" s="16" t="s">
        <v>118</v>
      </c>
      <c r="B103" s="92">
        <v>150</v>
      </c>
      <c r="C103" s="78">
        <v>150</v>
      </c>
      <c r="D103" s="7"/>
    </row>
    <row r="104" spans="1:4" ht="12.75">
      <c r="A104" s="22" t="s">
        <v>119</v>
      </c>
      <c r="B104" s="78">
        <v>100</v>
      </c>
      <c r="C104" s="78">
        <v>100</v>
      </c>
      <c r="D104" s="7"/>
    </row>
    <row r="105" spans="1:4" ht="12.75">
      <c r="A105" s="55" t="s">
        <v>33</v>
      </c>
      <c r="B105" s="93"/>
      <c r="C105" s="82"/>
      <c r="D105" s="9"/>
    </row>
    <row r="106" spans="1:4" ht="12.75">
      <c r="A106" s="20" t="s">
        <v>34</v>
      </c>
      <c r="B106" s="91">
        <v>7196</v>
      </c>
      <c r="C106" s="130">
        <v>16870.6</v>
      </c>
      <c r="D106" s="7"/>
    </row>
    <row r="107" spans="1:4" ht="12.75">
      <c r="A107" s="20" t="s">
        <v>35</v>
      </c>
      <c r="B107" s="89"/>
      <c r="C107" s="130">
        <v>7000</v>
      </c>
      <c r="D107" s="7"/>
    </row>
    <row r="108" spans="1:4" ht="12.75">
      <c r="A108" s="20" t="s">
        <v>36</v>
      </c>
      <c r="B108" s="89"/>
      <c r="C108" s="130">
        <v>5753.34</v>
      </c>
      <c r="D108" s="7">
        <v>14</v>
      </c>
    </row>
    <row r="109" spans="1:4" ht="12.75">
      <c r="A109" s="20" t="s">
        <v>37</v>
      </c>
      <c r="B109" s="89"/>
      <c r="C109" s="130">
        <v>27181.06</v>
      </c>
      <c r="D109" s="7">
        <v>27181.05</v>
      </c>
    </row>
    <row r="110" spans="1:4" ht="12.75">
      <c r="A110" s="20" t="s">
        <v>38</v>
      </c>
      <c r="B110" s="89"/>
      <c r="C110" s="130">
        <v>504</v>
      </c>
      <c r="D110" s="7">
        <v>500.35</v>
      </c>
    </row>
    <row r="111" spans="1:4" ht="25.5">
      <c r="A111" s="56" t="s">
        <v>70</v>
      </c>
      <c r="B111" s="89"/>
      <c r="C111" s="131">
        <v>12890.84</v>
      </c>
      <c r="D111" s="7">
        <v>12890.84</v>
      </c>
    </row>
    <row r="112" spans="1:4" ht="12.75">
      <c r="A112" s="20" t="s">
        <v>71</v>
      </c>
      <c r="B112" s="78">
        <v>800</v>
      </c>
      <c r="C112" s="130">
        <v>2667.66</v>
      </c>
      <c r="D112" s="7">
        <v>2468.05</v>
      </c>
    </row>
    <row r="113" spans="1:4" ht="12.75">
      <c r="A113" s="20" t="s">
        <v>72</v>
      </c>
      <c r="B113" s="78">
        <v>850</v>
      </c>
      <c r="C113" s="130">
        <v>5850</v>
      </c>
      <c r="D113" s="7">
        <v>371.8</v>
      </c>
    </row>
    <row r="114" spans="1:4" ht="12.75">
      <c r="A114" s="20" t="s">
        <v>73</v>
      </c>
      <c r="B114" s="94"/>
      <c r="C114" s="130">
        <v>2000</v>
      </c>
      <c r="D114" s="7"/>
    </row>
    <row r="115" spans="1:4" ht="12.75">
      <c r="A115" s="20" t="s">
        <v>124</v>
      </c>
      <c r="B115" s="91">
        <v>2000</v>
      </c>
      <c r="C115" s="89">
        <v>2000</v>
      </c>
      <c r="D115" s="7"/>
    </row>
    <row r="116" spans="1:4" ht="12.75">
      <c r="A116" s="22" t="s">
        <v>122</v>
      </c>
      <c r="B116" s="91">
        <v>2000</v>
      </c>
      <c r="C116" s="89">
        <v>2000</v>
      </c>
      <c r="D116" s="7"/>
    </row>
    <row r="117" spans="1:4" ht="12.75">
      <c r="A117" s="23" t="s">
        <v>123</v>
      </c>
      <c r="B117" s="94"/>
      <c r="C117" s="90">
        <v>17500</v>
      </c>
      <c r="D117" s="7"/>
    </row>
    <row r="118" spans="1:4" ht="12.75">
      <c r="A118" s="55" t="s">
        <v>39</v>
      </c>
      <c r="B118" s="95"/>
      <c r="C118" s="82"/>
      <c r="D118" s="9"/>
    </row>
    <row r="119" spans="1:4" ht="12.75">
      <c r="A119" s="57" t="s">
        <v>40</v>
      </c>
      <c r="B119" s="90"/>
      <c r="C119" s="90">
        <v>1571.4</v>
      </c>
      <c r="D119" s="8"/>
    </row>
    <row r="120" spans="1:4" ht="25.5">
      <c r="A120" s="56" t="s">
        <v>74</v>
      </c>
      <c r="B120" s="88"/>
      <c r="C120" s="88">
        <v>15000</v>
      </c>
      <c r="D120" s="10"/>
    </row>
    <row r="121" spans="1:4" ht="12.75">
      <c r="A121" s="20" t="s">
        <v>229</v>
      </c>
      <c r="B121" s="90">
        <v>2000</v>
      </c>
      <c r="C121" s="90">
        <v>3550</v>
      </c>
      <c r="D121" s="8"/>
    </row>
    <row r="122" spans="1:4" ht="12.75">
      <c r="A122" s="20" t="s">
        <v>124</v>
      </c>
      <c r="B122" s="90">
        <v>2000</v>
      </c>
      <c r="C122" s="90">
        <v>2000</v>
      </c>
      <c r="D122" s="8"/>
    </row>
    <row r="123" spans="1:4" ht="12.75">
      <c r="A123" s="21" t="s">
        <v>75</v>
      </c>
      <c r="B123" s="90">
        <v>21000</v>
      </c>
      <c r="C123" s="90">
        <v>21650</v>
      </c>
      <c r="D123" s="8">
        <v>449</v>
      </c>
    </row>
    <row r="124" spans="1:4" ht="12.75">
      <c r="A124" s="55" t="s">
        <v>41</v>
      </c>
      <c r="B124" s="96"/>
      <c r="C124" s="82"/>
      <c r="D124" s="9"/>
    </row>
    <row r="125" spans="1:4" ht="12.75">
      <c r="A125" s="58" t="s">
        <v>76</v>
      </c>
      <c r="B125" s="90"/>
      <c r="C125" s="90">
        <v>58395.59</v>
      </c>
      <c r="D125" s="8">
        <v>1790.9</v>
      </c>
    </row>
    <row r="126" spans="1:4" ht="12.75">
      <c r="A126" s="58" t="s">
        <v>230</v>
      </c>
      <c r="B126" s="89"/>
      <c r="C126" s="89">
        <v>12.17</v>
      </c>
      <c r="D126" s="8"/>
    </row>
    <row r="127" spans="1:4" ht="12.75">
      <c r="A127" s="59" t="s">
        <v>125</v>
      </c>
      <c r="B127" s="90">
        <v>14202</v>
      </c>
      <c r="C127" s="90">
        <v>21106.54</v>
      </c>
      <c r="D127" s="8"/>
    </row>
    <row r="128" spans="1:4" ht="12.75">
      <c r="A128" s="58" t="s">
        <v>42</v>
      </c>
      <c r="B128" s="90"/>
      <c r="C128" s="90">
        <v>7782.36</v>
      </c>
      <c r="D128" s="8"/>
    </row>
    <row r="129" spans="1:4" ht="12.75">
      <c r="A129" s="58" t="s">
        <v>77</v>
      </c>
      <c r="B129" s="90"/>
      <c r="C129" s="90">
        <v>173.41</v>
      </c>
      <c r="D129" s="8">
        <v>173.41</v>
      </c>
    </row>
    <row r="130" spans="1:4" ht="12.75">
      <c r="A130" s="59" t="s">
        <v>78</v>
      </c>
      <c r="B130" s="90">
        <v>5000</v>
      </c>
      <c r="C130" s="90">
        <v>38</v>
      </c>
      <c r="D130" s="8">
        <v>38</v>
      </c>
    </row>
    <row r="131" spans="1:4" ht="12.75">
      <c r="A131" s="59" t="s">
        <v>79</v>
      </c>
      <c r="B131" s="90"/>
      <c r="C131" s="90">
        <v>2439.22</v>
      </c>
      <c r="D131" s="8">
        <v>2439.21</v>
      </c>
    </row>
    <row r="132" spans="1:4" ht="14.25">
      <c r="A132" s="24" t="s">
        <v>126</v>
      </c>
      <c r="B132" s="89">
        <v>65</v>
      </c>
      <c r="C132" s="90">
        <v>65</v>
      </c>
      <c r="D132" s="8">
        <v>14.82</v>
      </c>
    </row>
    <row r="133" spans="1:4" ht="12.75">
      <c r="A133" s="16" t="s">
        <v>127</v>
      </c>
      <c r="B133" s="90">
        <v>750</v>
      </c>
      <c r="C133" s="90">
        <v>750</v>
      </c>
      <c r="D133" s="8"/>
    </row>
    <row r="134" spans="1:4" ht="12.75">
      <c r="A134" s="22" t="s">
        <v>128</v>
      </c>
      <c r="B134" s="90">
        <v>250</v>
      </c>
      <c r="C134" s="90">
        <v>250</v>
      </c>
      <c r="D134" s="8"/>
    </row>
    <row r="135" spans="1:4" ht="12.75">
      <c r="A135" s="22" t="s">
        <v>129</v>
      </c>
      <c r="B135" s="89">
        <v>300</v>
      </c>
      <c r="C135" s="89">
        <v>300</v>
      </c>
      <c r="D135" s="8"/>
    </row>
    <row r="136" spans="1:4" ht="12.75">
      <c r="A136" s="23" t="s">
        <v>130</v>
      </c>
      <c r="B136" s="90"/>
      <c r="C136" s="90">
        <v>100</v>
      </c>
      <c r="D136" s="8"/>
    </row>
    <row r="137" spans="1:4" ht="12.75">
      <c r="A137" s="23" t="s">
        <v>131</v>
      </c>
      <c r="B137" s="90"/>
      <c r="C137" s="90">
        <v>200</v>
      </c>
      <c r="D137" s="8"/>
    </row>
    <row r="138" spans="1:4" ht="12.75">
      <c r="A138" s="23" t="s">
        <v>132</v>
      </c>
      <c r="B138" s="90"/>
      <c r="C138" s="90">
        <v>50</v>
      </c>
      <c r="D138" s="8">
        <v>39.86</v>
      </c>
    </row>
    <row r="139" spans="1:4" ht="12.75">
      <c r="A139" s="23" t="s">
        <v>133</v>
      </c>
      <c r="B139" s="90"/>
      <c r="C139" s="90">
        <v>100</v>
      </c>
      <c r="D139" s="8"/>
    </row>
    <row r="140" spans="1:4" ht="12.75">
      <c r="A140" s="55" t="s">
        <v>43</v>
      </c>
      <c r="B140" s="96"/>
      <c r="C140" s="82"/>
      <c r="D140" s="9"/>
    </row>
    <row r="141" spans="1:4" ht="12.75">
      <c r="A141" s="60" t="s">
        <v>44</v>
      </c>
      <c r="B141" s="89"/>
      <c r="C141" s="89">
        <v>3765.7</v>
      </c>
      <c r="D141" s="7">
        <v>2839.22</v>
      </c>
    </row>
    <row r="142" spans="1:4" ht="12.75">
      <c r="A142" s="61" t="s">
        <v>45</v>
      </c>
      <c r="B142" s="90"/>
      <c r="C142" s="90">
        <v>907.4</v>
      </c>
      <c r="D142" s="8">
        <v>20</v>
      </c>
    </row>
    <row r="143" spans="1:4" ht="12.75">
      <c r="A143" s="61" t="s">
        <v>46</v>
      </c>
      <c r="B143" s="90">
        <v>400</v>
      </c>
      <c r="C143" s="90">
        <v>471.95</v>
      </c>
      <c r="D143" s="8"/>
    </row>
    <row r="144" spans="1:4" ht="12.75">
      <c r="A144" s="25" t="s">
        <v>134</v>
      </c>
      <c r="B144" s="78"/>
      <c r="C144" s="90">
        <v>4000</v>
      </c>
      <c r="D144" s="8"/>
    </row>
    <row r="145" spans="1:4" ht="12.75">
      <c r="A145" s="25" t="s">
        <v>137</v>
      </c>
      <c r="B145" s="78">
        <v>370</v>
      </c>
      <c r="C145" s="90">
        <v>370</v>
      </c>
      <c r="D145" s="8"/>
    </row>
    <row r="146" spans="1:4" ht="12.75">
      <c r="A146" s="25" t="s">
        <v>87</v>
      </c>
      <c r="B146" s="78"/>
      <c r="C146" s="90">
        <v>1329.51</v>
      </c>
      <c r="D146" s="8"/>
    </row>
    <row r="147" spans="1:4" ht="12.75">
      <c r="A147" s="26" t="s">
        <v>135</v>
      </c>
      <c r="B147" s="78">
        <v>500</v>
      </c>
      <c r="C147" s="90">
        <v>500</v>
      </c>
      <c r="D147" s="8"/>
    </row>
    <row r="148" spans="1:4" ht="12.75" customHeight="1">
      <c r="A148" s="26" t="s">
        <v>136</v>
      </c>
      <c r="B148" s="78">
        <v>3300</v>
      </c>
      <c r="C148" s="90">
        <v>3300</v>
      </c>
      <c r="D148" s="8"/>
    </row>
    <row r="149" spans="1:4" ht="12.75" customHeight="1">
      <c r="A149" s="55" t="s">
        <v>146</v>
      </c>
      <c r="B149" s="78"/>
      <c r="C149" s="90"/>
      <c r="D149" s="8"/>
    </row>
    <row r="150" spans="1:4" ht="12.75" customHeight="1">
      <c r="A150" s="62" t="s">
        <v>86</v>
      </c>
      <c r="B150" s="78"/>
      <c r="C150" s="90">
        <v>163.09</v>
      </c>
      <c r="D150" s="8"/>
    </row>
    <row r="151" spans="1:4" ht="12.75">
      <c r="A151" s="31" t="s">
        <v>47</v>
      </c>
      <c r="B151" s="86">
        <v>17400</v>
      </c>
      <c r="C151" s="86">
        <v>38301.1</v>
      </c>
      <c r="D151" s="114">
        <v>33887.59</v>
      </c>
    </row>
    <row r="152" spans="1:4" ht="12.75">
      <c r="A152" s="31" t="s">
        <v>22</v>
      </c>
      <c r="B152" s="86">
        <v>2600</v>
      </c>
      <c r="C152" s="86">
        <v>7994.91</v>
      </c>
      <c r="D152" s="114">
        <v>2680.66</v>
      </c>
    </row>
    <row r="153" spans="1:4" ht="12.75">
      <c r="A153" s="31" t="s">
        <v>11</v>
      </c>
      <c r="B153" s="86">
        <f>SUM(B154:B175)</f>
        <v>6700</v>
      </c>
      <c r="C153" s="86">
        <f>SUM(C154:C175)</f>
        <v>17859.5</v>
      </c>
      <c r="D153" s="114">
        <f>SUM(D154:D175)</f>
        <v>5389.88</v>
      </c>
    </row>
    <row r="154" spans="1:12" ht="12.75">
      <c r="A154" s="55" t="s">
        <v>24</v>
      </c>
      <c r="B154" s="93"/>
      <c r="C154" s="82"/>
      <c r="D154" s="9"/>
      <c r="H154" s="12"/>
      <c r="I154" s="12"/>
      <c r="J154" s="12"/>
      <c r="K154" s="12"/>
      <c r="L154" s="12"/>
    </row>
    <row r="155" spans="1:12" ht="12.75">
      <c r="A155" s="20" t="s">
        <v>80</v>
      </c>
      <c r="B155" s="78"/>
      <c r="C155" s="78">
        <v>412.72</v>
      </c>
      <c r="D155" s="7">
        <v>412.72</v>
      </c>
      <c r="H155" s="12"/>
      <c r="I155" s="12"/>
      <c r="J155" s="12"/>
      <c r="K155" s="12"/>
      <c r="L155" s="12"/>
    </row>
    <row r="156" spans="1:12" ht="12.75" customHeight="1">
      <c r="A156" s="27" t="s">
        <v>142</v>
      </c>
      <c r="B156" s="89"/>
      <c r="C156" s="89">
        <v>493</v>
      </c>
      <c r="D156" s="7">
        <v>406.83</v>
      </c>
      <c r="H156" s="12"/>
      <c r="I156" s="13"/>
      <c r="J156" s="12"/>
      <c r="K156" s="12"/>
      <c r="L156" s="14"/>
    </row>
    <row r="157" spans="1:12" ht="12.75">
      <c r="A157" s="20" t="s">
        <v>81</v>
      </c>
      <c r="B157" s="78"/>
      <c r="C157" s="89">
        <v>605.64</v>
      </c>
      <c r="D157" s="7">
        <v>605.64</v>
      </c>
      <c r="H157" s="12"/>
      <c r="I157" s="12"/>
      <c r="J157" s="12"/>
      <c r="K157" s="12"/>
      <c r="L157" s="12"/>
    </row>
    <row r="158" spans="1:12" ht="12.75">
      <c r="A158" s="28" t="s">
        <v>48</v>
      </c>
      <c r="B158" s="97"/>
      <c r="C158" s="89">
        <v>508.5</v>
      </c>
      <c r="D158" s="7"/>
      <c r="H158" s="12"/>
      <c r="I158" s="12"/>
      <c r="J158" s="12"/>
      <c r="K158" s="12"/>
      <c r="L158" s="12"/>
    </row>
    <row r="159" spans="1:4" ht="12.75">
      <c r="A159" s="20" t="s">
        <v>49</v>
      </c>
      <c r="B159" s="78"/>
      <c r="C159" s="89">
        <v>1500</v>
      </c>
      <c r="D159" s="7">
        <v>283</v>
      </c>
    </row>
    <row r="160" spans="1:4" ht="12.75">
      <c r="A160" s="20" t="s">
        <v>82</v>
      </c>
      <c r="B160" s="78"/>
      <c r="C160" s="78">
        <v>100</v>
      </c>
      <c r="D160" s="7"/>
    </row>
    <row r="161" spans="1:4" ht="12.75">
      <c r="A161" s="20" t="s">
        <v>83</v>
      </c>
      <c r="B161" s="78"/>
      <c r="C161" s="78">
        <v>500</v>
      </c>
      <c r="D161" s="7"/>
    </row>
    <row r="162" spans="1:4" ht="12.75">
      <c r="A162" s="16" t="s">
        <v>138</v>
      </c>
      <c r="B162" s="78">
        <v>1000</v>
      </c>
      <c r="C162" s="78">
        <v>1000</v>
      </c>
      <c r="D162" s="7"/>
    </row>
    <row r="163" spans="1:4" ht="12.75">
      <c r="A163" s="16" t="s">
        <v>139</v>
      </c>
      <c r="B163" s="78">
        <v>1500</v>
      </c>
      <c r="C163" s="78">
        <v>1500</v>
      </c>
      <c r="D163" s="7"/>
    </row>
    <row r="164" spans="1:4" ht="12.75">
      <c r="A164" s="16" t="s">
        <v>140</v>
      </c>
      <c r="B164" s="78">
        <v>200</v>
      </c>
      <c r="C164" s="78">
        <v>200</v>
      </c>
      <c r="D164" s="7"/>
    </row>
    <row r="165" spans="1:4" ht="12.75">
      <c r="A165" s="16" t="s">
        <v>141</v>
      </c>
      <c r="B165" s="78">
        <v>4000</v>
      </c>
      <c r="C165" s="78">
        <v>4000</v>
      </c>
      <c r="D165" s="7"/>
    </row>
    <row r="166" spans="1:4" ht="12.75">
      <c r="A166" s="55" t="s">
        <v>33</v>
      </c>
      <c r="B166" s="96"/>
      <c r="C166" s="82"/>
      <c r="D166" s="9"/>
    </row>
    <row r="167" spans="1:4" ht="12.75">
      <c r="A167" s="20" t="s">
        <v>50</v>
      </c>
      <c r="B167" s="89"/>
      <c r="C167" s="130">
        <v>353.2</v>
      </c>
      <c r="D167" s="7"/>
    </row>
    <row r="168" spans="1:4" ht="12.75">
      <c r="A168" s="20" t="s">
        <v>84</v>
      </c>
      <c r="B168" s="91"/>
      <c r="C168" s="130">
        <v>800</v>
      </c>
      <c r="D168" s="7"/>
    </row>
    <row r="169" spans="1:4" ht="12.75">
      <c r="A169" s="55" t="s">
        <v>39</v>
      </c>
      <c r="B169" s="96"/>
      <c r="C169" s="82"/>
      <c r="D169" s="9"/>
    </row>
    <row r="170" spans="1:4" ht="12.75">
      <c r="A170" s="63" t="s">
        <v>85</v>
      </c>
      <c r="B170" s="90"/>
      <c r="C170" s="90">
        <v>179.57</v>
      </c>
      <c r="D170" s="8">
        <v>179.57</v>
      </c>
    </row>
    <row r="171" spans="1:4" ht="12.75">
      <c r="A171" s="21" t="s">
        <v>143</v>
      </c>
      <c r="B171" s="90"/>
      <c r="C171" s="90">
        <v>1131.83</v>
      </c>
      <c r="D171" s="8">
        <v>1131.83</v>
      </c>
    </row>
    <row r="172" spans="1:4" ht="12.75">
      <c r="A172" s="21" t="s">
        <v>144</v>
      </c>
      <c r="B172" s="90"/>
      <c r="C172" s="90">
        <v>1314.95</v>
      </c>
      <c r="D172" s="8"/>
    </row>
    <row r="173" spans="1:4" ht="12.75">
      <c r="A173" s="55" t="s">
        <v>51</v>
      </c>
      <c r="B173" s="96"/>
      <c r="C173" s="82"/>
      <c r="D173" s="9"/>
    </row>
    <row r="174" spans="1:4" ht="12.75">
      <c r="A174" s="26" t="s">
        <v>223</v>
      </c>
      <c r="B174" s="90"/>
      <c r="C174" s="90">
        <v>2710.09</v>
      </c>
      <c r="D174" s="8">
        <v>1890.15</v>
      </c>
    </row>
    <row r="175" spans="1:4" ht="24.75" customHeight="1">
      <c r="A175" s="29" t="s">
        <v>145</v>
      </c>
      <c r="B175" s="78"/>
      <c r="C175" s="88">
        <v>550</v>
      </c>
      <c r="D175" s="10">
        <v>480.14</v>
      </c>
    </row>
    <row r="176" spans="1:4" ht="13.5" thickBot="1">
      <c r="A176" s="64" t="s">
        <v>52</v>
      </c>
      <c r="B176" s="98">
        <v>4835</v>
      </c>
      <c r="C176" s="98">
        <v>6282.93</v>
      </c>
      <c r="D176" s="115">
        <v>0</v>
      </c>
    </row>
    <row r="177" spans="1:4" ht="12.75">
      <c r="A177" s="65" t="s">
        <v>88</v>
      </c>
      <c r="B177" s="75">
        <f>B179+B180+B181+B189+B191</f>
        <v>18000</v>
      </c>
      <c r="C177" s="75">
        <f>C179+C180+C181+C189+C191</f>
        <v>40685.310000000005</v>
      </c>
      <c r="D177" s="35">
        <f>D179+D180+D181+D189+D191</f>
        <v>4343</v>
      </c>
    </row>
    <row r="178" spans="1:4" ht="12.75">
      <c r="A178" s="37" t="s">
        <v>8</v>
      </c>
      <c r="B178" s="99"/>
      <c r="C178" s="132"/>
      <c r="D178" s="116"/>
    </row>
    <row r="179" spans="1:4" ht="12.75">
      <c r="A179" s="44" t="s">
        <v>47</v>
      </c>
      <c r="B179" s="77">
        <v>2650</v>
      </c>
      <c r="C179" s="77">
        <v>4408.35</v>
      </c>
      <c r="D179" s="11">
        <v>2698.62</v>
      </c>
    </row>
    <row r="180" spans="1:4" ht="12.75">
      <c r="A180" s="44" t="s">
        <v>22</v>
      </c>
      <c r="B180" s="77">
        <v>300</v>
      </c>
      <c r="C180" s="77">
        <v>839.92</v>
      </c>
      <c r="D180" s="11">
        <v>836.23</v>
      </c>
    </row>
    <row r="181" spans="1:4" ht="12.75">
      <c r="A181" s="38" t="s">
        <v>9</v>
      </c>
      <c r="B181" s="77">
        <f>B182+B183+B184+B185+B186+B187+B188</f>
        <v>15000</v>
      </c>
      <c r="C181" s="77">
        <f>C182+C183+C184+C185+C186+C187+C188</f>
        <v>35284</v>
      </c>
      <c r="D181" s="11">
        <f>D182+D183+D184+D185+D186+D187+D188</f>
        <v>768.59</v>
      </c>
    </row>
    <row r="182" spans="1:4" ht="13.5" customHeight="1">
      <c r="A182" s="40" t="s">
        <v>163</v>
      </c>
      <c r="B182" s="78"/>
      <c r="C182" s="78">
        <v>1000</v>
      </c>
      <c r="D182" s="2"/>
    </row>
    <row r="183" spans="1:4" ht="13.5" customHeight="1">
      <c r="A183" s="40" t="s">
        <v>164</v>
      </c>
      <c r="B183" s="78"/>
      <c r="C183" s="78">
        <v>300</v>
      </c>
      <c r="D183" s="2"/>
    </row>
    <row r="184" spans="1:4" ht="13.5" customHeight="1">
      <c r="A184" s="40" t="s">
        <v>165</v>
      </c>
      <c r="B184" s="78"/>
      <c r="C184" s="78">
        <v>1500</v>
      </c>
      <c r="D184" s="2">
        <v>109.34</v>
      </c>
    </row>
    <row r="185" spans="1:4" ht="13.5" customHeight="1">
      <c r="A185" s="66" t="s">
        <v>166</v>
      </c>
      <c r="B185" s="78"/>
      <c r="C185" s="78">
        <v>500</v>
      </c>
      <c r="D185" s="2">
        <v>30.25</v>
      </c>
    </row>
    <row r="186" spans="1:4" ht="13.5" customHeight="1">
      <c r="A186" s="66" t="s">
        <v>167</v>
      </c>
      <c r="B186" s="78"/>
      <c r="C186" s="78">
        <v>700</v>
      </c>
      <c r="D186" s="2"/>
    </row>
    <row r="187" spans="1:4" ht="13.5" customHeight="1">
      <c r="A187" s="66" t="s">
        <v>168</v>
      </c>
      <c r="B187" s="78"/>
      <c r="C187" s="78">
        <v>400</v>
      </c>
      <c r="D187" s="2"/>
    </row>
    <row r="188" spans="1:4" ht="12.75">
      <c r="A188" s="66" t="s">
        <v>169</v>
      </c>
      <c r="B188" s="78">
        <v>15000</v>
      </c>
      <c r="C188" s="78">
        <v>30884</v>
      </c>
      <c r="D188" s="2">
        <v>629</v>
      </c>
    </row>
    <row r="189" spans="1:4" ht="12.75">
      <c r="A189" s="67" t="s">
        <v>11</v>
      </c>
      <c r="B189" s="77">
        <f>B190</f>
        <v>0</v>
      </c>
      <c r="C189" s="77">
        <f>C190</f>
        <v>40</v>
      </c>
      <c r="D189" s="11">
        <f>D190</f>
        <v>39.56</v>
      </c>
    </row>
    <row r="190" spans="1:4" ht="12.75">
      <c r="A190" s="66" t="s">
        <v>170</v>
      </c>
      <c r="B190" s="78"/>
      <c r="C190" s="78">
        <v>40</v>
      </c>
      <c r="D190" s="2">
        <v>39.56</v>
      </c>
    </row>
    <row r="191" spans="1:4" ht="13.5" thickBot="1">
      <c r="A191" s="41" t="s">
        <v>10</v>
      </c>
      <c r="B191" s="85">
        <v>50</v>
      </c>
      <c r="C191" s="85">
        <v>113.04</v>
      </c>
      <c r="D191" s="34">
        <v>0</v>
      </c>
    </row>
    <row r="192" spans="1:4" ht="12.75">
      <c r="A192" s="36" t="s">
        <v>103</v>
      </c>
      <c r="B192" s="75">
        <f>B195</f>
        <v>0</v>
      </c>
      <c r="C192" s="75">
        <f>C195</f>
        <v>1635</v>
      </c>
      <c r="D192" s="35">
        <f>D195</f>
        <v>1462.82</v>
      </c>
    </row>
    <row r="193" spans="1:4" ht="12.75">
      <c r="A193" s="37" t="s">
        <v>8</v>
      </c>
      <c r="B193" s="100"/>
      <c r="C193" s="76"/>
      <c r="D193" s="117"/>
    </row>
    <row r="194" spans="1:4" ht="12.75">
      <c r="A194" s="44" t="s">
        <v>9</v>
      </c>
      <c r="B194" s="100"/>
      <c r="C194" s="76"/>
      <c r="D194" s="117"/>
    </row>
    <row r="195" spans="1:4" ht="13.5" thickBot="1">
      <c r="A195" s="47" t="s">
        <v>228</v>
      </c>
      <c r="B195" s="101"/>
      <c r="C195" s="133">
        <v>1635</v>
      </c>
      <c r="D195" s="118">
        <v>1462.82</v>
      </c>
    </row>
    <row r="196" spans="1:4" ht="12.75">
      <c r="A196" s="36" t="s">
        <v>89</v>
      </c>
      <c r="B196" s="75">
        <f>B198+B224</f>
        <v>32371</v>
      </c>
      <c r="C196" s="75">
        <f>C198+C224</f>
        <v>52807.16</v>
      </c>
      <c r="D196" s="35">
        <f>D198+D224</f>
        <v>18905.080000000005</v>
      </c>
    </row>
    <row r="197" spans="1:4" ht="12.75">
      <c r="A197" s="37" t="s">
        <v>8</v>
      </c>
      <c r="B197" s="82"/>
      <c r="C197" s="134"/>
      <c r="D197" s="119"/>
    </row>
    <row r="198" spans="1:4" ht="12.75">
      <c r="A198" s="67" t="s">
        <v>9</v>
      </c>
      <c r="B198" s="77">
        <f>B199+B200+B201+B202+B203+B204+B205+B206+B207+B208+B209+B210+B211+B212+B213+B214+B215+B216+B217+B218+B219+B220+B221+B222+B223</f>
        <v>32371</v>
      </c>
      <c r="C198" s="77">
        <f>C199+C200+C201+C202+C203+C204+C205+C206+C207+C208+C209+C210+C211+C212+C213+C214+C215+C216+C217+C218+C219+C220+C221+C222+C223</f>
        <v>52679.22</v>
      </c>
      <c r="D198" s="11">
        <f>D199+D200+D201+D202+D203+D204+D205+D206+D207+D208+D209+D210+D211+D212+D213+D214+D215+D216+D217+D218+D219+D220+D221+D222+D223</f>
        <v>18905.080000000005</v>
      </c>
    </row>
    <row r="199" spans="1:4" ht="12.75">
      <c r="A199" s="68" t="s">
        <v>171</v>
      </c>
      <c r="B199" s="78"/>
      <c r="C199" s="78">
        <v>1308</v>
      </c>
      <c r="D199" s="2"/>
    </row>
    <row r="200" spans="1:4" ht="12.75">
      <c r="A200" s="68" t="s">
        <v>172</v>
      </c>
      <c r="B200" s="78"/>
      <c r="C200" s="78">
        <v>954</v>
      </c>
      <c r="D200" s="2">
        <v>853.78</v>
      </c>
    </row>
    <row r="201" spans="1:4" ht="12.75">
      <c r="A201" s="68" t="s">
        <v>173</v>
      </c>
      <c r="B201" s="78"/>
      <c r="C201" s="78">
        <v>800</v>
      </c>
      <c r="D201" s="2">
        <v>644.59</v>
      </c>
    </row>
    <row r="202" spans="1:4" ht="12.75">
      <c r="A202" s="68" t="s">
        <v>174</v>
      </c>
      <c r="B202" s="78">
        <v>2070</v>
      </c>
      <c r="C202" s="78">
        <v>2070</v>
      </c>
      <c r="D202" s="2">
        <v>2056.27</v>
      </c>
    </row>
    <row r="203" spans="1:4" ht="12.75">
      <c r="A203" s="68" t="s">
        <v>175</v>
      </c>
      <c r="B203" s="78">
        <v>4275</v>
      </c>
      <c r="C203" s="78">
        <v>4000</v>
      </c>
      <c r="D203" s="2">
        <v>3872.87</v>
      </c>
    </row>
    <row r="204" spans="1:4" ht="12.75">
      <c r="A204" s="68" t="s">
        <v>176</v>
      </c>
      <c r="B204" s="78"/>
      <c r="C204" s="78">
        <v>80</v>
      </c>
      <c r="D204" s="2"/>
    </row>
    <row r="205" spans="1:4" ht="12.75">
      <c r="A205" s="68" t="s">
        <v>177</v>
      </c>
      <c r="B205" s="78"/>
      <c r="C205" s="78">
        <v>80</v>
      </c>
      <c r="D205" s="2">
        <v>71.15</v>
      </c>
    </row>
    <row r="206" spans="1:4" ht="12.75">
      <c r="A206" s="68" t="s">
        <v>178</v>
      </c>
      <c r="B206" s="78"/>
      <c r="C206" s="78">
        <v>1386</v>
      </c>
      <c r="D206" s="2"/>
    </row>
    <row r="207" spans="1:4" ht="12.75">
      <c r="A207" s="68" t="s">
        <v>179</v>
      </c>
      <c r="B207" s="78">
        <v>200</v>
      </c>
      <c r="C207" s="78">
        <v>385</v>
      </c>
      <c r="D207" s="2"/>
    </row>
    <row r="208" spans="1:4" ht="12.75">
      <c r="A208" s="68" t="s">
        <v>180</v>
      </c>
      <c r="B208" s="78"/>
      <c r="C208" s="78">
        <v>4895.02</v>
      </c>
      <c r="D208" s="2">
        <v>4895.02</v>
      </c>
    </row>
    <row r="209" spans="1:4" ht="12.75">
      <c r="A209" s="68" t="s">
        <v>181</v>
      </c>
      <c r="B209" s="78"/>
      <c r="C209" s="78">
        <v>3387.7</v>
      </c>
      <c r="D209" s="2">
        <v>1920.88</v>
      </c>
    </row>
    <row r="210" spans="1:4" ht="12.75">
      <c r="A210" s="68" t="s">
        <v>182</v>
      </c>
      <c r="B210" s="78">
        <v>270</v>
      </c>
      <c r="C210" s="78">
        <v>270</v>
      </c>
      <c r="D210" s="2"/>
    </row>
    <row r="211" spans="1:4" ht="12.75">
      <c r="A211" s="68" t="s">
        <v>183</v>
      </c>
      <c r="B211" s="78">
        <v>400</v>
      </c>
      <c r="C211" s="78">
        <v>700</v>
      </c>
      <c r="D211" s="2">
        <v>292.58</v>
      </c>
    </row>
    <row r="212" spans="1:4" ht="12.75">
      <c r="A212" s="68" t="s">
        <v>184</v>
      </c>
      <c r="B212" s="78"/>
      <c r="C212" s="78">
        <v>250</v>
      </c>
      <c r="D212" s="2">
        <v>231.22</v>
      </c>
    </row>
    <row r="213" spans="1:4" ht="12.75">
      <c r="A213" s="68" t="s">
        <v>185</v>
      </c>
      <c r="B213" s="78"/>
      <c r="C213" s="78">
        <v>110</v>
      </c>
      <c r="D213" s="2">
        <v>105.78</v>
      </c>
    </row>
    <row r="214" spans="1:4" ht="12.75">
      <c r="A214" s="68" t="s">
        <v>186</v>
      </c>
      <c r="B214" s="78"/>
      <c r="C214" s="78">
        <v>320</v>
      </c>
      <c r="D214" s="2">
        <v>314.6</v>
      </c>
    </row>
    <row r="215" spans="1:4" ht="12.75">
      <c r="A215" s="68" t="s">
        <v>187</v>
      </c>
      <c r="B215" s="78"/>
      <c r="C215" s="78">
        <v>45</v>
      </c>
      <c r="D215" s="2">
        <v>43.09</v>
      </c>
    </row>
    <row r="216" spans="1:4" ht="12.75">
      <c r="A216" s="68" t="s">
        <v>226</v>
      </c>
      <c r="B216" s="78">
        <v>2700</v>
      </c>
      <c r="C216" s="78">
        <v>2848.5</v>
      </c>
      <c r="D216" s="2">
        <v>2684.43</v>
      </c>
    </row>
    <row r="217" spans="1:4" ht="12.75">
      <c r="A217" s="68" t="s">
        <v>188</v>
      </c>
      <c r="B217" s="78"/>
      <c r="C217" s="78">
        <v>500</v>
      </c>
      <c r="D217" s="2">
        <v>481.58</v>
      </c>
    </row>
    <row r="218" spans="1:4" ht="12.75">
      <c r="A218" s="68" t="s">
        <v>189</v>
      </c>
      <c r="B218" s="78"/>
      <c r="C218" s="78">
        <v>230</v>
      </c>
      <c r="D218" s="2">
        <v>224.84</v>
      </c>
    </row>
    <row r="219" spans="1:4" ht="12.75">
      <c r="A219" s="68" t="s">
        <v>190</v>
      </c>
      <c r="B219" s="78">
        <v>215</v>
      </c>
      <c r="C219" s="78">
        <v>215</v>
      </c>
      <c r="D219" s="2">
        <v>212.4</v>
      </c>
    </row>
    <row r="220" spans="1:4" ht="12.75">
      <c r="A220" s="68" t="s">
        <v>191</v>
      </c>
      <c r="B220" s="78">
        <v>4744</v>
      </c>
      <c r="C220" s="78"/>
      <c r="D220" s="2"/>
    </row>
    <row r="221" spans="1:4" ht="12.75">
      <c r="A221" s="68" t="s">
        <v>192</v>
      </c>
      <c r="B221" s="78">
        <v>1259</v>
      </c>
      <c r="C221" s="78"/>
      <c r="D221" s="2"/>
    </row>
    <row r="222" spans="1:4" ht="12.75">
      <c r="A222" s="68" t="s">
        <v>193</v>
      </c>
      <c r="B222" s="78">
        <v>16238</v>
      </c>
      <c r="C222" s="78"/>
      <c r="D222" s="2"/>
    </row>
    <row r="223" spans="1:4" ht="12.75">
      <c r="A223" s="68" t="s">
        <v>194</v>
      </c>
      <c r="B223" s="78"/>
      <c r="C223" s="78">
        <v>27845</v>
      </c>
      <c r="D223" s="2"/>
    </row>
    <row r="224" spans="1:4" ht="13.5" thickBot="1">
      <c r="A224" s="69" t="s">
        <v>10</v>
      </c>
      <c r="B224" s="102">
        <v>0</v>
      </c>
      <c r="C224" s="135">
        <v>127.94</v>
      </c>
      <c r="D224" s="120">
        <v>0</v>
      </c>
    </row>
    <row r="225" spans="1:4" ht="12.75">
      <c r="A225" s="36" t="s">
        <v>90</v>
      </c>
      <c r="B225" s="75">
        <f>B227+B228+B229+B250+B252</f>
        <v>50000</v>
      </c>
      <c r="C225" s="75">
        <f>C227+C228+C229+C250+C252</f>
        <v>108832.29</v>
      </c>
      <c r="D225" s="35">
        <f>D227+D228+D229+D250+D252</f>
        <v>41875.26</v>
      </c>
    </row>
    <row r="226" spans="1:4" ht="12.75">
      <c r="A226" s="37" t="s">
        <v>8</v>
      </c>
      <c r="B226" s="103"/>
      <c r="C226" s="126"/>
      <c r="D226" s="1"/>
    </row>
    <row r="227" spans="1:4" ht="12.75">
      <c r="A227" s="48" t="s">
        <v>47</v>
      </c>
      <c r="B227" s="77">
        <v>12740</v>
      </c>
      <c r="C227" s="77">
        <v>20962.82</v>
      </c>
      <c r="D227" s="11">
        <v>15466.87</v>
      </c>
    </row>
    <row r="228" spans="1:4" ht="12.75">
      <c r="A228" s="48" t="s">
        <v>22</v>
      </c>
      <c r="B228" s="77">
        <v>3200</v>
      </c>
      <c r="C228" s="77">
        <v>4229</v>
      </c>
      <c r="D228" s="11">
        <v>4011.16</v>
      </c>
    </row>
    <row r="229" spans="1:4" ht="12.75">
      <c r="A229" s="67" t="s">
        <v>9</v>
      </c>
      <c r="B229" s="77">
        <f>B230+B231+B232+B233+B234+B235+B236+B237+B238+B239+B240+B241+B242+B243+B244+B245+B246+B247+B248+B249</f>
        <v>28600</v>
      </c>
      <c r="C229" s="77">
        <f>C230+C231+C232+C233+C234+C235+C236+C237+C238+C239+C240+C241+C242+C243+C244+C245+C246+C247+C248+C249</f>
        <v>77137.26999999999</v>
      </c>
      <c r="D229" s="11">
        <f>D230+D231+D232+D233+D234+D235+D236+D237+D238+D239+D240+D241+D242+D243+D244+D245+D246+D247+D248+D249</f>
        <v>18283.99</v>
      </c>
    </row>
    <row r="230" spans="1:4" ht="12.75">
      <c r="A230" s="68" t="s">
        <v>195</v>
      </c>
      <c r="B230" s="104">
        <v>100</v>
      </c>
      <c r="C230" s="136"/>
      <c r="D230" s="121"/>
    </row>
    <row r="231" spans="1:4" ht="12.75">
      <c r="A231" s="68" t="s">
        <v>196</v>
      </c>
      <c r="B231" s="78"/>
      <c r="C231" s="78">
        <v>18499.73</v>
      </c>
      <c r="D231" s="2">
        <v>121.27</v>
      </c>
    </row>
    <row r="232" spans="1:4" ht="12.75">
      <c r="A232" s="68" t="s">
        <v>197</v>
      </c>
      <c r="B232" s="78"/>
      <c r="C232" s="78">
        <v>500</v>
      </c>
      <c r="D232" s="2">
        <v>349.69</v>
      </c>
    </row>
    <row r="233" spans="1:4" ht="12.75">
      <c r="A233" s="68" t="s">
        <v>198</v>
      </c>
      <c r="B233" s="78">
        <v>10000</v>
      </c>
      <c r="C233" s="78">
        <v>11090.37</v>
      </c>
      <c r="D233" s="2">
        <v>1705.35</v>
      </c>
    </row>
    <row r="234" spans="1:4" ht="12.75">
      <c r="A234" s="68" t="s">
        <v>199</v>
      </c>
      <c r="B234" s="78"/>
      <c r="C234" s="78">
        <v>3428.75</v>
      </c>
      <c r="D234" s="2">
        <v>2525.01</v>
      </c>
    </row>
    <row r="235" spans="1:4" ht="12.75">
      <c r="A235" s="68" t="s">
        <v>200</v>
      </c>
      <c r="B235" s="78"/>
      <c r="C235" s="78">
        <v>1584.8</v>
      </c>
      <c r="D235" s="2">
        <v>1473.55</v>
      </c>
    </row>
    <row r="236" spans="1:4" ht="12.75">
      <c r="A236" s="68" t="s">
        <v>227</v>
      </c>
      <c r="B236" s="78"/>
      <c r="C236" s="78">
        <v>1000</v>
      </c>
      <c r="D236" s="2">
        <v>647.35</v>
      </c>
    </row>
    <row r="237" spans="1:4" ht="12.75">
      <c r="A237" s="68" t="s">
        <v>201</v>
      </c>
      <c r="B237" s="78"/>
      <c r="C237" s="78">
        <v>20</v>
      </c>
      <c r="D237" s="2"/>
    </row>
    <row r="238" spans="1:4" ht="12.75">
      <c r="A238" s="68" t="s">
        <v>202</v>
      </c>
      <c r="B238" s="78"/>
      <c r="C238" s="78">
        <v>14243.05</v>
      </c>
      <c r="D238" s="2">
        <v>11316.69</v>
      </c>
    </row>
    <row r="239" spans="1:4" ht="12.75">
      <c r="A239" s="68" t="s">
        <v>203</v>
      </c>
      <c r="B239" s="78"/>
      <c r="C239" s="78">
        <v>1700</v>
      </c>
      <c r="D239" s="2"/>
    </row>
    <row r="240" spans="1:4" ht="12.75">
      <c r="A240" s="68" t="s">
        <v>204</v>
      </c>
      <c r="B240" s="78">
        <v>800</v>
      </c>
      <c r="C240" s="78">
        <v>800</v>
      </c>
      <c r="D240" s="2"/>
    </row>
    <row r="241" spans="1:4" ht="12.75">
      <c r="A241" s="68" t="s">
        <v>205</v>
      </c>
      <c r="B241" s="78"/>
      <c r="C241" s="78">
        <v>500</v>
      </c>
      <c r="D241" s="2"/>
    </row>
    <row r="242" spans="1:4" ht="12.75">
      <c r="A242" s="68" t="s">
        <v>206</v>
      </c>
      <c r="B242" s="78"/>
      <c r="C242" s="78">
        <v>4500</v>
      </c>
      <c r="D242" s="2"/>
    </row>
    <row r="243" spans="1:4" ht="12.75">
      <c r="A243" s="68" t="s">
        <v>207</v>
      </c>
      <c r="B243" s="78">
        <v>2300</v>
      </c>
      <c r="C243" s="78">
        <v>2300</v>
      </c>
      <c r="D243" s="2"/>
    </row>
    <row r="244" spans="1:4" ht="12.75">
      <c r="A244" s="68" t="s">
        <v>208</v>
      </c>
      <c r="B244" s="78">
        <v>15000</v>
      </c>
      <c r="C244" s="78">
        <v>11120.57</v>
      </c>
      <c r="D244" s="2">
        <v>0.27</v>
      </c>
    </row>
    <row r="245" spans="1:4" ht="12.75">
      <c r="A245" s="68" t="s">
        <v>209</v>
      </c>
      <c r="B245" s="78">
        <v>150</v>
      </c>
      <c r="C245" s="78">
        <v>150</v>
      </c>
      <c r="D245" s="2"/>
    </row>
    <row r="246" spans="1:4" ht="12.75">
      <c r="A246" s="68" t="s">
        <v>210</v>
      </c>
      <c r="B246" s="78"/>
      <c r="C246" s="78">
        <v>250</v>
      </c>
      <c r="D246" s="2"/>
    </row>
    <row r="247" spans="1:4" ht="12.75">
      <c r="A247" s="68" t="s">
        <v>211</v>
      </c>
      <c r="B247" s="78"/>
      <c r="C247" s="78">
        <v>3500</v>
      </c>
      <c r="D247" s="2">
        <v>23.65</v>
      </c>
    </row>
    <row r="248" spans="1:4" ht="12.75">
      <c r="A248" s="68" t="s">
        <v>212</v>
      </c>
      <c r="B248" s="78">
        <v>250</v>
      </c>
      <c r="C248" s="78">
        <v>250</v>
      </c>
      <c r="D248" s="2">
        <v>116.16</v>
      </c>
    </row>
    <row r="249" spans="1:4" ht="12.75">
      <c r="A249" s="68" t="s">
        <v>213</v>
      </c>
      <c r="B249" s="78"/>
      <c r="C249" s="78">
        <v>1700</v>
      </c>
      <c r="D249" s="2">
        <v>5</v>
      </c>
    </row>
    <row r="250" spans="1:4" s="30" customFormat="1" ht="12.75">
      <c r="A250" s="67" t="s">
        <v>11</v>
      </c>
      <c r="B250" s="77">
        <f>B251</f>
        <v>0</v>
      </c>
      <c r="C250" s="77">
        <f>C251</f>
        <v>6503.2</v>
      </c>
      <c r="D250" s="11">
        <f>D251</f>
        <v>4113.24</v>
      </c>
    </row>
    <row r="251" spans="1:4" ht="12.75">
      <c r="A251" s="66" t="s">
        <v>214</v>
      </c>
      <c r="B251" s="78"/>
      <c r="C251" s="78">
        <v>6503.2</v>
      </c>
      <c r="D251" s="2">
        <v>4113.24</v>
      </c>
    </row>
    <row r="252" spans="1:4" ht="13.5" thickBot="1">
      <c r="A252" s="70" t="s">
        <v>10</v>
      </c>
      <c r="B252" s="85">
        <v>5460</v>
      </c>
      <c r="C252" s="85">
        <v>0</v>
      </c>
      <c r="D252" s="34">
        <v>0</v>
      </c>
    </row>
    <row r="253" spans="1:4" ht="12.75">
      <c r="A253" s="36" t="s">
        <v>91</v>
      </c>
      <c r="B253" s="75">
        <f>B255+B256</f>
        <v>2</v>
      </c>
      <c r="C253" s="75">
        <f>C255+C256</f>
        <v>5143.72</v>
      </c>
      <c r="D253" s="35">
        <f>D255+D256</f>
        <v>7.78</v>
      </c>
    </row>
    <row r="254" spans="1:4" ht="12.75">
      <c r="A254" s="37" t="s">
        <v>8</v>
      </c>
      <c r="B254" s="105"/>
      <c r="C254" s="137"/>
      <c r="D254" s="122"/>
    </row>
    <row r="255" spans="1:4" ht="12.75">
      <c r="A255" s="43" t="s">
        <v>92</v>
      </c>
      <c r="B255" s="106">
        <v>0</v>
      </c>
      <c r="C255" s="138">
        <v>133.72</v>
      </c>
      <c r="D255" s="123">
        <v>0</v>
      </c>
    </row>
    <row r="256" spans="1:4" ht="13.5" thickBot="1">
      <c r="A256" s="71" t="s">
        <v>93</v>
      </c>
      <c r="B256" s="107">
        <v>2</v>
      </c>
      <c r="C256" s="139">
        <v>5010</v>
      </c>
      <c r="D256" s="124">
        <v>7.78</v>
      </c>
    </row>
    <row r="257" spans="1:4" ht="19.5" customHeight="1" thickBot="1">
      <c r="A257" s="72" t="s">
        <v>94</v>
      </c>
      <c r="B257" s="108">
        <f>B7+B23+B41+B58+B177+B192+B196+B225+B253</f>
        <v>505373</v>
      </c>
      <c r="C257" s="108">
        <f>C7+C23+C41+C58+C177+C192+C196+C225+C253</f>
        <v>1224050.9799999997</v>
      </c>
      <c r="D257" s="125">
        <f>D7+D23+D41+D58+D177+D192+D196+D225+D253</f>
        <v>513806.99</v>
      </c>
    </row>
  </sheetData>
  <sheetProtection/>
  <mergeCells count="3">
    <mergeCell ref="A2:D2"/>
    <mergeCell ref="A3:D3"/>
    <mergeCell ref="A5:A6"/>
  </mergeCells>
  <printOptions horizontalCentered="1"/>
  <pageMargins left="0.5905511811023623" right="0.5905511811023623" top="0.7874015748031497" bottom="0.5905511811023623" header="0.5118110236220472" footer="0.31496062992125984"/>
  <pageSetup horizontalDpi="600" verticalDpi="600" orientation="portrait" paperSize="9" scale="80" r:id="rId3"/>
  <headerFooter alignWithMargins="0">
    <oddFooter>&amp;CStránka &amp;P&amp;RTab.č.8 FRR sumář</oddFooter>
  </headerFooter>
  <rowBreaks count="1" manualBreakCount="1">
    <brk id="209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Kopřivová Věra</cp:lastModifiedBy>
  <cp:lastPrinted>2020-05-20T05:56:25Z</cp:lastPrinted>
  <dcterms:created xsi:type="dcterms:W3CDTF">2003-05-29T06:21:43Z</dcterms:created>
  <dcterms:modified xsi:type="dcterms:W3CDTF">2020-05-20T05:57:42Z</dcterms:modified>
  <cp:category/>
  <cp:version/>
  <cp:contentType/>
  <cp:contentStatus/>
</cp:coreProperties>
</file>