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6335" windowHeight="8280" activeTab="0"/>
  </bookViews>
  <sheets>
    <sheet name="Fondy PO" sheetId="1" r:id="rId1"/>
  </sheets>
  <definedNames>
    <definedName name="_xlnm.Print_Titles" localSheetId="0">'Fondy PO'!$6:$8</definedName>
  </definedNames>
  <calcPr fullCalcOnLoad="1"/>
</workbook>
</file>

<file path=xl/sharedStrings.xml><?xml version="1.0" encoding="utf-8"?>
<sst xmlns="http://schemas.openxmlformats.org/spreadsheetml/2006/main" count="162" uniqueCount="149">
  <si>
    <t>Organizace</t>
  </si>
  <si>
    <t>Rezervní fond</t>
  </si>
  <si>
    <t>tvorba</t>
  </si>
  <si>
    <t>použití</t>
  </si>
  <si>
    <t>z odpisů</t>
  </si>
  <si>
    <t>z inv.dot.</t>
  </si>
  <si>
    <t>ostatní</t>
  </si>
  <si>
    <t>Fond odměn</t>
  </si>
  <si>
    <t>(v tis. Kč)</t>
  </si>
  <si>
    <t>Zdravotnická záchranná služba KHK</t>
  </si>
  <si>
    <t>Protialkoholní záchytná stanice KHK</t>
  </si>
  <si>
    <t xml:space="preserve"> </t>
  </si>
  <si>
    <t>Celkem</t>
  </si>
  <si>
    <t>Kap. 10 - doprava</t>
  </si>
  <si>
    <t>Kap. 15 - zdravotnictví</t>
  </si>
  <si>
    <t>Kap. 16 - kultura</t>
  </si>
  <si>
    <t>Galerie výtvarného umění v Náchodě</t>
  </si>
  <si>
    <t>Regionální muzeum a galerie v Jičíně</t>
  </si>
  <si>
    <t>Regionální muzeum v Náchodě</t>
  </si>
  <si>
    <t>Kap. 28 - sociální věci</t>
  </si>
  <si>
    <t>Domov důchodců Borohrádek</t>
  </si>
  <si>
    <t>Domov důchodců Černožice</t>
  </si>
  <si>
    <t>Domov důchodců Humburky</t>
  </si>
  <si>
    <t>Domov důchodců Tmavý Důl</t>
  </si>
  <si>
    <t>Domov důchodců Malá Čermná</t>
  </si>
  <si>
    <t>Domov důchodců Náchod</t>
  </si>
  <si>
    <t>Léčebna pro dlouhodobě nemocné HK</t>
  </si>
  <si>
    <t>Kap. 14 - školství</t>
  </si>
  <si>
    <t>ÚSP pro mentálně postiženou mládež Chotělice</t>
  </si>
  <si>
    <t>ÚSP pro mládež Kvasiny</t>
  </si>
  <si>
    <t>Domov Dědina Opočno</t>
  </si>
  <si>
    <t>Domov sociálních služeb Skřivany</t>
  </si>
  <si>
    <t>Domov důchodců Lampertice</t>
  </si>
  <si>
    <t>Domov důchodců Albrechtice nad Orlicí</t>
  </si>
  <si>
    <t>Barevné domky Hajnice</t>
  </si>
  <si>
    <t>Kap. 21 - investice a evr. projekty</t>
  </si>
  <si>
    <t>Gymnázium, Nový Bydžov, Komenského 77</t>
  </si>
  <si>
    <t>SPŠ stavební, Hradec Králové 3, Pospíšilova tř. 787</t>
  </si>
  <si>
    <t>Základní škola, Nový Bydžov, Palackého 1240</t>
  </si>
  <si>
    <t>PPP KHK, Hradec Králové, M. Horákové 504</t>
  </si>
  <si>
    <t>Školní jídelna, Hradec Králové, Hradecká 1219</t>
  </si>
  <si>
    <t>Lepařovo gymnázium, Jičín, Jiráskova 30</t>
  </si>
  <si>
    <t>Gymnázium, Broumov, Hradební 218</t>
  </si>
  <si>
    <t>SŠ a ZŠ, Nové Město nad Metují, Husovo nám. 1218</t>
  </si>
  <si>
    <t>ZŠ a MŠ Josefa Zemana, Náchod, Jiráskova 461</t>
  </si>
  <si>
    <t>Základní škola praktická, Jaroměř, Komenského 392</t>
  </si>
  <si>
    <t>Dětský domov, MŠ a školní jídelna, Broumov, třída Masarykova 246</t>
  </si>
  <si>
    <t>Základní  škola, Broumov, Kladská 164</t>
  </si>
  <si>
    <t>Gymnázium, Dobruška, Pulická 779</t>
  </si>
  <si>
    <t>OA T.G.Masaryka, Kostelec nad Orlicí, Komenského 522</t>
  </si>
  <si>
    <t>VOŠ a SPŠ, Rychnov nad Kněžnou, U Stadionu 1166</t>
  </si>
  <si>
    <t>Základní škola, Kostelec nad Orlicí, Komenského 515</t>
  </si>
  <si>
    <t>Základní škola, Dobruška, Opočenská 115</t>
  </si>
  <si>
    <t>Dětský domov, Potštejn, Českých bratří 141</t>
  </si>
  <si>
    <t>Dětský domov a školní jídelna, Sedloňov 153</t>
  </si>
  <si>
    <t>Gymnázium, Trutnov, Jiráskovo náměstí 325</t>
  </si>
  <si>
    <t>Gymnázium, Vrchlabí, Komenského 586</t>
  </si>
  <si>
    <t>Obchodní akademie, Trutnov, Malé náměstí 158</t>
  </si>
  <si>
    <t>Střední průmyslová škola, Trutnov, Školní 101</t>
  </si>
  <si>
    <t>Mateřská škola speciální, Trutnov, Na Struze 124</t>
  </si>
  <si>
    <t>Základní škola a MŠ, Vrchlabí, Krkonošská 230</t>
  </si>
  <si>
    <t>Dětský domov, základní škola a ŠJ, Dolní Lánov 240</t>
  </si>
  <si>
    <t>Dětský domov a školní jídelna, Vrchlabí, Žižkova 497</t>
  </si>
  <si>
    <t>Domov důchodců Dvůr Králové nad Labem</t>
  </si>
  <si>
    <t>Domov V Podzámčí Chlumec nad Cidlinou</t>
  </si>
  <si>
    <t>Domov pro seniory Pilníkov</t>
  </si>
  <si>
    <t>Domov pro seniory Vrchlabí</t>
  </si>
  <si>
    <t>ÚSP pro tělesně postižené v Hořicích v Podkrkonoší</t>
  </si>
  <si>
    <t>DOMOV NA STŔÍBRNÉM VRCHU Rokytnice v O.h.</t>
  </si>
  <si>
    <t>ÚSP pro mládež DOMEČKY Rychnov nad Kněžnou</t>
  </si>
  <si>
    <t>Domovy Na Třešňovce Česká Skalice</t>
  </si>
  <si>
    <t>Domov důchodců Police nad Metují</t>
  </si>
  <si>
    <t>Domov Dolní zámek Teplice nad Metují</t>
  </si>
  <si>
    <t>Správa silnic Královéhradeckého kraje</t>
  </si>
  <si>
    <t>Galerie moderního umění v Hradci Králové</t>
  </si>
  <si>
    <t>Muzeum východních Čech v Hradci Králové</t>
  </si>
  <si>
    <t>Studijní a vědecká knihovna v Hradci Králové</t>
  </si>
  <si>
    <t>Impuls HK, centrum podpory um. aktivit</t>
  </si>
  <si>
    <t>Hvězdárna a planetárium v Hradci Králové</t>
  </si>
  <si>
    <t>Hvězdárna v Úpici</t>
  </si>
  <si>
    <t>Muzeum a galerie Orlických hor v RK</t>
  </si>
  <si>
    <t>Domov U Biřičky Hradec Králové</t>
  </si>
  <si>
    <t xml:space="preserve">Centrum investic, rozvoje a inovací, HK </t>
  </si>
  <si>
    <t>Tabulka č. 5</t>
  </si>
  <si>
    <t>Sdružení ozdr.a léčeben okresu Trutnov</t>
  </si>
  <si>
    <t>Léčebna dlouhodobě nem.Opočno</t>
  </si>
  <si>
    <t>Fond investic</t>
  </si>
  <si>
    <t>Gymnázium Boženy Němcové, Hradec Králové, Pospíšilova tř. 324</t>
  </si>
  <si>
    <t>Gymnázium J. K. Tyla, Hradec Králové, Tylovo nábřeží 682</t>
  </si>
  <si>
    <t>OA, SOŠ  a Jazyková škola s právem státní jazykové zkoušky, Hradec Králové</t>
  </si>
  <si>
    <t>Vyšší odborná škola a SOŠ, Nový Bydžov, Jana Maláta 1869</t>
  </si>
  <si>
    <t>SOŠ veterinární , Hradec Králové-Kukleny, Pražská 68</t>
  </si>
  <si>
    <t>SPŠ, Střední odborná škola a SOU, Hradec Králové, Hradební 1029</t>
  </si>
  <si>
    <t>Střední odborná škola a SOU, Hradec Králové, Vocelova 1338</t>
  </si>
  <si>
    <t>Střední škola technická a řemeslná, Nový Bydžov, Dr. M. Tyrše 112</t>
  </si>
  <si>
    <t>SUPŠ hudebních nástrojů a nábytku, Hradec Králové, 17. listopadu 1202</t>
  </si>
  <si>
    <t>VOŠ zdravotnická a SZŠ, Hradec Králové, Komenského 234</t>
  </si>
  <si>
    <t>Střední škola služeb, obchodu a gastronomie, Hradec Králové, Velká 3</t>
  </si>
  <si>
    <t>Střední škola potravinářská, Smiřice, Gen. Govorova 110</t>
  </si>
  <si>
    <t>Odborné učiliště, Hradec Králové, 17. listopadu 1212</t>
  </si>
  <si>
    <t>Mateřská škola,Speciální ZŠ a Praktická škola, Hradec Králové, Hradecká 1231</t>
  </si>
  <si>
    <t>VOŠ, SŠ, ZŠ a MŠ, Hradec Králové, Štefánikova 549</t>
  </si>
  <si>
    <t>ZŠ a MŠ při Fakultní nemocnici, Hradec Králové, Sokolská tř. 581</t>
  </si>
  <si>
    <t>Dětský domov a školní jídelna, Nechanice, Hrádecká 267</t>
  </si>
  <si>
    <t>Domov mládeže,internát a školní jídelna, Hradec Králové, Vocelova 1469/5</t>
  </si>
  <si>
    <t>Plavecká škola Zéva, Hradec Králové, Eliščino nábř. 842</t>
  </si>
  <si>
    <t>Školské zařízení pro DVPP KHK, HK, Štefánikova 566</t>
  </si>
  <si>
    <t>Gymnázium, střední odborná škola, střední odborné učiliště a vyšší odborná škola,  Hořice</t>
  </si>
  <si>
    <t>Gymnázium a Střední odborná škola pedagogická, Nová Paka, Kumburská 740</t>
  </si>
  <si>
    <t>Masarykova obchodní akademie, Jičín, 17. listopadu 220</t>
  </si>
  <si>
    <t>SPŠ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</si>
  <si>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</si>
  <si>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</si>
  <si>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</si>
  <si>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</si>
  <si>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SPŠ, Jičín, Pod Koželuhy 100</t>
  </si>
  <si>
    <t>Střední škola řemesel a základní škola, Hořice, Havlíčkova 54</t>
  </si>
  <si>
    <t>Základní škola a Praktická škola, Jičín, Soudná 12</t>
  </si>
  <si>
    <t>Gymnázium Jaroslava Žáka, Jaroměř, Lužická 423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</si>
  <si>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</si>
  <si>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</si>
  <si>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</si>
  <si>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</si>
  <si>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SŠ oděvní, služeb a ekonomiky, Červený Kostelec, 17.listopadu 1197</t>
  </si>
  <si>
    <t>SPŠ, SOŠ a SOU, Nové Město nad Metují, Školní 1377</t>
  </si>
  <si>
    <t>SŠ hotelnictví a společného stravování, Teplice nad Metují, Střmenské podhradí 218</t>
  </si>
  <si>
    <t>Střední průmyslová škola, Hronov, Hostovského 910</t>
  </si>
  <si>
    <t>VOŠ stavební a SPŠ stavební arch.Jana Letzela, Náchod, Pražská 931</t>
  </si>
  <si>
    <t>DD, ZŠ speciální a Praktická škola, Jaroměř, Palackého 142</t>
  </si>
  <si>
    <t>Gymnázium F.M.Pelcla, Rychnov nad Kněžnou, Hrdinů odboje 36</t>
  </si>
  <si>
    <t>Střední průmyslová škola elektrotechniky a informačních technologií, Dobruška, Čs. odboje 670</t>
  </si>
  <si>
    <t>SŠ zemědělská a ekologická a SOU chlad .a klim. techniky, Kostelec nad Orlicí, Komenského 873</t>
  </si>
  <si>
    <t>Základní škola a PŠ, Rychnov nad Kněžnou, Kolowratská 485</t>
  </si>
  <si>
    <t>Gymnázium, Dvůr Králové nad Labem, nám. Odboje 304</t>
  </si>
  <si>
    <t>Gymnázium a Střední odborná škola, Hostinné, Horská 309</t>
  </si>
  <si>
    <t>SOŠ a Střední odborné učiliště, Vrchlabí, Krkonošská 265</t>
  </si>
  <si>
    <t>SŠ informatiky a služeb, Dvůr Králové n. L., E.Krásnohorské 2069</t>
  </si>
  <si>
    <t>VOŠ zdravotnická a SZŠ, Trutnov, Procházkova 303</t>
  </si>
  <si>
    <t>Střední odborná škola a SOU, Trutnov, Volanovská 243</t>
  </si>
  <si>
    <t>Střední škola a ZŠ Sluneční, Hostinné, Mládežnická 329</t>
  </si>
  <si>
    <t>ZŠ a MŠ při dětské léčebně, Janské Lázně, Horní promenáda 268</t>
  </si>
  <si>
    <t>Základní škola a PŠ, Dvůr Králové nad Labem, Přemyslova 479</t>
  </si>
  <si>
    <t>Mateřská škola, Základní škola a Praktická škola, Trutnov, Horská 160</t>
  </si>
  <si>
    <t>Speciální základní škola Augustina Bartoše, Úpice, Nábřeží pplk. A. Bunzla 660</t>
  </si>
  <si>
    <t>ZŠ logopedická a MŠ logopedická, Choustníkovo Hradiště 161</t>
  </si>
  <si>
    <t>Česká lesnická akademie Trutnov-střední škola a vyšší odborná škola, Trutnov, Lesnická 9</t>
  </si>
  <si>
    <t>Tvorba a použití fondů příspěvkových organizací zřízených Královéhradeckým krajem v roce 2016</t>
  </si>
  <si>
    <t>k 1.1.2016</t>
  </si>
  <si>
    <t>k 31.12.2016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</si>
</sst>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0.0000"/>
    <numFmt numFmtId="170" formatCode="0.00000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3" xfId="47" applyNumberFormat="1" applyFont="1" applyBorder="1">
      <alignment/>
      <protection/>
    </xf>
    <xf numFmtId="0" fontId="0" fillId="33" borderId="17" xfId="0" applyFont="1" applyFill="1" applyBorder="1" applyAlignment="1">
      <alignment shrinkToFit="1"/>
    </xf>
    <xf numFmtId="4" fontId="0" fillId="33" borderId="14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33" borderId="20" xfId="0" applyFont="1" applyFill="1" applyBorder="1" applyAlignment="1">
      <alignment shrinkToFit="1"/>
    </xf>
    <xf numFmtId="0" fontId="7" fillId="0" borderId="21" xfId="47" applyFont="1" applyBorder="1">
      <alignment/>
      <protection/>
    </xf>
    <xf numFmtId="4" fontId="1" fillId="0" borderId="16" xfId="47" applyNumberFormat="1" applyFont="1" applyBorder="1">
      <alignment/>
      <protection/>
    </xf>
    <xf numFmtId="4" fontId="0" fillId="0" borderId="22" xfId="47" applyNumberFormat="1" applyFont="1" applyBorder="1">
      <alignment/>
      <protection/>
    </xf>
    <xf numFmtId="3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17" xfId="0" applyNumberForma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0" fillId="0" borderId="25" xfId="0" applyNumberFormat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0" fillId="0" borderId="20" xfId="47" applyNumberFormat="1" applyFont="1" applyBorder="1">
      <alignment/>
      <protection/>
    </xf>
    <xf numFmtId="4" fontId="0" fillId="0" borderId="17" xfId="47" applyNumberFormat="1" applyFont="1" applyBorder="1">
      <alignment/>
      <protection/>
    </xf>
    <xf numFmtId="4" fontId="7" fillId="0" borderId="21" xfId="47" applyNumberFormat="1" applyFont="1" applyBorder="1">
      <alignment/>
      <protection/>
    </xf>
    <xf numFmtId="4" fontId="1" fillId="0" borderId="21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4" fontId="1" fillId="0" borderId="21" xfId="47" applyNumberFormat="1" applyFont="1" applyBorder="1">
      <alignment/>
      <protection/>
    </xf>
    <xf numFmtId="4" fontId="1" fillId="0" borderId="26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4" fontId="0" fillId="0" borderId="20" xfId="0" applyNumberFormat="1" applyFont="1" applyBorder="1" applyAlignment="1">
      <alignment/>
    </xf>
    <xf numFmtId="4" fontId="0" fillId="33" borderId="17" xfId="47" applyNumberFormat="1" applyFont="1" applyFill="1" applyBorder="1">
      <alignment/>
      <protection/>
    </xf>
    <xf numFmtId="4" fontId="0" fillId="0" borderId="27" xfId="0" applyNumberFormat="1" applyBorder="1" applyAlignment="1">
      <alignment/>
    </xf>
    <xf numFmtId="0" fontId="0" fillId="0" borderId="19" xfId="0" applyFont="1" applyBorder="1" applyAlignment="1">
      <alignment shrinkToFit="1"/>
    </xf>
    <xf numFmtId="0" fontId="0" fillId="33" borderId="20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0" borderId="17" xfId="0" applyFont="1" applyBorder="1" applyAlignment="1">
      <alignment shrinkToFit="1"/>
    </xf>
    <xf numFmtId="4" fontId="0" fillId="0" borderId="28" xfId="0" applyNumberFormat="1" applyBorder="1" applyAlignment="1">
      <alignment/>
    </xf>
    <xf numFmtId="4" fontId="1" fillId="0" borderId="29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4" fontId="0" fillId="33" borderId="28" xfId="0" applyNumberFormat="1" applyFont="1" applyFill="1" applyBorder="1" applyAlignment="1">
      <alignment/>
    </xf>
    <xf numFmtId="4" fontId="0" fillId="33" borderId="31" xfId="0" applyNumberFormat="1" applyFont="1" applyFill="1" applyBorder="1" applyAlignment="1">
      <alignment/>
    </xf>
    <xf numFmtId="4" fontId="0" fillId="0" borderId="31" xfId="0" applyNumberFormat="1" applyBorder="1" applyAlignment="1">
      <alignment/>
    </xf>
    <xf numFmtId="4" fontId="1" fillId="0" borderId="29" xfId="0" applyNumberFormat="1" applyFont="1" applyFill="1" applyBorder="1" applyAlignment="1">
      <alignment/>
    </xf>
    <xf numFmtId="4" fontId="0" fillId="0" borderId="31" xfId="47" applyNumberFormat="1" applyFont="1" applyBorder="1">
      <alignment/>
      <protection/>
    </xf>
    <xf numFmtId="4" fontId="1" fillId="0" borderId="32" xfId="47" applyNumberFormat="1" applyFont="1" applyBorder="1">
      <alignment/>
      <protection/>
    </xf>
    <xf numFmtId="4" fontId="0" fillId="0" borderId="3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33" xfId="47" applyNumberFormat="1" applyFont="1" applyBorder="1">
      <alignment/>
      <protection/>
    </xf>
    <xf numFmtId="4" fontId="0" fillId="0" borderId="3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3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35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2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36" xfId="0" applyBorder="1" applyAlignment="1">
      <alignment/>
    </xf>
    <xf numFmtId="4" fontId="0" fillId="0" borderId="36" xfId="0" applyNumberFormat="1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33" borderId="37" xfId="0" applyNumberFormat="1" applyFont="1" applyFill="1" applyBorder="1" applyAlignment="1">
      <alignment/>
    </xf>
    <xf numFmtId="4" fontId="0" fillId="33" borderId="36" xfId="0" applyNumberFormat="1" applyFont="1" applyFill="1" applyBorder="1" applyAlignment="1">
      <alignment/>
    </xf>
    <xf numFmtId="4" fontId="0" fillId="0" borderId="38" xfId="0" applyNumberForma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36" xfId="47" applyNumberFormat="1" applyFont="1" applyBorder="1">
      <alignment/>
      <protection/>
    </xf>
    <xf numFmtId="4" fontId="0" fillId="0" borderId="36" xfId="0" applyNumberFormat="1" applyFont="1" applyBorder="1" applyAlignment="1">
      <alignment horizontal="right" vertical="center"/>
    </xf>
    <xf numFmtId="4" fontId="0" fillId="0" borderId="36" xfId="0" applyNumberFormat="1" applyFont="1" applyFill="1" applyBorder="1" applyAlignment="1">
      <alignment/>
    </xf>
    <xf numFmtId="4" fontId="1" fillId="0" borderId="39" xfId="47" applyNumberFormat="1" applyFont="1" applyBorder="1">
      <alignment/>
      <protection/>
    </xf>
    <xf numFmtId="4" fontId="1" fillId="0" borderId="39" xfId="0" applyNumberFormat="1" applyFont="1" applyBorder="1" applyAlignment="1">
      <alignment/>
    </xf>
    <xf numFmtId="0" fontId="0" fillId="0" borderId="31" xfId="0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1" xfId="0" applyNumberFormat="1" applyFont="1" applyBorder="1" applyAlignment="1">
      <alignment horizontal="right" vertical="center"/>
    </xf>
    <xf numFmtId="4" fontId="0" fillId="0" borderId="31" xfId="0" applyNumberFormat="1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0" fontId="0" fillId="0" borderId="38" xfId="0" applyBorder="1" applyAlignment="1">
      <alignment/>
    </xf>
    <xf numFmtId="4" fontId="0" fillId="0" borderId="37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1" fillId="0" borderId="42" xfId="0" applyNumberFormat="1" applyFont="1" applyBorder="1" applyAlignment="1">
      <alignment/>
    </xf>
    <xf numFmtId="4" fontId="0" fillId="0" borderId="40" xfId="0" applyNumberFormat="1" applyBorder="1" applyAlignment="1">
      <alignment/>
    </xf>
    <xf numFmtId="4" fontId="0" fillId="33" borderId="41" xfId="0" applyNumberFormat="1" applyFont="1" applyFill="1" applyBorder="1" applyAlignment="1">
      <alignment/>
    </xf>
    <xf numFmtId="4" fontId="0" fillId="33" borderId="43" xfId="0" applyNumberFormat="1" applyFont="1" applyFill="1" applyBorder="1" applyAlignment="1">
      <alignment/>
    </xf>
    <xf numFmtId="4" fontId="0" fillId="0" borderId="43" xfId="0" applyNumberFormat="1" applyBorder="1" applyAlignment="1">
      <alignment/>
    </xf>
    <xf numFmtId="4" fontId="1" fillId="0" borderId="42" xfId="0" applyNumberFormat="1" applyFont="1" applyFill="1" applyBorder="1" applyAlignment="1">
      <alignment/>
    </xf>
    <xf numFmtId="4" fontId="1" fillId="0" borderId="44" xfId="47" applyNumberFormat="1" applyFont="1" applyBorder="1">
      <alignment/>
      <protection/>
    </xf>
    <xf numFmtId="4" fontId="2" fillId="0" borderId="14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0" xfId="47" applyNumberFormat="1" applyFont="1" applyBorder="1">
      <alignment/>
      <protection/>
    </xf>
    <xf numFmtId="4" fontId="0" fillId="0" borderId="37" xfId="47" applyNumberFormat="1" applyFont="1" applyBorder="1">
      <alignment/>
      <protection/>
    </xf>
    <xf numFmtId="4" fontId="0" fillId="33" borderId="36" xfId="47" applyNumberFormat="1" applyFont="1" applyFill="1" applyBorder="1">
      <alignment/>
      <protection/>
    </xf>
    <xf numFmtId="4" fontId="0" fillId="0" borderId="43" xfId="47" applyNumberFormat="1" applyFont="1" applyBorder="1">
      <alignment/>
      <protection/>
    </xf>
    <xf numFmtId="0" fontId="0" fillId="0" borderId="33" xfId="0" applyBorder="1" applyAlignment="1">
      <alignment/>
    </xf>
    <xf numFmtId="4" fontId="0" fillId="0" borderId="33" xfId="0" applyNumberFormat="1" applyBorder="1" applyAlignment="1">
      <alignment/>
    </xf>
    <xf numFmtId="4" fontId="1" fillId="0" borderId="45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4" fontId="0" fillId="33" borderId="34" xfId="0" applyNumberFormat="1" applyFont="1" applyFill="1" applyBorder="1" applyAlignment="1">
      <alignment/>
    </xf>
    <xf numFmtId="4" fontId="0" fillId="33" borderId="33" xfId="0" applyNumberFormat="1" applyFont="1" applyFill="1" applyBorder="1" applyAlignment="1">
      <alignment/>
    </xf>
    <xf numFmtId="4" fontId="0" fillId="0" borderId="46" xfId="0" applyNumberFormat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1" fillId="0" borderId="47" xfId="47" applyNumberFormat="1" applyFont="1" applyBorder="1">
      <alignment/>
      <protection/>
    </xf>
    <xf numFmtId="4" fontId="1" fillId="0" borderId="47" xfId="0" applyNumberFormat="1" applyFont="1" applyBorder="1" applyAlignment="1">
      <alignment/>
    </xf>
    <xf numFmtId="0" fontId="0" fillId="0" borderId="48" xfId="0" applyFont="1" applyBorder="1" applyAlignment="1">
      <alignment shrinkToFit="1"/>
    </xf>
    <xf numFmtId="4" fontId="0" fillId="0" borderId="28" xfId="47" applyNumberFormat="1" applyFont="1" applyBorder="1">
      <alignment/>
      <protection/>
    </xf>
    <xf numFmtId="4" fontId="0" fillId="0" borderId="14" xfId="47" applyNumberFormat="1" applyFont="1" applyBorder="1">
      <alignment/>
      <protection/>
    </xf>
    <xf numFmtId="4" fontId="0" fillId="0" borderId="35" xfId="47" applyNumberFormat="1" applyFont="1" applyBorder="1">
      <alignment/>
      <protection/>
    </xf>
    <xf numFmtId="4" fontId="0" fillId="0" borderId="34" xfId="47" applyNumberFormat="1" applyFont="1" applyBorder="1">
      <alignment/>
      <protection/>
    </xf>
    <xf numFmtId="0" fontId="0" fillId="0" borderId="11" xfId="0" applyFont="1" applyBorder="1" applyAlignment="1">
      <alignment shrinkToFit="1"/>
    </xf>
    <xf numFmtId="4" fontId="0" fillId="0" borderId="23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23" xfId="47" applyNumberFormat="1" applyFont="1" applyBorder="1">
      <alignment/>
      <protection/>
    </xf>
    <xf numFmtId="4" fontId="0" fillId="0" borderId="10" xfId="0" applyNumberFormat="1" applyFont="1" applyBorder="1" applyAlignment="1">
      <alignment/>
    </xf>
    <xf numFmtId="4" fontId="0" fillId="0" borderId="49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26" xfId="47" applyNumberFormat="1" applyFont="1" applyBorder="1">
      <alignment/>
      <protection/>
    </xf>
    <xf numFmtId="4" fontId="7" fillId="0" borderId="44" xfId="0" applyNumberFormat="1" applyFont="1" applyBorder="1" applyAlignment="1">
      <alignment/>
    </xf>
    <xf numFmtId="4" fontId="7" fillId="0" borderId="42" xfId="0" applyNumberFormat="1" applyFont="1" applyBorder="1" applyAlignment="1">
      <alignment/>
    </xf>
    <xf numFmtId="0" fontId="1" fillId="16" borderId="18" xfId="0" applyFont="1" applyFill="1" applyBorder="1" applyAlignment="1">
      <alignment/>
    </xf>
    <xf numFmtId="0" fontId="1" fillId="16" borderId="25" xfId="0" applyFont="1" applyFill="1" applyBorder="1" applyAlignment="1">
      <alignment/>
    </xf>
    <xf numFmtId="0" fontId="1" fillId="16" borderId="48" xfId="0" applyFont="1" applyFill="1" applyBorder="1" applyAlignment="1">
      <alignment/>
    </xf>
    <xf numFmtId="0" fontId="1" fillId="16" borderId="50" xfId="0" applyFont="1" applyFill="1" applyBorder="1" applyAlignment="1">
      <alignment/>
    </xf>
    <xf numFmtId="0" fontId="1" fillId="16" borderId="51" xfId="0" applyFont="1" applyFill="1" applyBorder="1" applyAlignment="1">
      <alignment/>
    </xf>
    <xf numFmtId="0" fontId="0" fillId="0" borderId="50" xfId="0" applyBorder="1" applyAlignment="1">
      <alignment shrinkToFit="1"/>
    </xf>
    <xf numFmtId="0" fontId="0" fillId="0" borderId="11" xfId="0" applyBorder="1" applyAlignment="1">
      <alignment shrinkToFit="1"/>
    </xf>
    <xf numFmtId="4" fontId="0" fillId="33" borderId="20" xfId="47" applyNumberFormat="1" applyFont="1" applyFill="1" applyBorder="1">
      <alignment/>
      <protection/>
    </xf>
    <xf numFmtId="4" fontId="3" fillId="0" borderId="52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3" fillId="0" borderId="56" xfId="0" applyNumberFormat="1" applyFont="1" applyBorder="1" applyAlignment="1">
      <alignment/>
    </xf>
    <xf numFmtId="4" fontId="3" fillId="0" borderId="57" xfId="0" applyNumberFormat="1" applyFont="1" applyBorder="1" applyAlignment="1">
      <alignment/>
    </xf>
    <xf numFmtId="4" fontId="0" fillId="33" borderId="23" xfId="47" applyNumberFormat="1" applyFont="1" applyFill="1" applyBorder="1">
      <alignment/>
      <protection/>
    </xf>
    <xf numFmtId="0" fontId="0" fillId="0" borderId="48" xfId="0" applyBorder="1" applyAlignment="1">
      <alignment shrinkToFit="1"/>
    </xf>
    <xf numFmtId="4" fontId="25" fillId="0" borderId="17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25" fillId="0" borderId="3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58" xfId="0" applyNumberFormat="1" applyFont="1" applyBorder="1" applyAlignment="1">
      <alignment/>
    </xf>
    <xf numFmtId="4" fontId="0" fillId="0" borderId="59" xfId="0" applyNumberFormat="1" applyFont="1" applyBorder="1" applyAlignment="1">
      <alignment/>
    </xf>
    <xf numFmtId="4" fontId="0" fillId="0" borderId="60" xfId="0" applyNumberFormat="1" applyFont="1" applyBorder="1" applyAlignment="1">
      <alignment/>
    </xf>
    <xf numFmtId="4" fontId="0" fillId="0" borderId="61" xfId="0" applyNumberFormat="1" applyFont="1" applyBorder="1" applyAlignment="1">
      <alignment/>
    </xf>
    <xf numFmtId="4" fontId="0" fillId="0" borderId="62" xfId="0" applyNumberFormat="1" applyFont="1" applyBorder="1" applyAlignment="1">
      <alignment/>
    </xf>
    <xf numFmtId="4" fontId="0" fillId="0" borderId="48" xfId="0" applyNumberFormat="1" applyBorder="1" applyAlignment="1">
      <alignment/>
    </xf>
    <xf numFmtId="4" fontId="0" fillId="0" borderId="4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63" xfId="0" applyNumberFormat="1" applyFont="1" applyBorder="1" applyAlignment="1">
      <alignment/>
    </xf>
    <xf numFmtId="0" fontId="0" fillId="0" borderId="0" xfId="0" applyAlignment="1">
      <alignment horizontal="right"/>
    </xf>
    <xf numFmtId="0" fontId="5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65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zoomScalePageLayoutView="0" workbookViewId="0" topLeftCell="A1">
      <pane xSplit="1" ySplit="8" topLeftCell="B13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32" sqref="O32"/>
    </sheetView>
  </sheetViews>
  <sheetFormatPr defaultColWidth="9.00390625" defaultRowHeight="12.75"/>
  <cols>
    <col min="1" max="1" width="33.375" style="0" customWidth="1"/>
    <col min="2" max="2" width="9.125" style="0" customWidth="1"/>
    <col min="3" max="4" width="9.00390625" style="0" customWidth="1"/>
    <col min="5" max="5" width="9.25390625" style="0" customWidth="1"/>
    <col min="6" max="7" width="9.125" style="0" customWidth="1"/>
    <col min="8" max="8" width="10.25390625" style="0" customWidth="1"/>
    <col min="9" max="9" width="9.00390625" style="0" customWidth="1"/>
    <col min="10" max="10" width="9.875" style="0" customWidth="1"/>
    <col min="11" max="12" width="9.00390625" style="0" customWidth="1"/>
    <col min="13" max="13" width="7.875" style="0" customWidth="1"/>
    <col min="14" max="14" width="8.00390625" style="0" customWidth="1"/>
    <col min="15" max="15" width="9.75390625" style="0" customWidth="1"/>
    <col min="16" max="16" width="8.875" style="7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N1" s="175" t="s">
        <v>83</v>
      </c>
      <c r="O1" s="175"/>
    </row>
    <row r="3" spans="1:15" ht="27" customHeight="1">
      <c r="A3" s="176" t="s">
        <v>146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ht="12.75">
      <c r="A4" s="178" t="s">
        <v>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5" ht="9.75" customHeight="1" thickBot="1"/>
    <row r="6" spans="1:15" ht="13.5" thickBot="1">
      <c r="A6" s="196" t="s">
        <v>0</v>
      </c>
      <c r="B6" s="199" t="s">
        <v>1</v>
      </c>
      <c r="C6" s="200"/>
      <c r="D6" s="200"/>
      <c r="E6" s="201"/>
      <c r="F6" s="181" t="s">
        <v>86</v>
      </c>
      <c r="G6" s="182"/>
      <c r="H6" s="182"/>
      <c r="I6" s="182"/>
      <c r="J6" s="183"/>
      <c r="K6" s="184"/>
      <c r="L6" s="181" t="s">
        <v>7</v>
      </c>
      <c r="M6" s="182"/>
      <c r="N6" s="182"/>
      <c r="O6" s="184"/>
    </row>
    <row r="7" spans="1:15" ht="12.75">
      <c r="A7" s="197"/>
      <c r="B7" s="185" t="s">
        <v>147</v>
      </c>
      <c r="C7" s="202" t="s">
        <v>2</v>
      </c>
      <c r="D7" s="203" t="s">
        <v>3</v>
      </c>
      <c r="E7" s="190" t="s">
        <v>148</v>
      </c>
      <c r="F7" s="185" t="s">
        <v>147</v>
      </c>
      <c r="G7" s="187" t="s">
        <v>2</v>
      </c>
      <c r="H7" s="188"/>
      <c r="I7" s="189"/>
      <c r="J7" s="179" t="s">
        <v>3</v>
      </c>
      <c r="K7" s="190" t="s">
        <v>148</v>
      </c>
      <c r="L7" s="185" t="s">
        <v>147</v>
      </c>
      <c r="M7" s="192" t="s">
        <v>2</v>
      </c>
      <c r="N7" s="194" t="s">
        <v>3</v>
      </c>
      <c r="O7" s="190" t="s">
        <v>148</v>
      </c>
    </row>
    <row r="8" spans="1:15" ht="13.5" thickBot="1">
      <c r="A8" s="198"/>
      <c r="B8" s="186"/>
      <c r="C8" s="195"/>
      <c r="D8" s="204"/>
      <c r="E8" s="191"/>
      <c r="F8" s="186"/>
      <c r="G8" s="91" t="s">
        <v>4</v>
      </c>
      <c r="H8" s="1" t="s">
        <v>5</v>
      </c>
      <c r="I8" s="1" t="s">
        <v>6</v>
      </c>
      <c r="J8" s="180"/>
      <c r="K8" s="191"/>
      <c r="L8" s="186"/>
      <c r="M8" s="193"/>
      <c r="N8" s="195"/>
      <c r="O8" s="191"/>
    </row>
    <row r="9" spans="1:15" ht="12.75">
      <c r="A9" s="137" t="s">
        <v>13</v>
      </c>
      <c r="B9" s="22"/>
      <c r="C9" s="71"/>
      <c r="D9" s="85"/>
      <c r="E9" s="22"/>
      <c r="F9" s="36"/>
      <c r="G9" s="92"/>
      <c r="H9" s="4"/>
      <c r="I9" s="4"/>
      <c r="J9" s="95"/>
      <c r="K9" s="39"/>
      <c r="L9" s="40"/>
      <c r="M9" s="111"/>
      <c r="N9" s="71"/>
      <c r="O9" s="40"/>
    </row>
    <row r="10" spans="1:15" ht="12.75">
      <c r="A10" s="18" t="s">
        <v>73</v>
      </c>
      <c r="B10" s="23">
        <v>4359.97</v>
      </c>
      <c r="C10" s="72">
        <v>2695.04</v>
      </c>
      <c r="D10" s="53"/>
      <c r="E10" s="23">
        <f>B10+C10-D10</f>
        <v>7055.01</v>
      </c>
      <c r="F10" s="25">
        <v>11240.3</v>
      </c>
      <c r="G10" s="93">
        <v>311.21</v>
      </c>
      <c r="H10" s="7">
        <v>2000</v>
      </c>
      <c r="I10" s="104">
        <v>2425.08</v>
      </c>
      <c r="J10" s="96">
        <v>1431.66</v>
      </c>
      <c r="K10" s="41">
        <f>(F10+G10+H10+I10-J10)</f>
        <v>14544.929999999998</v>
      </c>
      <c r="L10" s="23">
        <v>666.64</v>
      </c>
      <c r="M10" s="112"/>
      <c r="N10" s="72"/>
      <c r="O10" s="23">
        <f>L10+M10-N10</f>
        <v>666.64</v>
      </c>
    </row>
    <row r="11" spans="1:15" ht="17.25" customHeight="1" thickBot="1">
      <c r="A11" s="3" t="s">
        <v>12</v>
      </c>
      <c r="B11" s="24">
        <f aca="true" t="shared" si="0" ref="B11:K11">B10</f>
        <v>4359.97</v>
      </c>
      <c r="C11" s="73">
        <f t="shared" si="0"/>
        <v>2695.04</v>
      </c>
      <c r="D11" s="49">
        <f t="shared" si="0"/>
        <v>0</v>
      </c>
      <c r="E11" s="24">
        <f t="shared" si="0"/>
        <v>7055.01</v>
      </c>
      <c r="F11" s="24">
        <f t="shared" si="0"/>
        <v>11240.3</v>
      </c>
      <c r="G11" s="94">
        <f t="shared" si="0"/>
        <v>311.21</v>
      </c>
      <c r="H11" s="6">
        <f t="shared" si="0"/>
        <v>2000</v>
      </c>
      <c r="I11" s="105">
        <f t="shared" si="0"/>
        <v>2425.08</v>
      </c>
      <c r="J11" s="97">
        <f t="shared" si="0"/>
        <v>1431.66</v>
      </c>
      <c r="K11" s="24">
        <f t="shared" si="0"/>
        <v>14544.929999999998</v>
      </c>
      <c r="L11" s="24">
        <f>SUM(L10)</f>
        <v>666.64</v>
      </c>
      <c r="M11" s="113">
        <f>M10</f>
        <v>0</v>
      </c>
      <c r="N11" s="73">
        <f>N10</f>
        <v>0</v>
      </c>
      <c r="O11" s="24">
        <f>O10</f>
        <v>666.64</v>
      </c>
    </row>
    <row r="12" spans="1:15" ht="12.75">
      <c r="A12" s="138" t="s">
        <v>14</v>
      </c>
      <c r="B12" s="25"/>
      <c r="C12" s="74"/>
      <c r="D12" s="48"/>
      <c r="E12" s="25"/>
      <c r="F12" s="30"/>
      <c r="G12" s="77"/>
      <c r="H12" s="8"/>
      <c r="I12" s="8" t="s">
        <v>11</v>
      </c>
      <c r="J12" s="98"/>
      <c r="K12" s="30"/>
      <c r="L12" s="25"/>
      <c r="M12" s="114"/>
      <c r="N12" s="74"/>
      <c r="O12" s="25"/>
    </row>
    <row r="13" spans="1:15" ht="17.25" customHeight="1">
      <c r="A13" s="45" t="s">
        <v>84</v>
      </c>
      <c r="B13" s="27">
        <v>1691.37</v>
      </c>
      <c r="C13" s="75">
        <v>560.76</v>
      </c>
      <c r="D13" s="51">
        <v>93.3</v>
      </c>
      <c r="E13" s="23">
        <f>B13+C13-D13</f>
        <v>2158.83</v>
      </c>
      <c r="F13" s="27">
        <v>12618.04</v>
      </c>
      <c r="G13" s="75">
        <v>10901.99</v>
      </c>
      <c r="H13" s="14">
        <v>6847.8</v>
      </c>
      <c r="I13" s="14"/>
      <c r="J13" s="99">
        <v>18272.18</v>
      </c>
      <c r="K13" s="41">
        <f>(F13+G13+H13+I13-J13)</f>
        <v>12095.649999999998</v>
      </c>
      <c r="L13" s="27"/>
      <c r="M13" s="115"/>
      <c r="N13" s="75"/>
      <c r="O13" s="23">
        <f>L13+M13-N13</f>
        <v>0</v>
      </c>
    </row>
    <row r="14" spans="1:15" ht="12.75">
      <c r="A14" s="46" t="s">
        <v>9</v>
      </c>
      <c r="B14" s="28">
        <v>1846.4</v>
      </c>
      <c r="C14" s="76">
        <v>216.35</v>
      </c>
      <c r="D14" s="52">
        <v>359.96</v>
      </c>
      <c r="E14" s="23">
        <f>B14+C14-D14</f>
        <v>1702.79</v>
      </c>
      <c r="F14" s="29">
        <v>15505.04</v>
      </c>
      <c r="G14" s="76">
        <v>27752.48</v>
      </c>
      <c r="H14" s="15">
        <v>8909.83</v>
      </c>
      <c r="I14" s="15"/>
      <c r="J14" s="100">
        <v>40413.7</v>
      </c>
      <c r="K14" s="41">
        <f>(F14+G14+H14+I14-J14)</f>
        <v>11753.650000000009</v>
      </c>
      <c r="L14" s="29">
        <v>83.38</v>
      </c>
      <c r="M14" s="116">
        <v>222</v>
      </c>
      <c r="N14" s="76"/>
      <c r="O14" s="23">
        <f>L14+M14-N14</f>
        <v>305.38</v>
      </c>
    </row>
    <row r="15" spans="1:15" ht="12.75">
      <c r="A15" s="46" t="s">
        <v>10</v>
      </c>
      <c r="B15" s="29">
        <v>234.91</v>
      </c>
      <c r="C15" s="76"/>
      <c r="D15" s="52"/>
      <c r="E15" s="23">
        <f>B15+C15-D15</f>
        <v>234.91</v>
      </c>
      <c r="F15" s="29">
        <v>14.81</v>
      </c>
      <c r="G15" s="76"/>
      <c r="H15" s="15"/>
      <c r="I15" s="15"/>
      <c r="J15" s="100"/>
      <c r="K15" s="41">
        <f>(F15+G15+H15+I15-J15)</f>
        <v>14.81</v>
      </c>
      <c r="L15" s="29">
        <v>1.4</v>
      </c>
      <c r="M15" s="116"/>
      <c r="N15" s="76"/>
      <c r="O15" s="23">
        <f>L15+M15-N15</f>
        <v>1.4</v>
      </c>
    </row>
    <row r="16" spans="1:15" ht="12.75">
      <c r="A16" s="46" t="s">
        <v>26</v>
      </c>
      <c r="B16" s="29">
        <v>2674.66</v>
      </c>
      <c r="C16" s="76">
        <v>292.13</v>
      </c>
      <c r="D16" s="52">
        <v>232.41</v>
      </c>
      <c r="E16" s="23">
        <f>B16+C16-D16</f>
        <v>2734.38</v>
      </c>
      <c r="F16" s="29">
        <v>1476.45</v>
      </c>
      <c r="G16" s="76">
        <v>406.58</v>
      </c>
      <c r="H16" s="15">
        <v>128.99</v>
      </c>
      <c r="I16" s="15"/>
      <c r="J16" s="100">
        <v>488.99</v>
      </c>
      <c r="K16" s="41">
        <f>(F16+G16+H16+I16-J16)</f>
        <v>1523.03</v>
      </c>
      <c r="L16" s="29">
        <v>31.39</v>
      </c>
      <c r="M16" s="116"/>
      <c r="N16" s="76"/>
      <c r="O16" s="23">
        <f>L16+M16-N16</f>
        <v>31.39</v>
      </c>
    </row>
    <row r="17" spans="1:15" ht="12.75">
      <c r="A17" s="46" t="s">
        <v>85</v>
      </c>
      <c r="B17" s="29">
        <v>2681.08</v>
      </c>
      <c r="C17" s="76">
        <v>340.71</v>
      </c>
      <c r="D17" s="52"/>
      <c r="E17" s="23">
        <f>B17+C17-D17</f>
        <v>3021.79</v>
      </c>
      <c r="F17" s="29">
        <v>819.5</v>
      </c>
      <c r="G17" s="76">
        <v>375.1</v>
      </c>
      <c r="H17" s="15"/>
      <c r="I17" s="15"/>
      <c r="J17" s="100">
        <v>346</v>
      </c>
      <c r="K17" s="41">
        <f>(F17+G17+H17+I17-J17)</f>
        <v>848.5999999999999</v>
      </c>
      <c r="L17" s="29">
        <v>2696.94</v>
      </c>
      <c r="M17" s="116">
        <v>100</v>
      </c>
      <c r="N17" s="76">
        <v>1439.09</v>
      </c>
      <c r="O17" s="23">
        <f>L17+M17-N17</f>
        <v>1357.8500000000001</v>
      </c>
    </row>
    <row r="18" spans="1:15" ht="16.5" customHeight="1" thickBot="1">
      <c r="A18" s="3" t="s">
        <v>12</v>
      </c>
      <c r="B18" s="24">
        <f aca="true" t="shared" si="1" ref="B18:O18">SUM(B13:B17)</f>
        <v>9128.42</v>
      </c>
      <c r="C18" s="73">
        <f t="shared" si="1"/>
        <v>1409.95</v>
      </c>
      <c r="D18" s="49">
        <f t="shared" si="1"/>
        <v>685.67</v>
      </c>
      <c r="E18" s="24">
        <f t="shared" si="1"/>
        <v>9852.7</v>
      </c>
      <c r="F18" s="24">
        <f t="shared" si="1"/>
        <v>30433.840000000004</v>
      </c>
      <c r="G18" s="73">
        <f t="shared" si="1"/>
        <v>39436.15</v>
      </c>
      <c r="H18" s="6">
        <f t="shared" si="1"/>
        <v>15886.62</v>
      </c>
      <c r="I18" s="6">
        <f t="shared" si="1"/>
        <v>0</v>
      </c>
      <c r="J18" s="136">
        <f t="shared" si="1"/>
        <v>59520.869999999995</v>
      </c>
      <c r="K18" s="24">
        <f t="shared" si="1"/>
        <v>26235.740000000005</v>
      </c>
      <c r="L18" s="24">
        <f t="shared" si="1"/>
        <v>2813.11</v>
      </c>
      <c r="M18" s="113">
        <f t="shared" si="1"/>
        <v>322</v>
      </c>
      <c r="N18" s="73">
        <f t="shared" si="1"/>
        <v>1439.09</v>
      </c>
      <c r="O18" s="24">
        <f t="shared" si="1"/>
        <v>1696.02</v>
      </c>
    </row>
    <row r="19" spans="1:15" ht="12.75">
      <c r="A19" s="139" t="s">
        <v>15</v>
      </c>
      <c r="B19" s="30"/>
      <c r="C19" s="77"/>
      <c r="D19" s="50"/>
      <c r="E19" s="30"/>
      <c r="F19" s="167"/>
      <c r="G19" s="117"/>
      <c r="H19" s="7"/>
      <c r="I19" s="7"/>
      <c r="J19" s="96"/>
      <c r="K19" s="25"/>
      <c r="L19" s="30"/>
      <c r="M19" s="117"/>
      <c r="N19" s="77"/>
      <c r="O19" s="30"/>
    </row>
    <row r="20" spans="1:15" ht="12.75">
      <c r="A20" s="13" t="s">
        <v>74</v>
      </c>
      <c r="B20" s="168">
        <v>1398.82005</v>
      </c>
      <c r="C20" s="160">
        <v>2473.4433</v>
      </c>
      <c r="D20" s="159">
        <v>557</v>
      </c>
      <c r="E20" s="25">
        <f aca="true" t="shared" si="2" ref="E20:E29">SUM(B20:C20)-D20</f>
        <v>3315.26335</v>
      </c>
      <c r="F20" s="168">
        <v>738.00649</v>
      </c>
      <c r="G20" s="158">
        <v>719.1214100000001</v>
      </c>
      <c r="H20" s="159">
        <v>213</v>
      </c>
      <c r="I20" s="159"/>
      <c r="J20" s="164">
        <v>1258.10148</v>
      </c>
      <c r="K20" s="25">
        <f>SUM(F20:I20)-J20</f>
        <v>412.0264199999999</v>
      </c>
      <c r="L20" s="157">
        <v>315.65269</v>
      </c>
      <c r="M20" s="172">
        <v>120</v>
      </c>
      <c r="N20" s="159">
        <v>169</v>
      </c>
      <c r="O20" s="25">
        <f>SUM(L20:M20)-N20</f>
        <v>266.65269</v>
      </c>
    </row>
    <row r="21" spans="1:15" ht="12.75">
      <c r="A21" s="16" t="s">
        <v>16</v>
      </c>
      <c r="B21" s="169">
        <v>498.22589</v>
      </c>
      <c r="C21" s="160">
        <v>224.74</v>
      </c>
      <c r="D21" s="161">
        <v>234</v>
      </c>
      <c r="E21" s="23">
        <f t="shared" si="2"/>
        <v>488.96588999999994</v>
      </c>
      <c r="F21" s="169">
        <v>252.79104999999998</v>
      </c>
      <c r="G21" s="160">
        <v>216.26</v>
      </c>
      <c r="H21" s="161">
        <v>200</v>
      </c>
      <c r="I21" s="161"/>
      <c r="J21" s="165">
        <v>544.6</v>
      </c>
      <c r="K21" s="25">
        <f aca="true" t="shared" si="3" ref="K21:K29">SUM(F21:I21)-J21</f>
        <v>124.45105000000001</v>
      </c>
      <c r="L21" s="157">
        <v>90.47024</v>
      </c>
      <c r="M21" s="173"/>
      <c r="N21" s="161"/>
      <c r="O21" s="23">
        <f aca="true" t="shared" si="4" ref="O21:O29">SUM(L21:M21)-N21</f>
        <v>90.47024</v>
      </c>
    </row>
    <row r="22" spans="1:15" ht="12.75">
      <c r="A22" s="16" t="s">
        <v>75</v>
      </c>
      <c r="B22" s="169">
        <v>977.1497800000001</v>
      </c>
      <c r="C22" s="160">
        <v>311.14484000000004</v>
      </c>
      <c r="D22" s="161">
        <v>1029.99851</v>
      </c>
      <c r="E22" s="23">
        <f t="shared" si="2"/>
        <v>258.2961100000002</v>
      </c>
      <c r="F22" s="169">
        <v>1350.97427</v>
      </c>
      <c r="G22" s="160">
        <v>1538.0198799999998</v>
      </c>
      <c r="H22" s="161"/>
      <c r="I22" s="161"/>
      <c r="J22" s="165">
        <v>1141.43256</v>
      </c>
      <c r="K22" s="25">
        <f t="shared" si="3"/>
        <v>1747.5615899999996</v>
      </c>
      <c r="L22" s="157">
        <v>488.99170000000004</v>
      </c>
      <c r="M22" s="173">
        <v>311.143</v>
      </c>
      <c r="N22" s="161">
        <v>420</v>
      </c>
      <c r="O22" s="23">
        <f t="shared" si="4"/>
        <v>380.13470000000007</v>
      </c>
    </row>
    <row r="23" spans="1:15" ht="12.75">
      <c r="A23" s="16" t="s">
        <v>76</v>
      </c>
      <c r="B23" s="169">
        <v>629.84311</v>
      </c>
      <c r="C23" s="160">
        <v>2.29313</v>
      </c>
      <c r="D23" s="161"/>
      <c r="E23" s="23">
        <f t="shared" si="2"/>
        <v>632.13624</v>
      </c>
      <c r="F23" s="169">
        <v>1822.07276</v>
      </c>
      <c r="G23" s="160">
        <v>6487.9148</v>
      </c>
      <c r="H23" s="161"/>
      <c r="I23" s="161"/>
      <c r="J23" s="165">
        <v>6723.7048700000005</v>
      </c>
      <c r="K23" s="25">
        <f t="shared" si="3"/>
        <v>1586.282689999999</v>
      </c>
      <c r="L23" s="157">
        <v>125.803</v>
      </c>
      <c r="M23" s="173"/>
      <c r="N23" s="161"/>
      <c r="O23" s="23">
        <f t="shared" si="4"/>
        <v>125.803</v>
      </c>
    </row>
    <row r="24" spans="1:15" ht="12.75">
      <c r="A24" s="16" t="s">
        <v>77</v>
      </c>
      <c r="B24" s="169">
        <v>544.48933</v>
      </c>
      <c r="C24" s="160">
        <v>31.74955</v>
      </c>
      <c r="D24" s="161">
        <v>15</v>
      </c>
      <c r="E24" s="23">
        <f t="shared" si="2"/>
        <v>561.23888</v>
      </c>
      <c r="F24" s="169">
        <v>463.86819</v>
      </c>
      <c r="G24" s="160">
        <v>107.04</v>
      </c>
      <c r="H24" s="161"/>
      <c r="I24" s="161"/>
      <c r="J24" s="165">
        <v>104.7</v>
      </c>
      <c r="K24" s="25">
        <f t="shared" si="3"/>
        <v>466.20819</v>
      </c>
      <c r="L24" s="157">
        <v>13.381</v>
      </c>
      <c r="M24" s="173">
        <v>50.247</v>
      </c>
      <c r="N24" s="161"/>
      <c r="O24" s="23">
        <f t="shared" si="4"/>
        <v>63.628</v>
      </c>
    </row>
    <row r="25" spans="1:15" ht="12.75">
      <c r="A25" s="16" t="s">
        <v>78</v>
      </c>
      <c r="B25" s="169">
        <v>2458.12854</v>
      </c>
      <c r="C25" s="160">
        <v>1562.93755</v>
      </c>
      <c r="D25" s="161">
        <v>500</v>
      </c>
      <c r="E25" s="23">
        <f t="shared" si="2"/>
        <v>3521.0660900000003</v>
      </c>
      <c r="F25" s="169">
        <v>490.76309999999995</v>
      </c>
      <c r="G25" s="160">
        <v>212.868</v>
      </c>
      <c r="H25" s="161">
        <v>1100</v>
      </c>
      <c r="I25" s="161">
        <v>500</v>
      </c>
      <c r="J25" s="165">
        <v>349.32</v>
      </c>
      <c r="K25" s="25">
        <f t="shared" si="3"/>
        <v>1954.3111000000001</v>
      </c>
      <c r="L25" s="157">
        <v>353.914</v>
      </c>
      <c r="M25" s="173"/>
      <c r="N25" s="161"/>
      <c r="O25" s="23">
        <f t="shared" si="4"/>
        <v>353.914</v>
      </c>
    </row>
    <row r="26" spans="1:15" ht="12.75">
      <c r="A26" s="16" t="s">
        <v>79</v>
      </c>
      <c r="B26" s="169">
        <v>86.85655</v>
      </c>
      <c r="C26" s="160">
        <v>0.5057</v>
      </c>
      <c r="D26" s="161">
        <v>14.04792</v>
      </c>
      <c r="E26" s="23">
        <f t="shared" si="2"/>
        <v>73.31433</v>
      </c>
      <c r="F26" s="169">
        <v>25.228669999999997</v>
      </c>
      <c r="G26" s="160">
        <v>225.44</v>
      </c>
      <c r="H26" s="161"/>
      <c r="I26" s="161"/>
      <c r="J26" s="165">
        <v>204.112</v>
      </c>
      <c r="K26" s="25">
        <f t="shared" si="3"/>
        <v>46.55667</v>
      </c>
      <c r="L26" s="157">
        <v>37.82591</v>
      </c>
      <c r="M26" s="173"/>
      <c r="N26" s="161"/>
      <c r="O26" s="23">
        <f t="shared" si="4"/>
        <v>37.82591</v>
      </c>
    </row>
    <row r="27" spans="1:15" ht="12.75">
      <c r="A27" s="16" t="s">
        <v>17</v>
      </c>
      <c r="B27" s="169">
        <v>313.25237</v>
      </c>
      <c r="C27" s="160">
        <v>33.4394</v>
      </c>
      <c r="D27" s="161"/>
      <c r="E27" s="23">
        <f t="shared" si="2"/>
        <v>346.69176999999996</v>
      </c>
      <c r="F27" s="169">
        <v>201.72821</v>
      </c>
      <c r="G27" s="160">
        <v>160.464</v>
      </c>
      <c r="H27" s="161">
        <v>122.704</v>
      </c>
      <c r="I27" s="161"/>
      <c r="J27" s="165">
        <v>264.904</v>
      </c>
      <c r="K27" s="25">
        <f t="shared" si="3"/>
        <v>219.99221</v>
      </c>
      <c r="L27" s="157">
        <v>129.5109</v>
      </c>
      <c r="M27" s="173"/>
      <c r="N27" s="161"/>
      <c r="O27" s="23">
        <f t="shared" si="4"/>
        <v>129.5109</v>
      </c>
    </row>
    <row r="28" spans="1:15" ht="12.75">
      <c r="A28" s="16" t="s">
        <v>18</v>
      </c>
      <c r="B28" s="169">
        <v>35.20138</v>
      </c>
      <c r="C28" s="160">
        <v>194.511</v>
      </c>
      <c r="D28" s="161"/>
      <c r="E28" s="23">
        <f t="shared" si="2"/>
        <v>229.71238</v>
      </c>
      <c r="F28" s="169">
        <v>4228.82785</v>
      </c>
      <c r="G28" s="160">
        <v>1978.382</v>
      </c>
      <c r="H28" s="161"/>
      <c r="I28" s="161"/>
      <c r="J28" s="165">
        <v>2287.15781</v>
      </c>
      <c r="K28" s="25">
        <f t="shared" si="3"/>
        <v>3920.052039999999</v>
      </c>
      <c r="L28" s="157">
        <v>387.89261</v>
      </c>
      <c r="M28" s="173"/>
      <c r="N28" s="161"/>
      <c r="O28" s="23">
        <f t="shared" si="4"/>
        <v>387.89261</v>
      </c>
    </row>
    <row r="29" spans="1:15" ht="12.75">
      <c r="A29" s="17" t="s">
        <v>80</v>
      </c>
      <c r="B29" s="170">
        <v>881.4873100000001</v>
      </c>
      <c r="C29" s="162">
        <v>205.60025</v>
      </c>
      <c r="D29" s="163"/>
      <c r="E29" s="43">
        <f t="shared" si="2"/>
        <v>1087.0875600000002</v>
      </c>
      <c r="F29" s="170">
        <v>1998.34619</v>
      </c>
      <c r="G29" s="162">
        <v>1724.62083</v>
      </c>
      <c r="H29" s="163"/>
      <c r="I29" s="163"/>
      <c r="J29" s="166">
        <v>3180.96173</v>
      </c>
      <c r="K29" s="25">
        <f t="shared" si="3"/>
        <v>542.0052900000001</v>
      </c>
      <c r="L29" s="157">
        <v>24.719900000000003</v>
      </c>
      <c r="M29" s="174"/>
      <c r="N29" s="163"/>
      <c r="O29" s="43">
        <f t="shared" si="4"/>
        <v>24.719900000000003</v>
      </c>
    </row>
    <row r="30" spans="1:15" ht="15.75" customHeight="1" thickBot="1">
      <c r="A30" s="3" t="s">
        <v>12</v>
      </c>
      <c r="B30" s="171">
        <f aca="true" t="shared" si="5" ref="B30:O30">SUM(B20:B29)</f>
        <v>7823.454310000002</v>
      </c>
      <c r="C30" s="118">
        <f t="shared" si="5"/>
        <v>5040.3647200000005</v>
      </c>
      <c r="D30" s="54">
        <f t="shared" si="5"/>
        <v>2350.04643</v>
      </c>
      <c r="E30" s="31">
        <f t="shared" si="5"/>
        <v>10513.7726</v>
      </c>
      <c r="F30" s="171">
        <f t="shared" si="5"/>
        <v>11572.606780000002</v>
      </c>
      <c r="G30" s="118">
        <f t="shared" si="5"/>
        <v>13370.130920000001</v>
      </c>
      <c r="H30" s="106">
        <f t="shared" si="5"/>
        <v>1635.704</v>
      </c>
      <c r="I30" s="106">
        <f t="shared" si="5"/>
        <v>500</v>
      </c>
      <c r="J30" s="102">
        <f t="shared" si="5"/>
        <v>16058.994450000002</v>
      </c>
      <c r="K30" s="31">
        <f t="shared" si="5"/>
        <v>11019.447249999997</v>
      </c>
      <c r="L30" s="31">
        <f t="shared" si="5"/>
        <v>1968.1619500000002</v>
      </c>
      <c r="M30" s="118">
        <f t="shared" si="5"/>
        <v>481.39</v>
      </c>
      <c r="N30" s="38">
        <f t="shared" si="5"/>
        <v>589</v>
      </c>
      <c r="O30" s="31">
        <f t="shared" si="5"/>
        <v>1860.55195</v>
      </c>
    </row>
    <row r="31" spans="1:15" ht="12.75">
      <c r="A31" s="139" t="s">
        <v>35</v>
      </c>
      <c r="B31" s="25"/>
      <c r="C31" s="74"/>
      <c r="D31" s="48"/>
      <c r="E31" s="25"/>
      <c r="F31" s="25"/>
      <c r="G31" s="74"/>
      <c r="H31" s="7"/>
      <c r="I31" s="7"/>
      <c r="J31" s="96"/>
      <c r="K31" s="25"/>
      <c r="L31" s="25"/>
      <c r="M31" s="114"/>
      <c r="N31" s="74"/>
      <c r="O31" s="25"/>
    </row>
    <row r="32" spans="1:15" ht="12.75">
      <c r="A32" s="17" t="s">
        <v>82</v>
      </c>
      <c r="B32" s="26">
        <v>652</v>
      </c>
      <c r="C32" s="72">
        <v>101</v>
      </c>
      <c r="D32" s="53"/>
      <c r="E32" s="23">
        <f>B32+C32-D32</f>
        <v>753</v>
      </c>
      <c r="F32" s="23">
        <v>1599</v>
      </c>
      <c r="G32" s="72">
        <v>358</v>
      </c>
      <c r="H32" s="5">
        <v>1100</v>
      </c>
      <c r="I32" s="5"/>
      <c r="J32" s="101">
        <v>1524</v>
      </c>
      <c r="K32" s="41">
        <f>(F32+G32+H32+I32-J32)</f>
        <v>1533</v>
      </c>
      <c r="L32" s="23">
        <v>656</v>
      </c>
      <c r="M32" s="112">
        <v>359</v>
      </c>
      <c r="N32" s="72">
        <v>9</v>
      </c>
      <c r="O32" s="23">
        <f>L32+M32-N32</f>
        <v>1006</v>
      </c>
    </row>
    <row r="33" spans="1:15" ht="15.75" customHeight="1" thickBot="1">
      <c r="A33" s="3" t="s">
        <v>12</v>
      </c>
      <c r="B33" s="24">
        <f aca="true" t="shared" si="6" ref="B33:O33">B32</f>
        <v>652</v>
      </c>
      <c r="C33" s="73">
        <f t="shared" si="6"/>
        <v>101</v>
      </c>
      <c r="D33" s="49">
        <f t="shared" si="6"/>
        <v>0</v>
      </c>
      <c r="E33" s="24">
        <f t="shared" si="6"/>
        <v>753</v>
      </c>
      <c r="F33" s="24">
        <f t="shared" si="6"/>
        <v>1599</v>
      </c>
      <c r="G33" s="73">
        <f t="shared" si="6"/>
        <v>358</v>
      </c>
      <c r="H33" s="6">
        <f t="shared" si="6"/>
        <v>1100</v>
      </c>
      <c r="I33" s="6">
        <f t="shared" si="6"/>
        <v>0</v>
      </c>
      <c r="J33" s="97">
        <f t="shared" si="6"/>
        <v>1524</v>
      </c>
      <c r="K33" s="24">
        <f t="shared" si="6"/>
        <v>1533</v>
      </c>
      <c r="L33" s="24">
        <f t="shared" si="6"/>
        <v>656</v>
      </c>
      <c r="M33" s="113">
        <f t="shared" si="6"/>
        <v>359</v>
      </c>
      <c r="N33" s="73">
        <f t="shared" si="6"/>
        <v>9</v>
      </c>
      <c r="O33" s="24">
        <f t="shared" si="6"/>
        <v>1006</v>
      </c>
    </row>
    <row r="34" spans="1:15" ht="12.75">
      <c r="A34" s="140" t="s">
        <v>19</v>
      </c>
      <c r="B34" s="30"/>
      <c r="C34" s="77"/>
      <c r="D34" s="50"/>
      <c r="E34" s="30"/>
      <c r="F34" s="30"/>
      <c r="G34" s="77"/>
      <c r="H34" s="8"/>
      <c r="I34" s="8"/>
      <c r="J34" s="98"/>
      <c r="K34" s="30"/>
      <c r="L34" s="30"/>
      <c r="M34" s="117"/>
      <c r="N34" s="77"/>
      <c r="O34" s="30"/>
    </row>
    <row r="35" spans="1:15" ht="12.75">
      <c r="A35" s="44" t="s">
        <v>33</v>
      </c>
      <c r="B35" s="67">
        <v>526</v>
      </c>
      <c r="C35" s="78">
        <v>20</v>
      </c>
      <c r="D35" s="86">
        <v>35</v>
      </c>
      <c r="E35" s="32">
        <f>B35+C35-D35</f>
        <v>511</v>
      </c>
      <c r="F35" s="67">
        <v>207</v>
      </c>
      <c r="G35" s="78">
        <v>1452</v>
      </c>
      <c r="H35" s="61">
        <v>1014</v>
      </c>
      <c r="I35" s="61"/>
      <c r="J35" s="64">
        <v>2365</v>
      </c>
      <c r="K35" s="32">
        <f>F35+G35+H35+I35-J35</f>
        <v>308</v>
      </c>
      <c r="L35" s="67">
        <v>304</v>
      </c>
      <c r="M35" s="60"/>
      <c r="N35" s="107"/>
      <c r="O35" s="32">
        <f>L35+M35-N35</f>
        <v>304</v>
      </c>
    </row>
    <row r="36" spans="1:15" ht="12.75">
      <c r="A36" s="44" t="s">
        <v>20</v>
      </c>
      <c r="B36" s="68">
        <v>267.46</v>
      </c>
      <c r="C36" s="79">
        <v>91.78</v>
      </c>
      <c r="D36" s="87">
        <v>22.46</v>
      </c>
      <c r="E36" s="33">
        <f>B36+C36-D36</f>
        <v>336.78000000000003</v>
      </c>
      <c r="F36" s="68">
        <v>244.85</v>
      </c>
      <c r="G36" s="79">
        <v>632.99</v>
      </c>
      <c r="H36" s="58">
        <v>162.73</v>
      </c>
      <c r="I36" s="58"/>
      <c r="J36" s="65">
        <v>885</v>
      </c>
      <c r="K36" s="33">
        <f>F36+G36+H36+I36-J36</f>
        <v>155.56999999999994</v>
      </c>
      <c r="L36" s="68">
        <v>651.27</v>
      </c>
      <c r="M36" s="57">
        <v>76</v>
      </c>
      <c r="N36" s="80"/>
      <c r="O36" s="33">
        <f>L36+M36-N36</f>
        <v>727.27</v>
      </c>
    </row>
    <row r="37" spans="1:15" ht="12.75">
      <c r="A37" s="44" t="s">
        <v>21</v>
      </c>
      <c r="B37" s="68">
        <v>419</v>
      </c>
      <c r="C37" s="79">
        <v>55</v>
      </c>
      <c r="D37" s="87">
        <v>17</v>
      </c>
      <c r="E37" s="33">
        <f aca="true" t="shared" si="7" ref="E37:E54">B37+C37-D37</f>
        <v>457</v>
      </c>
      <c r="F37" s="68">
        <v>1124</v>
      </c>
      <c r="G37" s="79">
        <v>1627</v>
      </c>
      <c r="H37" s="58"/>
      <c r="I37" s="58"/>
      <c r="J37" s="65">
        <v>1478</v>
      </c>
      <c r="K37" s="33">
        <f aca="true" t="shared" si="8" ref="K37:K53">F37+G37+H37+I37-J37</f>
        <v>1273</v>
      </c>
      <c r="L37" s="68">
        <v>160</v>
      </c>
      <c r="M37" s="57"/>
      <c r="N37" s="80"/>
      <c r="O37" s="33">
        <f aca="true" t="shared" si="9" ref="O37:O53">L37+M37-N37</f>
        <v>160</v>
      </c>
    </row>
    <row r="38" spans="1:15" ht="12.75">
      <c r="A38" s="44" t="s">
        <v>63</v>
      </c>
      <c r="B38" s="68">
        <v>1989</v>
      </c>
      <c r="C38" s="79">
        <v>841</v>
      </c>
      <c r="D38" s="87">
        <v>48</v>
      </c>
      <c r="E38" s="33">
        <f t="shared" si="7"/>
        <v>2782</v>
      </c>
      <c r="F38" s="68">
        <v>235</v>
      </c>
      <c r="G38" s="79">
        <v>1307</v>
      </c>
      <c r="H38" s="58"/>
      <c r="I38" s="58"/>
      <c r="J38" s="65">
        <v>1354</v>
      </c>
      <c r="K38" s="33">
        <f t="shared" si="8"/>
        <v>188</v>
      </c>
      <c r="L38" s="68">
        <v>609</v>
      </c>
      <c r="M38" s="57"/>
      <c r="N38" s="80"/>
      <c r="O38" s="33">
        <f t="shared" si="9"/>
        <v>609</v>
      </c>
    </row>
    <row r="39" spans="1:15" ht="12.75">
      <c r="A39" s="44" t="s">
        <v>81</v>
      </c>
      <c r="B39" s="68">
        <v>838.43</v>
      </c>
      <c r="C39" s="79">
        <v>238.86</v>
      </c>
      <c r="D39" s="87">
        <v>162.84</v>
      </c>
      <c r="E39" s="33">
        <f t="shared" si="7"/>
        <v>914.4499999999999</v>
      </c>
      <c r="F39" s="68">
        <v>1345.19</v>
      </c>
      <c r="G39" s="79">
        <v>3991.09</v>
      </c>
      <c r="H39" s="58">
        <v>1365.66</v>
      </c>
      <c r="I39" s="58"/>
      <c r="J39" s="65">
        <v>6158.33</v>
      </c>
      <c r="K39" s="33">
        <f t="shared" si="8"/>
        <v>543.6100000000006</v>
      </c>
      <c r="L39" s="68">
        <v>206.09</v>
      </c>
      <c r="M39" s="57">
        <v>32.7</v>
      </c>
      <c r="N39" s="80"/>
      <c r="O39" s="33">
        <f t="shared" si="9"/>
        <v>238.79000000000002</v>
      </c>
    </row>
    <row r="40" spans="1:15" ht="13.5" thickBot="1">
      <c r="A40" s="126" t="s">
        <v>22</v>
      </c>
      <c r="B40" s="127">
        <v>182</v>
      </c>
      <c r="C40" s="128">
        <v>36</v>
      </c>
      <c r="D40" s="129">
        <v>30</v>
      </c>
      <c r="E40" s="130">
        <f t="shared" si="7"/>
        <v>188</v>
      </c>
      <c r="F40" s="127">
        <v>239</v>
      </c>
      <c r="G40" s="128">
        <v>562</v>
      </c>
      <c r="H40" s="131"/>
      <c r="I40" s="131"/>
      <c r="J40" s="132">
        <v>575</v>
      </c>
      <c r="K40" s="130">
        <f t="shared" si="8"/>
        <v>226</v>
      </c>
      <c r="L40" s="127">
        <v>67</v>
      </c>
      <c r="M40" s="133">
        <v>3</v>
      </c>
      <c r="N40" s="134"/>
      <c r="O40" s="130">
        <f t="shared" si="9"/>
        <v>70</v>
      </c>
    </row>
    <row r="41" spans="1:15" ht="12.75">
      <c r="A41" s="121" t="s">
        <v>64</v>
      </c>
      <c r="B41" s="32">
        <v>184</v>
      </c>
      <c r="C41" s="108">
        <v>44</v>
      </c>
      <c r="D41" s="122">
        <v>29</v>
      </c>
      <c r="E41" s="32">
        <f t="shared" si="7"/>
        <v>199</v>
      </c>
      <c r="F41" s="32">
        <v>299</v>
      </c>
      <c r="G41" s="108">
        <v>2031</v>
      </c>
      <c r="H41" s="123"/>
      <c r="I41" s="123"/>
      <c r="J41" s="124">
        <v>2116</v>
      </c>
      <c r="K41" s="32">
        <f t="shared" si="8"/>
        <v>214</v>
      </c>
      <c r="L41" s="32">
        <v>880</v>
      </c>
      <c r="M41" s="125">
        <v>4</v>
      </c>
      <c r="N41" s="108"/>
      <c r="O41" s="32">
        <f t="shared" si="9"/>
        <v>884</v>
      </c>
    </row>
    <row r="42" spans="1:15" ht="12.75">
      <c r="A42" s="44" t="s">
        <v>32</v>
      </c>
      <c r="B42" s="68">
        <v>1326</v>
      </c>
      <c r="C42" s="79">
        <v>193</v>
      </c>
      <c r="D42" s="87">
        <v>37</v>
      </c>
      <c r="E42" s="33">
        <f t="shared" si="7"/>
        <v>1482</v>
      </c>
      <c r="F42" s="68">
        <v>630</v>
      </c>
      <c r="G42" s="79">
        <v>451</v>
      </c>
      <c r="H42" s="58"/>
      <c r="I42" s="58"/>
      <c r="J42" s="65">
        <v>809</v>
      </c>
      <c r="K42" s="33">
        <f t="shared" si="8"/>
        <v>272</v>
      </c>
      <c r="L42" s="68">
        <v>378</v>
      </c>
      <c r="M42" s="57">
        <v>60</v>
      </c>
      <c r="N42" s="80"/>
      <c r="O42" s="33">
        <f t="shared" si="9"/>
        <v>438</v>
      </c>
    </row>
    <row r="43" spans="1:15" ht="12.75">
      <c r="A43" s="44" t="s">
        <v>23</v>
      </c>
      <c r="B43" s="33">
        <v>491.7</v>
      </c>
      <c r="C43" s="80">
        <v>51.57</v>
      </c>
      <c r="D43" s="55">
        <v>119.47</v>
      </c>
      <c r="E43" s="32">
        <f t="shared" si="7"/>
        <v>423.79999999999995</v>
      </c>
      <c r="F43" s="33">
        <v>279.14</v>
      </c>
      <c r="G43" s="80">
        <v>787.65</v>
      </c>
      <c r="H43" s="12"/>
      <c r="I43" s="12">
        <v>90</v>
      </c>
      <c r="J43" s="21">
        <v>1011.68</v>
      </c>
      <c r="K43" s="32">
        <f t="shared" si="8"/>
        <v>145.11</v>
      </c>
      <c r="L43" s="33">
        <v>456.79</v>
      </c>
      <c r="M43" s="59">
        <v>25</v>
      </c>
      <c r="N43" s="108"/>
      <c r="O43" s="32">
        <f t="shared" si="9"/>
        <v>481.79</v>
      </c>
    </row>
    <row r="44" spans="1:15" ht="12.75">
      <c r="A44" s="44" t="s">
        <v>65</v>
      </c>
      <c r="B44" s="69">
        <v>963</v>
      </c>
      <c r="C44" s="81">
        <v>92</v>
      </c>
      <c r="D44" s="88">
        <v>100</v>
      </c>
      <c r="E44" s="33">
        <f t="shared" si="7"/>
        <v>955</v>
      </c>
      <c r="F44" s="69">
        <v>9</v>
      </c>
      <c r="G44" s="81">
        <v>325</v>
      </c>
      <c r="H44" s="63">
        <v>574</v>
      </c>
      <c r="I44" s="63"/>
      <c r="J44" s="66">
        <v>840</v>
      </c>
      <c r="K44" s="33">
        <f t="shared" si="8"/>
        <v>68</v>
      </c>
      <c r="L44" s="69">
        <v>202</v>
      </c>
      <c r="M44" s="62">
        <v>3</v>
      </c>
      <c r="N44" s="80"/>
      <c r="O44" s="33">
        <f t="shared" si="9"/>
        <v>205</v>
      </c>
    </row>
    <row r="45" spans="1:15" ht="12.75">
      <c r="A45" s="44" t="s">
        <v>66</v>
      </c>
      <c r="B45" s="68">
        <v>1001</v>
      </c>
      <c r="C45" s="82">
        <v>66</v>
      </c>
      <c r="D45" s="89">
        <v>52</v>
      </c>
      <c r="E45" s="33">
        <f t="shared" si="7"/>
        <v>1015</v>
      </c>
      <c r="F45" s="68">
        <v>296</v>
      </c>
      <c r="G45" s="79">
        <v>1226</v>
      </c>
      <c r="H45" s="58">
        <v>546</v>
      </c>
      <c r="I45" s="58"/>
      <c r="J45" s="65">
        <v>1721</v>
      </c>
      <c r="K45" s="33">
        <f t="shared" si="8"/>
        <v>347</v>
      </c>
      <c r="L45" s="68">
        <v>198</v>
      </c>
      <c r="M45" s="57"/>
      <c r="N45" s="80"/>
      <c r="O45" s="33">
        <f t="shared" si="9"/>
        <v>198</v>
      </c>
    </row>
    <row r="46" spans="1:15" ht="12.75">
      <c r="A46" s="44" t="s">
        <v>34</v>
      </c>
      <c r="B46" s="33">
        <v>1606</v>
      </c>
      <c r="C46" s="80">
        <v>205</v>
      </c>
      <c r="D46" s="55">
        <v>105</v>
      </c>
      <c r="E46" s="33">
        <f>B46+C46-D46</f>
        <v>1706</v>
      </c>
      <c r="F46" s="33">
        <v>701</v>
      </c>
      <c r="G46" s="80">
        <v>1279</v>
      </c>
      <c r="H46" s="12">
        <v>265</v>
      </c>
      <c r="I46" s="12">
        <v>535</v>
      </c>
      <c r="J46" s="21">
        <v>1996</v>
      </c>
      <c r="K46" s="33">
        <f t="shared" si="8"/>
        <v>784</v>
      </c>
      <c r="L46" s="33">
        <v>436</v>
      </c>
      <c r="M46" s="59">
        <v>120</v>
      </c>
      <c r="N46" s="80"/>
      <c r="O46" s="33">
        <f t="shared" si="9"/>
        <v>556</v>
      </c>
    </row>
    <row r="47" spans="1:15" ht="12.75">
      <c r="A47" s="44" t="s">
        <v>67</v>
      </c>
      <c r="B47" s="68">
        <v>1473.68</v>
      </c>
      <c r="C47" s="79">
        <v>50.88</v>
      </c>
      <c r="D47" s="87">
        <v>538.49</v>
      </c>
      <c r="E47" s="33">
        <f t="shared" si="7"/>
        <v>986.0700000000002</v>
      </c>
      <c r="F47" s="68">
        <v>231.36</v>
      </c>
      <c r="G47" s="79">
        <v>1561.9</v>
      </c>
      <c r="H47" s="58">
        <v>34.16</v>
      </c>
      <c r="I47" s="58">
        <v>500</v>
      </c>
      <c r="J47" s="65">
        <v>1801.2</v>
      </c>
      <c r="K47" s="33">
        <f t="shared" si="8"/>
        <v>526.22</v>
      </c>
      <c r="L47" s="68">
        <v>468.52</v>
      </c>
      <c r="M47" s="57"/>
      <c r="N47" s="80"/>
      <c r="O47" s="33">
        <f t="shared" si="9"/>
        <v>468.52</v>
      </c>
    </row>
    <row r="48" spans="1:15" ht="12.75">
      <c r="A48" s="44" t="s">
        <v>28</v>
      </c>
      <c r="B48" s="68">
        <v>724</v>
      </c>
      <c r="C48" s="79">
        <v>16</v>
      </c>
      <c r="D48" s="87">
        <v>25</v>
      </c>
      <c r="E48" s="33">
        <f t="shared" si="7"/>
        <v>715</v>
      </c>
      <c r="F48" s="68">
        <v>233</v>
      </c>
      <c r="G48" s="79">
        <v>2361</v>
      </c>
      <c r="H48" s="58">
        <v>120</v>
      </c>
      <c r="I48" s="58">
        <v>40</v>
      </c>
      <c r="J48" s="65">
        <v>2497</v>
      </c>
      <c r="K48" s="33">
        <f t="shared" si="8"/>
        <v>257</v>
      </c>
      <c r="L48" s="68">
        <v>120</v>
      </c>
      <c r="M48" s="57">
        <v>2</v>
      </c>
      <c r="N48" s="80"/>
      <c r="O48" s="33">
        <f t="shared" si="9"/>
        <v>122</v>
      </c>
    </row>
    <row r="49" spans="1:15" ht="12.75">
      <c r="A49" s="44" t="s">
        <v>29</v>
      </c>
      <c r="B49" s="33">
        <v>1224</v>
      </c>
      <c r="C49" s="80">
        <v>233</v>
      </c>
      <c r="D49" s="55">
        <v>71</v>
      </c>
      <c r="E49" s="33">
        <f t="shared" si="7"/>
        <v>1386</v>
      </c>
      <c r="F49" s="33">
        <v>947</v>
      </c>
      <c r="G49" s="80">
        <v>1840</v>
      </c>
      <c r="H49" s="12"/>
      <c r="I49" s="12"/>
      <c r="J49" s="21">
        <v>2370</v>
      </c>
      <c r="K49" s="33">
        <f t="shared" si="8"/>
        <v>417</v>
      </c>
      <c r="L49" s="33">
        <v>625</v>
      </c>
      <c r="M49" s="59">
        <v>28</v>
      </c>
      <c r="N49" s="80"/>
      <c r="O49" s="33">
        <f t="shared" si="9"/>
        <v>653</v>
      </c>
    </row>
    <row r="50" spans="1:15" ht="12.75">
      <c r="A50" s="44" t="s">
        <v>30</v>
      </c>
      <c r="B50" s="68">
        <v>2304</v>
      </c>
      <c r="C50" s="79">
        <v>236</v>
      </c>
      <c r="D50" s="87">
        <v>25</v>
      </c>
      <c r="E50" s="33">
        <f t="shared" si="7"/>
        <v>2515</v>
      </c>
      <c r="F50" s="68">
        <v>4433</v>
      </c>
      <c r="G50" s="79">
        <v>2751</v>
      </c>
      <c r="H50" s="58"/>
      <c r="I50" s="58"/>
      <c r="J50" s="65">
        <v>3067</v>
      </c>
      <c r="K50" s="33">
        <f t="shared" si="8"/>
        <v>4117</v>
      </c>
      <c r="L50" s="68">
        <v>310</v>
      </c>
      <c r="M50" s="57">
        <v>15</v>
      </c>
      <c r="N50" s="80"/>
      <c r="O50" s="33">
        <f t="shared" si="9"/>
        <v>325</v>
      </c>
    </row>
    <row r="51" spans="1:15" ht="12.75">
      <c r="A51" s="44" t="s">
        <v>68</v>
      </c>
      <c r="B51" s="68">
        <v>1739</v>
      </c>
      <c r="C51" s="79">
        <v>104</v>
      </c>
      <c r="D51" s="87">
        <v>107</v>
      </c>
      <c r="E51" s="33">
        <f t="shared" si="7"/>
        <v>1736</v>
      </c>
      <c r="F51" s="68">
        <v>436</v>
      </c>
      <c r="G51" s="79">
        <v>1372</v>
      </c>
      <c r="H51" s="58"/>
      <c r="I51" s="58"/>
      <c r="J51" s="65">
        <v>1162</v>
      </c>
      <c r="K51" s="33">
        <f t="shared" si="8"/>
        <v>646</v>
      </c>
      <c r="L51" s="68">
        <v>464</v>
      </c>
      <c r="M51" s="57">
        <v>40</v>
      </c>
      <c r="N51" s="80"/>
      <c r="O51" s="33">
        <f t="shared" si="9"/>
        <v>504</v>
      </c>
    </row>
    <row r="52" spans="1:15" ht="12.75">
      <c r="A52" s="44" t="s">
        <v>69</v>
      </c>
      <c r="B52" s="68">
        <v>669</v>
      </c>
      <c r="C52" s="79">
        <v>76</v>
      </c>
      <c r="D52" s="87">
        <v>16</v>
      </c>
      <c r="E52" s="33">
        <f t="shared" si="7"/>
        <v>729</v>
      </c>
      <c r="F52" s="68">
        <v>922</v>
      </c>
      <c r="G52" s="79">
        <v>2436</v>
      </c>
      <c r="H52" s="58">
        <v>400</v>
      </c>
      <c r="I52" s="58"/>
      <c r="J52" s="65">
        <v>2795</v>
      </c>
      <c r="K52" s="33">
        <f t="shared" si="8"/>
        <v>963</v>
      </c>
      <c r="L52" s="68">
        <v>930</v>
      </c>
      <c r="M52" s="57">
        <v>30</v>
      </c>
      <c r="N52" s="80"/>
      <c r="O52" s="33">
        <f t="shared" si="9"/>
        <v>960</v>
      </c>
    </row>
    <row r="53" spans="1:15" ht="12.75">
      <c r="A53" s="44" t="s">
        <v>31</v>
      </c>
      <c r="B53" s="33">
        <v>600</v>
      </c>
      <c r="C53" s="80">
        <v>29</v>
      </c>
      <c r="D53" s="55">
        <v>10</v>
      </c>
      <c r="E53" s="33">
        <f t="shared" si="7"/>
        <v>619</v>
      </c>
      <c r="F53" s="33">
        <v>991</v>
      </c>
      <c r="G53" s="80">
        <v>3722</v>
      </c>
      <c r="H53" s="12"/>
      <c r="I53" s="12"/>
      <c r="J53" s="21">
        <v>3562</v>
      </c>
      <c r="K53" s="33">
        <f t="shared" si="8"/>
        <v>1151</v>
      </c>
      <c r="L53" s="33">
        <v>317</v>
      </c>
      <c r="M53" s="59">
        <v>29</v>
      </c>
      <c r="N53" s="80"/>
      <c r="O53" s="33">
        <f t="shared" si="9"/>
        <v>346</v>
      </c>
    </row>
    <row r="54" spans="1:15" ht="12.75">
      <c r="A54" s="44" t="s">
        <v>70</v>
      </c>
      <c r="B54" s="68">
        <v>1026</v>
      </c>
      <c r="C54" s="79">
        <v>195</v>
      </c>
      <c r="D54" s="87">
        <v>179</v>
      </c>
      <c r="E54" s="33">
        <f t="shared" si="7"/>
        <v>1042</v>
      </c>
      <c r="F54" s="68">
        <v>906</v>
      </c>
      <c r="G54" s="79">
        <v>2145</v>
      </c>
      <c r="H54" s="58"/>
      <c r="I54" s="58"/>
      <c r="J54" s="65">
        <v>2442</v>
      </c>
      <c r="K54" s="33">
        <f>F54+G54+H54+I54-J54</f>
        <v>609</v>
      </c>
      <c r="L54" s="68">
        <v>1317</v>
      </c>
      <c r="M54" s="57">
        <v>215</v>
      </c>
      <c r="N54" s="80"/>
      <c r="O54" s="33">
        <f>L54+M54-N54</f>
        <v>1532</v>
      </c>
    </row>
    <row r="55" spans="1:15" ht="12.75">
      <c r="A55" s="44" t="s">
        <v>24</v>
      </c>
      <c r="B55" s="68">
        <v>214</v>
      </c>
      <c r="C55" s="79">
        <v>10</v>
      </c>
      <c r="D55" s="87">
        <v>2</v>
      </c>
      <c r="E55" s="33">
        <f>B55+C55-D55</f>
        <v>222</v>
      </c>
      <c r="F55" s="68">
        <v>25</v>
      </c>
      <c r="G55" s="79">
        <v>430</v>
      </c>
      <c r="H55" s="58"/>
      <c r="I55" s="58"/>
      <c r="J55" s="65">
        <v>387</v>
      </c>
      <c r="K55" s="33">
        <f>F55+G55+H55+I55-J55</f>
        <v>68</v>
      </c>
      <c r="L55" s="68">
        <v>210</v>
      </c>
      <c r="M55" s="57"/>
      <c r="N55" s="109"/>
      <c r="O55" s="42">
        <f>L55+M55-N55</f>
        <v>210</v>
      </c>
    </row>
    <row r="56" spans="1:15" ht="12.75">
      <c r="A56" s="44" t="s">
        <v>25</v>
      </c>
      <c r="B56" s="33">
        <v>335</v>
      </c>
      <c r="C56" s="80">
        <v>225</v>
      </c>
      <c r="D56" s="55">
        <v>176</v>
      </c>
      <c r="E56" s="33">
        <f>B56+C56-D56</f>
        <v>384</v>
      </c>
      <c r="F56" s="33">
        <v>512</v>
      </c>
      <c r="G56" s="80">
        <v>1212</v>
      </c>
      <c r="H56" s="12">
        <v>1383</v>
      </c>
      <c r="I56" s="12">
        <v>102</v>
      </c>
      <c r="J56" s="21">
        <v>2935</v>
      </c>
      <c r="K56" s="33">
        <f>F56+G56+H56+I56-J56</f>
        <v>274</v>
      </c>
      <c r="L56" s="33">
        <v>550</v>
      </c>
      <c r="M56" s="59"/>
      <c r="N56" s="80"/>
      <c r="O56" s="33">
        <f>L56+M56-N56</f>
        <v>550</v>
      </c>
    </row>
    <row r="57" spans="1:15" ht="12.75">
      <c r="A57" s="44" t="s">
        <v>71</v>
      </c>
      <c r="B57" s="68">
        <v>1024</v>
      </c>
      <c r="C57" s="79">
        <v>32</v>
      </c>
      <c r="D57" s="87">
        <v>19</v>
      </c>
      <c r="E57" s="33">
        <f>B57+C57-D57</f>
        <v>1037</v>
      </c>
      <c r="F57" s="68">
        <v>653</v>
      </c>
      <c r="G57" s="79">
        <v>1705</v>
      </c>
      <c r="H57" s="58"/>
      <c r="I57" s="58"/>
      <c r="J57" s="65">
        <v>1710</v>
      </c>
      <c r="K57" s="33">
        <f>F57+G57+H57+I57-J57</f>
        <v>648</v>
      </c>
      <c r="L57" s="68">
        <v>470</v>
      </c>
      <c r="M57" s="57">
        <v>20</v>
      </c>
      <c r="N57" s="80"/>
      <c r="O57" s="33">
        <f>L57+M57-N57</f>
        <v>490</v>
      </c>
    </row>
    <row r="58" spans="1:15" ht="12.75">
      <c r="A58" s="47" t="s">
        <v>72</v>
      </c>
      <c r="B58" s="68">
        <v>320</v>
      </c>
      <c r="C58" s="79">
        <v>30</v>
      </c>
      <c r="D58" s="87"/>
      <c r="E58" s="33">
        <f>B58+C58-D58</f>
        <v>350</v>
      </c>
      <c r="F58" s="68">
        <v>1504</v>
      </c>
      <c r="G58" s="79">
        <v>1584</v>
      </c>
      <c r="H58" s="58">
        <v>250</v>
      </c>
      <c r="I58" s="58"/>
      <c r="J58" s="65">
        <v>2378</v>
      </c>
      <c r="K58" s="33">
        <f>F58+G58+H58+I58-J58</f>
        <v>960</v>
      </c>
      <c r="L58" s="68">
        <v>370</v>
      </c>
      <c r="M58" s="57">
        <v>8</v>
      </c>
      <c r="N58" s="110"/>
      <c r="O58" s="33">
        <f>L58+M58-N58</f>
        <v>378</v>
      </c>
    </row>
    <row r="59" spans="1:15" ht="17.25" customHeight="1" thickBot="1">
      <c r="A59" s="19" t="s">
        <v>12</v>
      </c>
      <c r="B59" s="34">
        <f>SUM(B35:B58)</f>
        <v>21446.27</v>
      </c>
      <c r="C59" s="83">
        <f>SUM(C35:C58)</f>
        <v>3171.09</v>
      </c>
      <c r="D59" s="56">
        <f>SUM(D35:D58)</f>
        <v>1926.26</v>
      </c>
      <c r="E59" s="37">
        <f>SUM(E35:E58)</f>
        <v>22691.1</v>
      </c>
      <c r="F59" s="37">
        <f>SUM(F35:F58)</f>
        <v>17402.54</v>
      </c>
      <c r="G59" s="83">
        <f aca="true" t="shared" si="10" ref="G59:O59">SUM(G35:G58)</f>
        <v>38791.630000000005</v>
      </c>
      <c r="H59" s="20">
        <f t="shared" si="10"/>
        <v>6114.55</v>
      </c>
      <c r="I59" s="20">
        <f t="shared" si="10"/>
        <v>1267</v>
      </c>
      <c r="J59" s="103">
        <f t="shared" si="10"/>
        <v>48415.21</v>
      </c>
      <c r="K59" s="37">
        <f t="shared" si="10"/>
        <v>15160.510000000002</v>
      </c>
      <c r="L59" s="37">
        <f t="shared" si="10"/>
        <v>10699.67</v>
      </c>
      <c r="M59" s="119">
        <f t="shared" si="10"/>
        <v>710.7</v>
      </c>
      <c r="N59" s="83">
        <f t="shared" si="10"/>
        <v>0</v>
      </c>
      <c r="O59" s="37">
        <f t="shared" si="10"/>
        <v>11410.37</v>
      </c>
    </row>
    <row r="60" spans="1:15" ht="13.5" thickBot="1">
      <c r="A60" s="141" t="s">
        <v>27</v>
      </c>
      <c r="B60" s="145"/>
      <c r="C60" s="146"/>
      <c r="D60" s="147"/>
      <c r="E60" s="145"/>
      <c r="F60" s="145"/>
      <c r="G60" s="146"/>
      <c r="H60" s="148"/>
      <c r="I60" s="148"/>
      <c r="J60" s="149"/>
      <c r="K60" s="145"/>
      <c r="L60" s="145"/>
      <c r="M60" s="150"/>
      <c r="N60" s="146"/>
      <c r="O60" s="145"/>
    </row>
    <row r="61" spans="1:15" ht="12.75" customHeight="1">
      <c r="A61" s="142" t="s">
        <v>87</v>
      </c>
      <c r="B61" s="25">
        <v>41.93689</v>
      </c>
      <c r="C61" s="74">
        <v>183.43499</v>
      </c>
      <c r="D61" s="25">
        <v>222.27338</v>
      </c>
      <c r="E61" s="32">
        <f>B61+C61-D61</f>
        <v>3.0985000000000014</v>
      </c>
      <c r="F61" s="25">
        <v>123.01844</v>
      </c>
      <c r="G61" s="74">
        <v>499.51</v>
      </c>
      <c r="H61" s="25">
        <v>1546.33528</v>
      </c>
      <c r="I61" s="74"/>
      <c r="J61" s="25">
        <v>2043.52628</v>
      </c>
      <c r="K61" s="32">
        <f>F61+G61+H61+I61-J61</f>
        <v>125.33744000000024</v>
      </c>
      <c r="L61" s="25">
        <v>461.281</v>
      </c>
      <c r="M61" s="74">
        <v>138.719</v>
      </c>
      <c r="N61" s="25">
        <v>11.503</v>
      </c>
      <c r="O61" s="144">
        <f>L61+M61-N61</f>
        <v>588.497</v>
      </c>
    </row>
    <row r="62" spans="1:15" ht="12.75" customHeight="1">
      <c r="A62" s="16" t="s">
        <v>88</v>
      </c>
      <c r="B62" s="23">
        <v>163.31978</v>
      </c>
      <c r="C62" s="72">
        <v>52.716</v>
      </c>
      <c r="D62" s="23">
        <v>12.596</v>
      </c>
      <c r="E62" s="33">
        <f aca="true" t="shared" si="11" ref="E62:E125">B62+C62-D62</f>
        <v>203.43978</v>
      </c>
      <c r="F62" s="23">
        <v>943.66149</v>
      </c>
      <c r="G62" s="72">
        <v>907.124</v>
      </c>
      <c r="H62" s="23"/>
      <c r="I62" s="72"/>
      <c r="J62" s="23">
        <v>1814.446</v>
      </c>
      <c r="K62" s="33">
        <f aca="true" t="shared" si="12" ref="K62:K125">F62+G62+H62+I62-J62</f>
        <v>36.33949000000007</v>
      </c>
      <c r="L62" s="23">
        <v>50.257</v>
      </c>
      <c r="M62" s="72">
        <v>94.952</v>
      </c>
      <c r="N62" s="23">
        <v>75.131</v>
      </c>
      <c r="O62" s="42">
        <f aca="true" t="shared" si="13" ref="O62:O125">L62+M62-N62</f>
        <v>70.078</v>
      </c>
    </row>
    <row r="63" spans="1:15" ht="12.75" customHeight="1">
      <c r="A63" s="16" t="s">
        <v>36</v>
      </c>
      <c r="B63" s="153">
        <v>158.42370000000003</v>
      </c>
      <c r="C63" s="72">
        <v>99.32809</v>
      </c>
      <c r="D63" s="23">
        <v>137.66509</v>
      </c>
      <c r="E63" s="33">
        <f t="shared" si="11"/>
        <v>120.08670000000004</v>
      </c>
      <c r="F63" s="23">
        <v>334.49079</v>
      </c>
      <c r="G63" s="72">
        <v>127.152</v>
      </c>
      <c r="H63" s="23"/>
      <c r="I63" s="72">
        <v>80.91009</v>
      </c>
      <c r="J63" s="23">
        <v>203.144</v>
      </c>
      <c r="K63" s="33">
        <f t="shared" si="12"/>
        <v>339.40887999999995</v>
      </c>
      <c r="L63" s="23">
        <v>24.746</v>
      </c>
      <c r="M63" s="72">
        <v>9</v>
      </c>
      <c r="N63" s="23"/>
      <c r="O63" s="42">
        <f t="shared" si="13"/>
        <v>33.745999999999995</v>
      </c>
    </row>
    <row r="64" spans="1:15" ht="12.75" customHeight="1">
      <c r="A64" s="16" t="s">
        <v>89</v>
      </c>
      <c r="B64" s="23">
        <v>706.08182</v>
      </c>
      <c r="C64" s="72">
        <v>20.18968</v>
      </c>
      <c r="D64" s="23">
        <v>0</v>
      </c>
      <c r="E64" s="33">
        <f t="shared" si="11"/>
        <v>726.2715</v>
      </c>
      <c r="F64" s="23">
        <v>256.40882999999997</v>
      </c>
      <c r="G64" s="72">
        <v>2271.605</v>
      </c>
      <c r="H64" s="23"/>
      <c r="I64" s="72"/>
      <c r="J64" s="23">
        <v>2248.34732</v>
      </c>
      <c r="K64" s="33">
        <f t="shared" si="12"/>
        <v>279.66651</v>
      </c>
      <c r="L64" s="23">
        <v>185.24424</v>
      </c>
      <c r="M64" s="72">
        <v>47.29976</v>
      </c>
      <c r="N64" s="23"/>
      <c r="O64" s="42">
        <f t="shared" si="13"/>
        <v>232.54399999999998</v>
      </c>
    </row>
    <row r="65" spans="1:15" ht="12.75" customHeight="1">
      <c r="A65" s="16" t="s">
        <v>90</v>
      </c>
      <c r="B65" s="23">
        <v>337.44446000000005</v>
      </c>
      <c r="C65" s="72">
        <v>15</v>
      </c>
      <c r="D65" s="23">
        <v>115</v>
      </c>
      <c r="E65" s="33">
        <f t="shared" si="11"/>
        <v>237.44446000000005</v>
      </c>
      <c r="F65" s="23">
        <v>839.9029</v>
      </c>
      <c r="G65" s="72">
        <v>432.868</v>
      </c>
      <c r="H65" s="23"/>
      <c r="I65" s="72">
        <v>100</v>
      </c>
      <c r="J65" s="23">
        <v>1235.14955</v>
      </c>
      <c r="K65" s="33">
        <f t="shared" si="12"/>
        <v>137.6213499999999</v>
      </c>
      <c r="L65" s="23">
        <v>157.55829</v>
      </c>
      <c r="M65" s="72">
        <v>69.58738000000001</v>
      </c>
      <c r="N65" s="23">
        <v>100</v>
      </c>
      <c r="O65" s="42">
        <f t="shared" si="13"/>
        <v>127.14567</v>
      </c>
    </row>
    <row r="66" spans="1:15" ht="12.75" customHeight="1">
      <c r="A66" s="16" t="s">
        <v>91</v>
      </c>
      <c r="B66" s="23">
        <v>63.700379999999996</v>
      </c>
      <c r="C66" s="72">
        <v>7.67764</v>
      </c>
      <c r="D66" s="23">
        <v>30</v>
      </c>
      <c r="E66" s="33">
        <f t="shared" si="11"/>
        <v>41.37801999999999</v>
      </c>
      <c r="F66" s="23">
        <v>217.36871</v>
      </c>
      <c r="G66" s="72">
        <v>748.076</v>
      </c>
      <c r="H66" s="23">
        <v>1950.053</v>
      </c>
      <c r="I66" s="72"/>
      <c r="J66" s="23">
        <v>2844.0582000000004</v>
      </c>
      <c r="K66" s="33">
        <f t="shared" si="12"/>
        <v>71.4395099999997</v>
      </c>
      <c r="L66" s="23">
        <v>110.297</v>
      </c>
      <c r="M66" s="72">
        <v>8</v>
      </c>
      <c r="N66" s="23">
        <v>20.385</v>
      </c>
      <c r="O66" s="42">
        <f t="shared" si="13"/>
        <v>97.91199999999999</v>
      </c>
    </row>
    <row r="67" spans="1:15" ht="12.75" customHeight="1">
      <c r="A67" s="16" t="s">
        <v>92</v>
      </c>
      <c r="B67" s="23">
        <v>3888.20867</v>
      </c>
      <c r="C67" s="72">
        <v>3131.49381</v>
      </c>
      <c r="D67" s="23">
        <v>3469.9329</v>
      </c>
      <c r="E67" s="33">
        <f t="shared" si="11"/>
        <v>3549.76958</v>
      </c>
      <c r="F67" s="23">
        <v>2800.07398</v>
      </c>
      <c r="G67" s="72">
        <v>2122.3298999999997</v>
      </c>
      <c r="H67" s="23">
        <v>80</v>
      </c>
      <c r="I67" s="72">
        <v>452.34</v>
      </c>
      <c r="J67" s="23">
        <v>4367.1872</v>
      </c>
      <c r="K67" s="33">
        <f t="shared" si="12"/>
        <v>1087.5566799999997</v>
      </c>
      <c r="L67" s="23">
        <v>467.329</v>
      </c>
      <c r="M67" s="72">
        <v>42.671</v>
      </c>
      <c r="N67" s="23">
        <v>5.662</v>
      </c>
      <c r="O67" s="42">
        <f t="shared" si="13"/>
        <v>504.338</v>
      </c>
    </row>
    <row r="68" spans="1:15" ht="12.75" customHeight="1">
      <c r="A68" s="16" t="s">
        <v>93</v>
      </c>
      <c r="B68" s="23">
        <v>233.19722</v>
      </c>
      <c r="C68" s="72">
        <v>299.93661</v>
      </c>
      <c r="D68" s="23">
        <v>200</v>
      </c>
      <c r="E68" s="33">
        <f t="shared" si="11"/>
        <v>333.13383</v>
      </c>
      <c r="F68" s="23">
        <v>4578.99428</v>
      </c>
      <c r="G68" s="72">
        <v>2406.644</v>
      </c>
      <c r="H68" s="23">
        <v>580</v>
      </c>
      <c r="I68" s="72">
        <v>202</v>
      </c>
      <c r="J68" s="23">
        <v>5267.68184</v>
      </c>
      <c r="K68" s="33">
        <f t="shared" si="12"/>
        <v>2499.956439999999</v>
      </c>
      <c r="L68" s="23">
        <v>458.344</v>
      </c>
      <c r="M68" s="72"/>
      <c r="N68" s="23">
        <v>52</v>
      </c>
      <c r="O68" s="42">
        <f t="shared" si="13"/>
        <v>406.344</v>
      </c>
    </row>
    <row r="69" spans="1:15" ht="12.75" customHeight="1">
      <c r="A69" s="16" t="s">
        <v>94</v>
      </c>
      <c r="B69" s="23">
        <v>292.31838</v>
      </c>
      <c r="C69" s="72">
        <v>371.88109000000003</v>
      </c>
      <c r="D69" s="23">
        <v>644.26976</v>
      </c>
      <c r="E69" s="33">
        <f t="shared" si="11"/>
        <v>19.92971</v>
      </c>
      <c r="F69" s="23">
        <v>1492.01017</v>
      </c>
      <c r="G69" s="72">
        <v>1736.129</v>
      </c>
      <c r="H69" s="23">
        <v>3407.9373100000003</v>
      </c>
      <c r="I69" s="72">
        <v>240</v>
      </c>
      <c r="J69" s="23">
        <v>6435.52616</v>
      </c>
      <c r="K69" s="33">
        <f t="shared" si="12"/>
        <v>440.5503199999994</v>
      </c>
      <c r="L69" s="23"/>
      <c r="M69" s="72"/>
      <c r="N69" s="23"/>
      <c r="O69" s="42"/>
    </row>
    <row r="70" spans="1:15" ht="12.75" customHeight="1">
      <c r="A70" s="16" t="s">
        <v>95</v>
      </c>
      <c r="B70" s="23">
        <v>249.67762</v>
      </c>
      <c r="C70" s="72">
        <v>117.06821000000001</v>
      </c>
      <c r="D70" s="23">
        <v>162.5</v>
      </c>
      <c r="E70" s="33">
        <f t="shared" si="11"/>
        <v>204.24583</v>
      </c>
      <c r="F70" s="23">
        <v>2656.7922599999997</v>
      </c>
      <c r="G70" s="72">
        <v>2162.061</v>
      </c>
      <c r="H70" s="23">
        <v>3690.006</v>
      </c>
      <c r="I70" s="72">
        <v>150</v>
      </c>
      <c r="J70" s="23">
        <v>8416.44376</v>
      </c>
      <c r="K70" s="33">
        <f t="shared" si="12"/>
        <v>242.41549999999916</v>
      </c>
      <c r="L70" s="23">
        <v>167.6984</v>
      </c>
      <c r="M70" s="72">
        <v>102.89343</v>
      </c>
      <c r="N70" s="23"/>
      <c r="O70" s="42">
        <f t="shared" si="13"/>
        <v>270.59182999999996</v>
      </c>
    </row>
    <row r="71" spans="1:15" ht="12.75" customHeight="1">
      <c r="A71" s="16" t="s">
        <v>37</v>
      </c>
      <c r="B71" s="23">
        <v>47.25632</v>
      </c>
      <c r="C71" s="72">
        <v>114.79074</v>
      </c>
      <c r="D71" s="23">
        <v>112.047</v>
      </c>
      <c r="E71" s="33">
        <f t="shared" si="11"/>
        <v>50.00005999999999</v>
      </c>
      <c r="F71" s="23">
        <v>522.05375</v>
      </c>
      <c r="G71" s="72">
        <v>1934.683</v>
      </c>
      <c r="H71" s="23">
        <v>264.5</v>
      </c>
      <c r="I71" s="72"/>
      <c r="J71" s="23">
        <v>2477.876</v>
      </c>
      <c r="K71" s="33">
        <f t="shared" si="12"/>
        <v>243.36074999999983</v>
      </c>
      <c r="L71" s="23">
        <v>95</v>
      </c>
      <c r="M71" s="72"/>
      <c r="N71" s="23"/>
      <c r="O71" s="42">
        <f t="shared" si="13"/>
        <v>95</v>
      </c>
    </row>
    <row r="72" spans="1:15" ht="12.75" customHeight="1">
      <c r="A72" s="16" t="s">
        <v>96</v>
      </c>
      <c r="B72" s="23">
        <v>1336.83498</v>
      </c>
      <c r="C72" s="72">
        <v>116.72072</v>
      </c>
      <c r="D72" s="23">
        <v>570.18301</v>
      </c>
      <c r="E72" s="33">
        <f t="shared" si="11"/>
        <v>883.3726900000001</v>
      </c>
      <c r="F72" s="23">
        <v>1024.73675</v>
      </c>
      <c r="G72" s="72">
        <v>841.604</v>
      </c>
      <c r="H72" s="23"/>
      <c r="I72" s="72">
        <v>199.54155</v>
      </c>
      <c r="J72" s="23">
        <v>1627.9693</v>
      </c>
      <c r="K72" s="33">
        <f t="shared" si="12"/>
        <v>437.91300000000024</v>
      </c>
      <c r="L72" s="23">
        <v>114.988</v>
      </c>
      <c r="M72" s="72">
        <v>50.012</v>
      </c>
      <c r="N72" s="23">
        <v>34.88</v>
      </c>
      <c r="O72" s="42">
        <f t="shared" si="13"/>
        <v>130.12</v>
      </c>
    </row>
    <row r="73" spans="1:15" ht="12.75" customHeight="1">
      <c r="A73" s="16" t="s">
        <v>97</v>
      </c>
      <c r="B73" s="23">
        <v>1614.98164</v>
      </c>
      <c r="C73" s="72">
        <v>0.5</v>
      </c>
      <c r="D73" s="23">
        <v>941.50454</v>
      </c>
      <c r="E73" s="33">
        <f t="shared" si="11"/>
        <v>673.9771</v>
      </c>
      <c r="F73" s="23">
        <v>35.47171</v>
      </c>
      <c r="G73" s="72">
        <v>623.75</v>
      </c>
      <c r="H73" s="23">
        <v>238.975</v>
      </c>
      <c r="I73" s="72"/>
      <c r="J73" s="23">
        <v>559.7</v>
      </c>
      <c r="K73" s="33">
        <f t="shared" si="12"/>
        <v>338.49671</v>
      </c>
      <c r="L73" s="23">
        <v>1563.862</v>
      </c>
      <c r="M73" s="72"/>
      <c r="N73" s="23"/>
      <c r="O73" s="42">
        <f t="shared" si="13"/>
        <v>1563.862</v>
      </c>
    </row>
    <row r="74" spans="1:15" ht="12.75" customHeight="1">
      <c r="A74" s="16" t="s">
        <v>98</v>
      </c>
      <c r="B74" s="23">
        <v>193.02832999999998</v>
      </c>
      <c r="C74" s="72">
        <v>113.25403</v>
      </c>
      <c r="D74" s="23">
        <v>124.82103</v>
      </c>
      <c r="E74" s="33">
        <f t="shared" si="11"/>
        <v>181.46132999999998</v>
      </c>
      <c r="F74" s="23">
        <v>93.33038</v>
      </c>
      <c r="G74" s="72">
        <v>326.257</v>
      </c>
      <c r="H74" s="23"/>
      <c r="I74" s="72">
        <v>108.25403</v>
      </c>
      <c r="J74" s="23">
        <v>334.9</v>
      </c>
      <c r="K74" s="33">
        <f t="shared" si="12"/>
        <v>192.94141000000002</v>
      </c>
      <c r="L74" s="23">
        <v>120.47038</v>
      </c>
      <c r="M74" s="72">
        <v>76.28336</v>
      </c>
      <c r="N74" s="23"/>
      <c r="O74" s="42">
        <f t="shared" si="13"/>
        <v>196.75374</v>
      </c>
    </row>
    <row r="75" spans="1:15" ht="12.75" customHeight="1">
      <c r="A75" s="16" t="s">
        <v>99</v>
      </c>
      <c r="B75" s="23">
        <v>298.87242</v>
      </c>
      <c r="C75" s="72">
        <v>38.08832</v>
      </c>
      <c r="D75" s="23">
        <v>35.552</v>
      </c>
      <c r="E75" s="33">
        <f t="shared" si="11"/>
        <v>301.40873999999997</v>
      </c>
      <c r="F75" s="23">
        <v>574.6218</v>
      </c>
      <c r="G75" s="72">
        <v>1622.813</v>
      </c>
      <c r="H75" s="23">
        <v>2499.661</v>
      </c>
      <c r="I75" s="72"/>
      <c r="J75" s="23">
        <v>3622.16296</v>
      </c>
      <c r="K75" s="33">
        <f t="shared" si="12"/>
        <v>1074.93284</v>
      </c>
      <c r="L75" s="23">
        <v>338.2</v>
      </c>
      <c r="M75" s="72"/>
      <c r="N75" s="23"/>
      <c r="O75" s="42">
        <f t="shared" si="13"/>
        <v>338.2</v>
      </c>
    </row>
    <row r="76" spans="1:15" ht="12.75" customHeight="1">
      <c r="A76" s="16" t="s">
        <v>100</v>
      </c>
      <c r="B76" s="23">
        <v>0</v>
      </c>
      <c r="C76" s="72">
        <v>304.55225</v>
      </c>
      <c r="D76" s="23">
        <v>130.483</v>
      </c>
      <c r="E76" s="33">
        <f t="shared" si="11"/>
        <v>174.06925</v>
      </c>
      <c r="F76" s="23">
        <v>371.03911999999997</v>
      </c>
      <c r="G76" s="72">
        <v>678.803</v>
      </c>
      <c r="H76" s="23">
        <v>189.97</v>
      </c>
      <c r="I76" s="72">
        <v>39.68075</v>
      </c>
      <c r="J76" s="23">
        <v>1166.0264</v>
      </c>
      <c r="K76" s="33">
        <f t="shared" si="12"/>
        <v>113.46647000000007</v>
      </c>
      <c r="L76" s="23">
        <v>170.578</v>
      </c>
      <c r="M76" s="72"/>
      <c r="N76" s="23"/>
      <c r="O76" s="42">
        <f t="shared" si="13"/>
        <v>170.578</v>
      </c>
    </row>
    <row r="77" spans="1:15" ht="12.75" customHeight="1">
      <c r="A77" s="16" t="s">
        <v>101</v>
      </c>
      <c r="B77" s="23">
        <v>663.70216</v>
      </c>
      <c r="C77" s="72">
        <v>77.47943</v>
      </c>
      <c r="D77" s="23">
        <v>37.123</v>
      </c>
      <c r="E77" s="33">
        <f t="shared" si="11"/>
        <v>704.05859</v>
      </c>
      <c r="F77" s="23">
        <v>678.05382</v>
      </c>
      <c r="G77" s="72">
        <v>1466.594</v>
      </c>
      <c r="H77" s="23"/>
      <c r="I77" s="72"/>
      <c r="J77" s="23">
        <v>1831.512</v>
      </c>
      <c r="K77" s="33">
        <f t="shared" si="12"/>
        <v>313.1358200000002</v>
      </c>
      <c r="L77" s="23">
        <v>133.4</v>
      </c>
      <c r="M77" s="72"/>
      <c r="N77" s="23"/>
      <c r="O77" s="42">
        <f t="shared" si="13"/>
        <v>133.4</v>
      </c>
    </row>
    <row r="78" spans="1:15" ht="12.75" customHeight="1">
      <c r="A78" s="16" t="s">
        <v>102</v>
      </c>
      <c r="B78" s="23">
        <v>142.24236</v>
      </c>
      <c r="C78" s="72">
        <v>50.43276</v>
      </c>
      <c r="D78" s="23">
        <v>74.87154</v>
      </c>
      <c r="E78" s="33">
        <f t="shared" si="11"/>
        <v>117.80358</v>
      </c>
      <c r="F78" s="23">
        <v>14.604</v>
      </c>
      <c r="G78" s="72">
        <v>1.814</v>
      </c>
      <c r="H78" s="23"/>
      <c r="I78" s="72"/>
      <c r="J78" s="23">
        <v>1.6</v>
      </c>
      <c r="K78" s="33">
        <f t="shared" si="12"/>
        <v>14.818</v>
      </c>
      <c r="L78" s="23">
        <v>23.2</v>
      </c>
      <c r="M78" s="72"/>
      <c r="N78" s="23"/>
      <c r="O78" s="42">
        <f t="shared" si="13"/>
        <v>23.2</v>
      </c>
    </row>
    <row r="79" spans="1:15" ht="12.75" customHeight="1">
      <c r="A79" s="16" t="s">
        <v>38</v>
      </c>
      <c r="B79" s="23">
        <v>69.14977999999999</v>
      </c>
      <c r="C79" s="72">
        <v>89.73952</v>
      </c>
      <c r="D79" s="23">
        <v>46.765080000000005</v>
      </c>
      <c r="E79" s="33">
        <f t="shared" si="11"/>
        <v>112.12421999999998</v>
      </c>
      <c r="F79" s="23">
        <v>1.116</v>
      </c>
      <c r="G79" s="72">
        <v>5.331</v>
      </c>
      <c r="H79" s="23"/>
      <c r="I79" s="72"/>
      <c r="J79" s="23">
        <v>4.8</v>
      </c>
      <c r="K79" s="33">
        <f t="shared" si="12"/>
        <v>1.6470000000000011</v>
      </c>
      <c r="L79" s="23">
        <v>60</v>
      </c>
      <c r="M79" s="72">
        <v>9</v>
      </c>
      <c r="N79" s="23"/>
      <c r="O79" s="42">
        <f t="shared" si="13"/>
        <v>69</v>
      </c>
    </row>
    <row r="80" spans="1:15" ht="12.75" customHeight="1">
      <c r="A80" s="16" t="s">
        <v>39</v>
      </c>
      <c r="B80" s="23">
        <v>465.42901</v>
      </c>
      <c r="C80" s="72">
        <v>190.87876</v>
      </c>
      <c r="D80" s="23">
        <v>176.04238</v>
      </c>
      <c r="E80" s="33">
        <f t="shared" si="11"/>
        <v>480.26539</v>
      </c>
      <c r="F80" s="23">
        <v>306.0842</v>
      </c>
      <c r="G80" s="72">
        <v>159.539</v>
      </c>
      <c r="H80" s="23">
        <v>506.234</v>
      </c>
      <c r="I80" s="72"/>
      <c r="J80" s="23">
        <v>401.005</v>
      </c>
      <c r="K80" s="33">
        <f t="shared" si="12"/>
        <v>570.8521999999999</v>
      </c>
      <c r="L80" s="23">
        <v>78</v>
      </c>
      <c r="M80" s="72">
        <v>35</v>
      </c>
      <c r="N80" s="23"/>
      <c r="O80" s="42">
        <f t="shared" si="13"/>
        <v>113</v>
      </c>
    </row>
    <row r="81" spans="1:15" ht="12.75" customHeight="1" thickBot="1">
      <c r="A81" s="143" t="s">
        <v>103</v>
      </c>
      <c r="B81" s="154">
        <v>1438.0890900000002</v>
      </c>
      <c r="C81" s="155">
        <v>1214.8353200000001</v>
      </c>
      <c r="D81" s="154">
        <v>1732.952</v>
      </c>
      <c r="E81" s="130">
        <f t="shared" si="11"/>
        <v>919.9724100000005</v>
      </c>
      <c r="F81" s="154">
        <v>221.839</v>
      </c>
      <c r="G81" s="155">
        <v>144.92</v>
      </c>
      <c r="H81" s="154"/>
      <c r="I81" s="155">
        <v>1732.952</v>
      </c>
      <c r="J81" s="154">
        <v>1837.452</v>
      </c>
      <c r="K81" s="130">
        <f t="shared" si="12"/>
        <v>262.25900000000024</v>
      </c>
      <c r="L81" s="154">
        <v>37</v>
      </c>
      <c r="M81" s="155">
        <v>125</v>
      </c>
      <c r="N81" s="154"/>
      <c r="O81" s="151">
        <f t="shared" si="13"/>
        <v>162</v>
      </c>
    </row>
    <row r="82" spans="1:15" ht="12.75" customHeight="1">
      <c r="A82" s="152" t="s">
        <v>104</v>
      </c>
      <c r="B82" s="25">
        <v>155.06114000000002</v>
      </c>
      <c r="C82" s="74">
        <v>503.12745</v>
      </c>
      <c r="D82" s="25">
        <v>469.3105</v>
      </c>
      <c r="E82" s="32">
        <f t="shared" si="11"/>
        <v>188.87809</v>
      </c>
      <c r="F82" s="25">
        <v>99.47663</v>
      </c>
      <c r="G82" s="74">
        <v>1506.431</v>
      </c>
      <c r="H82" s="25">
        <v>3514.15212</v>
      </c>
      <c r="I82" s="74">
        <v>431.3</v>
      </c>
      <c r="J82" s="25">
        <v>5490.36251</v>
      </c>
      <c r="K82" s="32">
        <f t="shared" si="12"/>
        <v>60.9972400000006</v>
      </c>
      <c r="L82" s="25">
        <v>1246.42306</v>
      </c>
      <c r="M82" s="74"/>
      <c r="N82" s="25">
        <v>295.403</v>
      </c>
      <c r="O82" s="144">
        <f t="shared" si="13"/>
        <v>951.0200600000001</v>
      </c>
    </row>
    <row r="83" spans="1:15" ht="12.75" customHeight="1">
      <c r="A83" s="16" t="s">
        <v>105</v>
      </c>
      <c r="B83" s="23">
        <v>144.14135000000002</v>
      </c>
      <c r="C83" s="72">
        <v>1.9093900000000001</v>
      </c>
      <c r="D83" s="23"/>
      <c r="E83" s="33">
        <f t="shared" si="11"/>
        <v>146.05074000000002</v>
      </c>
      <c r="F83" s="23">
        <v>51.5</v>
      </c>
      <c r="G83" s="72"/>
      <c r="H83" s="23"/>
      <c r="I83" s="72"/>
      <c r="J83" s="23">
        <v>51.5</v>
      </c>
      <c r="K83" s="33">
        <f t="shared" si="12"/>
        <v>0</v>
      </c>
      <c r="L83" s="23">
        <v>86</v>
      </c>
      <c r="M83" s="72"/>
      <c r="N83" s="23"/>
      <c r="O83" s="42">
        <f t="shared" si="13"/>
        <v>86</v>
      </c>
    </row>
    <row r="84" spans="1:15" ht="12.75" customHeight="1">
      <c r="A84" s="16" t="s">
        <v>40</v>
      </c>
      <c r="B84" s="23">
        <v>986.42055</v>
      </c>
      <c r="C84" s="72">
        <v>421.75137</v>
      </c>
      <c r="D84" s="23">
        <v>300</v>
      </c>
      <c r="E84" s="33">
        <f t="shared" si="11"/>
        <v>1108.17192</v>
      </c>
      <c r="F84" s="23">
        <v>276.20476</v>
      </c>
      <c r="G84" s="72">
        <v>675.075</v>
      </c>
      <c r="H84" s="23">
        <v>1200</v>
      </c>
      <c r="I84" s="72">
        <v>300</v>
      </c>
      <c r="J84" s="23">
        <v>996.055</v>
      </c>
      <c r="K84" s="33">
        <f t="shared" si="12"/>
        <v>1455.2247600000005</v>
      </c>
      <c r="L84" s="23">
        <v>599.13341</v>
      </c>
      <c r="M84" s="72">
        <v>225.73</v>
      </c>
      <c r="N84" s="23">
        <v>59.015</v>
      </c>
      <c r="O84" s="42">
        <f t="shared" si="13"/>
        <v>765.8484100000001</v>
      </c>
    </row>
    <row r="85" spans="1:15" ht="12.75" customHeight="1">
      <c r="A85" s="16" t="s">
        <v>106</v>
      </c>
      <c r="B85" s="23">
        <v>1396.93904</v>
      </c>
      <c r="C85" s="72">
        <v>0.04</v>
      </c>
      <c r="D85" s="23">
        <v>32.1078</v>
      </c>
      <c r="E85" s="33">
        <f t="shared" si="11"/>
        <v>1364.87124</v>
      </c>
      <c r="F85" s="23">
        <v>302.52119</v>
      </c>
      <c r="G85" s="72"/>
      <c r="H85" s="23"/>
      <c r="I85" s="72"/>
      <c r="J85" s="23"/>
      <c r="K85" s="33">
        <f t="shared" si="12"/>
        <v>302.52119</v>
      </c>
      <c r="L85" s="23"/>
      <c r="M85" s="72"/>
      <c r="N85" s="23"/>
      <c r="O85" s="42">
        <f t="shared" si="13"/>
        <v>0</v>
      </c>
    </row>
    <row r="86" spans="1:15" ht="12.75" customHeight="1">
      <c r="A86" s="16" t="s">
        <v>41</v>
      </c>
      <c r="B86" s="23">
        <v>29.80643</v>
      </c>
      <c r="C86" s="72">
        <v>145.33483999999999</v>
      </c>
      <c r="D86" s="23">
        <v>102.97</v>
      </c>
      <c r="E86" s="33">
        <f t="shared" si="11"/>
        <v>72.17126999999999</v>
      </c>
      <c r="F86" s="23">
        <v>206.4396</v>
      </c>
      <c r="G86" s="72">
        <v>283.956</v>
      </c>
      <c r="H86" s="23"/>
      <c r="I86" s="72">
        <v>100</v>
      </c>
      <c r="J86" s="23">
        <v>295.232</v>
      </c>
      <c r="K86" s="33">
        <f t="shared" si="12"/>
        <v>295.16360000000003</v>
      </c>
      <c r="L86" s="23">
        <v>0.092</v>
      </c>
      <c r="M86" s="72">
        <v>15.808</v>
      </c>
      <c r="N86" s="23">
        <v>15.9</v>
      </c>
      <c r="O86" s="42">
        <f t="shared" si="13"/>
        <v>0</v>
      </c>
    </row>
    <row r="87" spans="1:15" ht="12.75" customHeight="1">
      <c r="A87" s="16" t="s">
        <v>107</v>
      </c>
      <c r="B87" s="23">
        <v>609.0949499999999</v>
      </c>
      <c r="C87" s="72">
        <v>539.49669</v>
      </c>
      <c r="D87" s="23">
        <v>582.80087</v>
      </c>
      <c r="E87" s="33">
        <f t="shared" si="11"/>
        <v>565.7907699999998</v>
      </c>
      <c r="F87" s="23">
        <v>746.9000500000001</v>
      </c>
      <c r="G87" s="72">
        <v>2354.06021</v>
      </c>
      <c r="H87" s="23">
        <v>2294.20383</v>
      </c>
      <c r="I87" s="72"/>
      <c r="J87" s="23">
        <v>4109.80383</v>
      </c>
      <c r="K87" s="33">
        <f t="shared" si="12"/>
        <v>1285.3602600000004</v>
      </c>
      <c r="L87" s="23">
        <v>134.54434</v>
      </c>
      <c r="M87" s="72"/>
      <c r="N87" s="23">
        <v>22.8</v>
      </c>
      <c r="O87" s="42">
        <f t="shared" si="13"/>
        <v>111.74434000000001</v>
      </c>
    </row>
    <row r="88" spans="1:15" ht="12.75" customHeight="1">
      <c r="A88" s="16" t="s">
        <v>108</v>
      </c>
      <c r="B88" s="23">
        <v>214.59259</v>
      </c>
      <c r="C88" s="72">
        <v>94.22644</v>
      </c>
      <c r="D88" s="23">
        <v>100.80636</v>
      </c>
      <c r="E88" s="33">
        <f t="shared" si="11"/>
        <v>208.01267</v>
      </c>
      <c r="F88" s="23">
        <v>418.25</v>
      </c>
      <c r="G88" s="72">
        <v>304.034</v>
      </c>
      <c r="H88" s="23">
        <v>45.98</v>
      </c>
      <c r="I88" s="72"/>
      <c r="J88" s="23">
        <v>273.1</v>
      </c>
      <c r="K88" s="33">
        <f t="shared" si="12"/>
        <v>495.164</v>
      </c>
      <c r="L88" s="23">
        <v>122.235</v>
      </c>
      <c r="M88" s="72">
        <v>127.765</v>
      </c>
      <c r="N88" s="23">
        <v>55.537</v>
      </c>
      <c r="O88" s="42">
        <f t="shared" si="13"/>
        <v>194.463</v>
      </c>
    </row>
    <row r="89" spans="1:15" ht="12.75" customHeight="1">
      <c r="A89" s="16" t="s">
        <v>109</v>
      </c>
      <c r="B89" s="23">
        <v>228.58085999999997</v>
      </c>
      <c r="C89" s="72">
        <v>6.8718</v>
      </c>
      <c r="D89" s="23"/>
      <c r="E89" s="33">
        <f t="shared" si="11"/>
        <v>235.45265999999998</v>
      </c>
      <c r="F89" s="23">
        <v>487.02708</v>
      </c>
      <c r="G89" s="72">
        <v>828.961</v>
      </c>
      <c r="H89" s="23"/>
      <c r="I89" s="72"/>
      <c r="J89" s="23">
        <v>1256.24</v>
      </c>
      <c r="K89" s="33">
        <f t="shared" si="12"/>
        <v>59.74808000000007</v>
      </c>
      <c r="L89" s="23">
        <v>203.908</v>
      </c>
      <c r="M89" s="72">
        <v>40</v>
      </c>
      <c r="N89" s="23"/>
      <c r="O89" s="42">
        <f t="shared" si="13"/>
        <v>243.908</v>
      </c>
    </row>
    <row r="90" spans="1:15" ht="12.75" customHeight="1">
      <c r="A90" s="16" t="s">
        <v>110</v>
      </c>
      <c r="B90" s="23">
        <v>513.2504</v>
      </c>
      <c r="C90" s="72">
        <v>576.6677900000001</v>
      </c>
      <c r="D90" s="23">
        <v>815.16247</v>
      </c>
      <c r="E90" s="33">
        <f t="shared" si="11"/>
        <v>274.7557200000001</v>
      </c>
      <c r="F90" s="23">
        <v>1556.36437</v>
      </c>
      <c r="G90" s="72">
        <v>1050.6926</v>
      </c>
      <c r="H90" s="23">
        <v>362.8</v>
      </c>
      <c r="I90" s="72">
        <v>887.327</v>
      </c>
      <c r="J90" s="23">
        <v>3244.87425</v>
      </c>
      <c r="K90" s="33">
        <f t="shared" si="12"/>
        <v>612.3097200000002</v>
      </c>
      <c r="L90" s="23">
        <v>218.75235</v>
      </c>
      <c r="M90" s="72">
        <v>75</v>
      </c>
      <c r="N90" s="23">
        <v>115.755</v>
      </c>
      <c r="O90" s="42">
        <f t="shared" si="13"/>
        <v>177.99734999999998</v>
      </c>
    </row>
    <row r="91" spans="1:15" ht="12.75" customHeight="1">
      <c r="A91" s="16" t="s">
        <v>111</v>
      </c>
      <c r="B91" s="23">
        <v>110.77074</v>
      </c>
      <c r="C91" s="72">
        <v>41.51355</v>
      </c>
      <c r="D91" s="23">
        <v>2</v>
      </c>
      <c r="E91" s="33">
        <f t="shared" si="11"/>
        <v>150.28429</v>
      </c>
      <c r="F91" s="23">
        <v>258.79998</v>
      </c>
      <c r="G91" s="72">
        <v>756.305</v>
      </c>
      <c r="H91" s="23">
        <v>212.234</v>
      </c>
      <c r="I91" s="72"/>
      <c r="J91" s="23">
        <v>667.04</v>
      </c>
      <c r="K91" s="33">
        <f t="shared" si="12"/>
        <v>560.29898</v>
      </c>
      <c r="L91" s="23">
        <v>149.13673</v>
      </c>
      <c r="M91" s="72">
        <v>5</v>
      </c>
      <c r="N91" s="23"/>
      <c r="O91" s="42">
        <f t="shared" si="13"/>
        <v>154.13673</v>
      </c>
    </row>
    <row r="92" spans="1:15" ht="12.75" customHeight="1">
      <c r="A92" s="16" t="s">
        <v>112</v>
      </c>
      <c r="B92" s="23">
        <v>619.30663</v>
      </c>
      <c r="C92" s="72">
        <v>260.52472</v>
      </c>
      <c r="D92" s="23">
        <v>60</v>
      </c>
      <c r="E92" s="33">
        <f t="shared" si="11"/>
        <v>819.83135</v>
      </c>
      <c r="F92" s="23">
        <v>1038.57</v>
      </c>
      <c r="G92" s="72">
        <v>453.766</v>
      </c>
      <c r="H92" s="23">
        <v>6000</v>
      </c>
      <c r="I92" s="72"/>
      <c r="J92" s="23">
        <v>2036.885</v>
      </c>
      <c r="K92" s="33">
        <f t="shared" si="12"/>
        <v>5455.451</v>
      </c>
      <c r="L92" s="23">
        <v>139.576</v>
      </c>
      <c r="M92" s="72">
        <v>32.481</v>
      </c>
      <c r="N92" s="23"/>
      <c r="O92" s="42">
        <f t="shared" si="13"/>
        <v>172.057</v>
      </c>
    </row>
    <row r="93" spans="1:15" ht="12.75" customHeight="1">
      <c r="A93" s="16" t="s">
        <v>113</v>
      </c>
      <c r="B93" s="23">
        <v>22.39537</v>
      </c>
      <c r="C93" s="72">
        <v>130.22194</v>
      </c>
      <c r="D93" s="23">
        <v>131.703</v>
      </c>
      <c r="E93" s="33">
        <f t="shared" si="11"/>
        <v>20.914309999999972</v>
      </c>
      <c r="F93" s="23">
        <v>271.97739</v>
      </c>
      <c r="G93" s="72">
        <v>149.946</v>
      </c>
      <c r="H93" s="23">
        <v>434.966</v>
      </c>
      <c r="I93" s="72">
        <v>130</v>
      </c>
      <c r="J93" s="23">
        <v>975.56499</v>
      </c>
      <c r="K93" s="33">
        <f t="shared" si="12"/>
        <v>11.324400000000082</v>
      </c>
      <c r="L93" s="23">
        <v>101</v>
      </c>
      <c r="M93" s="72"/>
      <c r="N93" s="23"/>
      <c r="O93" s="42">
        <f t="shared" si="13"/>
        <v>101</v>
      </c>
    </row>
    <row r="94" spans="1:15" ht="12.75" customHeight="1">
      <c r="A94" s="16" t="s">
        <v>114</v>
      </c>
      <c r="B94" s="23">
        <v>114.00647000000001</v>
      </c>
      <c r="C94" s="72">
        <v>11.364780000000001</v>
      </c>
      <c r="D94" s="23"/>
      <c r="E94" s="33">
        <f t="shared" si="11"/>
        <v>125.37125</v>
      </c>
      <c r="F94" s="23">
        <v>108.657</v>
      </c>
      <c r="G94" s="72">
        <v>495.199</v>
      </c>
      <c r="H94" s="23">
        <v>1916.257</v>
      </c>
      <c r="I94" s="72"/>
      <c r="J94" s="23">
        <v>2379.699</v>
      </c>
      <c r="K94" s="33">
        <f t="shared" si="12"/>
        <v>140.41400000000021</v>
      </c>
      <c r="L94" s="23">
        <v>28.128</v>
      </c>
      <c r="M94" s="72"/>
      <c r="N94" s="23"/>
      <c r="O94" s="42">
        <f t="shared" si="13"/>
        <v>28.128</v>
      </c>
    </row>
    <row r="95" spans="1:15" ht="12.75" customHeight="1">
      <c r="A95" s="16" t="s">
        <v>115</v>
      </c>
      <c r="B95" s="23">
        <v>24.578400000000002</v>
      </c>
      <c r="C95" s="72">
        <v>221.74279</v>
      </c>
      <c r="D95" s="23">
        <v>140.46839000000003</v>
      </c>
      <c r="E95" s="33">
        <f t="shared" si="11"/>
        <v>105.85279999999997</v>
      </c>
      <c r="F95" s="23">
        <v>2165.1503900000002</v>
      </c>
      <c r="G95" s="72">
        <v>1444.6516000000001</v>
      </c>
      <c r="H95" s="23">
        <v>157.901</v>
      </c>
      <c r="I95" s="72"/>
      <c r="J95" s="23">
        <v>3623.9777599999998</v>
      </c>
      <c r="K95" s="33">
        <f t="shared" si="12"/>
        <v>143.72523000000047</v>
      </c>
      <c r="L95" s="23">
        <v>200</v>
      </c>
      <c r="M95" s="72">
        <v>100</v>
      </c>
      <c r="N95" s="23">
        <v>128</v>
      </c>
      <c r="O95" s="42">
        <f t="shared" si="13"/>
        <v>172</v>
      </c>
    </row>
    <row r="96" spans="1:15" ht="12.75" customHeight="1">
      <c r="A96" s="16" t="s">
        <v>116</v>
      </c>
      <c r="B96" s="23">
        <v>203.76386</v>
      </c>
      <c r="C96" s="72">
        <v>216.18433</v>
      </c>
      <c r="D96" s="23"/>
      <c r="E96" s="33">
        <f t="shared" si="11"/>
        <v>419.94818999999995</v>
      </c>
      <c r="F96" s="23">
        <v>586.5096</v>
      </c>
      <c r="G96" s="72">
        <v>201.13879999999997</v>
      </c>
      <c r="H96" s="23">
        <v>98.53</v>
      </c>
      <c r="I96" s="72">
        <v>5.468</v>
      </c>
      <c r="J96" s="23">
        <v>382.9668</v>
      </c>
      <c r="K96" s="33">
        <f t="shared" si="12"/>
        <v>508.6795999999999</v>
      </c>
      <c r="L96" s="23">
        <v>104.581</v>
      </c>
      <c r="M96" s="72">
        <v>18.818</v>
      </c>
      <c r="N96" s="23"/>
      <c r="O96" s="42">
        <f t="shared" si="13"/>
        <v>123.399</v>
      </c>
    </row>
    <row r="97" spans="1:15" ht="12.75" customHeight="1">
      <c r="A97" s="16" t="s">
        <v>117</v>
      </c>
      <c r="B97" s="23">
        <v>158.08656</v>
      </c>
      <c r="C97" s="72">
        <v>12.551309999999999</v>
      </c>
      <c r="D97" s="23">
        <v>48.118010000000005</v>
      </c>
      <c r="E97" s="33">
        <f t="shared" si="11"/>
        <v>122.51986</v>
      </c>
      <c r="F97" s="23">
        <v>35.578</v>
      </c>
      <c r="G97" s="72">
        <v>31.584</v>
      </c>
      <c r="H97" s="23"/>
      <c r="I97" s="72"/>
      <c r="J97" s="23">
        <v>28.4</v>
      </c>
      <c r="K97" s="33">
        <f t="shared" si="12"/>
        <v>38.76200000000001</v>
      </c>
      <c r="L97" s="23">
        <v>31.119</v>
      </c>
      <c r="M97" s="72">
        <v>1</v>
      </c>
      <c r="N97" s="23"/>
      <c r="O97" s="42">
        <f t="shared" si="13"/>
        <v>32.119</v>
      </c>
    </row>
    <row r="98" spans="1:15" ht="12.75" customHeight="1">
      <c r="A98" s="16" t="s">
        <v>42</v>
      </c>
      <c r="B98" s="23">
        <v>185.38745</v>
      </c>
      <c r="C98" s="72">
        <v>85.37792999999999</v>
      </c>
      <c r="D98" s="23">
        <v>249.06145</v>
      </c>
      <c r="E98" s="33">
        <f t="shared" si="11"/>
        <v>21.703929999999986</v>
      </c>
      <c r="F98" s="23">
        <v>26.90954</v>
      </c>
      <c r="G98" s="72">
        <v>110.654</v>
      </c>
      <c r="H98" s="23">
        <v>72.5</v>
      </c>
      <c r="I98" s="72">
        <v>20</v>
      </c>
      <c r="J98" s="23">
        <v>229.2</v>
      </c>
      <c r="K98" s="33">
        <f t="shared" si="12"/>
        <v>0.8635400000000004</v>
      </c>
      <c r="L98" s="23">
        <v>38.967</v>
      </c>
      <c r="M98" s="72">
        <v>4.4</v>
      </c>
      <c r="N98" s="23"/>
      <c r="O98" s="42">
        <f t="shared" si="13"/>
        <v>43.367</v>
      </c>
    </row>
    <row r="99" spans="1:15" ht="12.75" customHeight="1">
      <c r="A99" s="16" t="s">
        <v>118</v>
      </c>
      <c r="B99" s="23">
        <v>214.57520000000002</v>
      </c>
      <c r="C99" s="72">
        <v>20.873900000000003</v>
      </c>
      <c r="D99" s="23">
        <v>58.3391</v>
      </c>
      <c r="E99" s="33">
        <f t="shared" si="11"/>
        <v>177.11</v>
      </c>
      <c r="F99" s="23">
        <v>25.666</v>
      </c>
      <c r="G99" s="72">
        <v>164.016</v>
      </c>
      <c r="H99" s="23">
        <v>89.54</v>
      </c>
      <c r="I99" s="72"/>
      <c r="J99" s="23">
        <v>241.144</v>
      </c>
      <c r="K99" s="33">
        <f t="shared" si="12"/>
        <v>38.077999999999975</v>
      </c>
      <c r="L99" s="23"/>
      <c r="M99" s="72"/>
      <c r="N99" s="23"/>
      <c r="O99" s="42">
        <f t="shared" si="13"/>
        <v>0</v>
      </c>
    </row>
    <row r="100" spans="1:15" ht="12.75" customHeight="1">
      <c r="A100" s="16" t="s">
        <v>119</v>
      </c>
      <c r="B100" s="23">
        <v>573.74177</v>
      </c>
      <c r="C100" s="72">
        <v>344.13640000000004</v>
      </c>
      <c r="D100" s="23">
        <v>119.131</v>
      </c>
      <c r="E100" s="33">
        <f t="shared" si="11"/>
        <v>798.74717</v>
      </c>
      <c r="F100" s="23">
        <v>5.519909999999999</v>
      </c>
      <c r="G100" s="72">
        <v>434.496</v>
      </c>
      <c r="H100" s="23"/>
      <c r="I100" s="72"/>
      <c r="J100" s="23">
        <v>394.805</v>
      </c>
      <c r="K100" s="33">
        <f t="shared" si="12"/>
        <v>45.210909999999956</v>
      </c>
      <c r="L100" s="23">
        <v>20.804</v>
      </c>
      <c r="M100" s="72">
        <v>5.1</v>
      </c>
      <c r="N100" s="23">
        <v>4.436</v>
      </c>
      <c r="O100" s="42">
        <f t="shared" si="13"/>
        <v>21.467999999999996</v>
      </c>
    </row>
    <row r="101" spans="1:15" ht="12.75" customHeight="1">
      <c r="A101" s="16" t="s">
        <v>120</v>
      </c>
      <c r="B101" s="23">
        <v>232.1515</v>
      </c>
      <c r="C101" s="72">
        <v>112.07235</v>
      </c>
      <c r="D101" s="23">
        <v>168.57347000000001</v>
      </c>
      <c r="E101" s="33">
        <f t="shared" si="11"/>
        <v>175.65037999999996</v>
      </c>
      <c r="F101" s="23">
        <v>210.69895000000002</v>
      </c>
      <c r="G101" s="72">
        <v>125.237</v>
      </c>
      <c r="H101" s="23"/>
      <c r="I101" s="72">
        <v>190</v>
      </c>
      <c r="J101" s="23">
        <v>496.1826</v>
      </c>
      <c r="K101" s="33">
        <f t="shared" si="12"/>
        <v>29.75335000000007</v>
      </c>
      <c r="L101" s="23">
        <v>43.6594</v>
      </c>
      <c r="M101" s="72">
        <v>39.193220000000004</v>
      </c>
      <c r="N101" s="23">
        <v>35</v>
      </c>
      <c r="O101" s="42">
        <f t="shared" si="13"/>
        <v>47.85262</v>
      </c>
    </row>
    <row r="102" spans="1:15" ht="12.75" customHeight="1">
      <c r="A102" s="16" t="s">
        <v>121</v>
      </c>
      <c r="B102" s="23">
        <v>920.17064</v>
      </c>
      <c r="C102" s="72">
        <v>197.23413</v>
      </c>
      <c r="D102" s="23">
        <v>451.24533</v>
      </c>
      <c r="E102" s="33">
        <f t="shared" si="11"/>
        <v>666.1594400000001</v>
      </c>
      <c r="F102" s="23">
        <v>327.84628999999995</v>
      </c>
      <c r="G102" s="72">
        <v>1532.524</v>
      </c>
      <c r="H102" s="23">
        <v>583.4486400000001</v>
      </c>
      <c r="I102" s="156">
        <v>450.48833</v>
      </c>
      <c r="J102" s="23">
        <v>2864.65596</v>
      </c>
      <c r="K102" s="33">
        <f t="shared" si="12"/>
        <v>29.651299999999992</v>
      </c>
      <c r="L102" s="23">
        <v>301</v>
      </c>
      <c r="M102" s="72"/>
      <c r="N102" s="23"/>
      <c r="O102" s="42">
        <f t="shared" si="13"/>
        <v>301</v>
      </c>
    </row>
    <row r="103" spans="1:15" ht="12.75" customHeight="1">
      <c r="A103" s="16" t="s">
        <v>122</v>
      </c>
      <c r="B103" s="23">
        <v>318.24962</v>
      </c>
      <c r="C103" s="72">
        <v>415.4217</v>
      </c>
      <c r="D103" s="23">
        <v>308.0432</v>
      </c>
      <c r="E103" s="33">
        <f t="shared" si="11"/>
        <v>425.6281199999999</v>
      </c>
      <c r="F103" s="23">
        <v>53.76825</v>
      </c>
      <c r="G103" s="72">
        <v>552.842</v>
      </c>
      <c r="H103" s="23">
        <v>1098.76</v>
      </c>
      <c r="I103" s="72"/>
      <c r="J103" s="23">
        <v>626.651</v>
      </c>
      <c r="K103" s="33">
        <f t="shared" si="12"/>
        <v>1078.71925</v>
      </c>
      <c r="L103" s="23">
        <v>5.126</v>
      </c>
      <c r="M103" s="72">
        <v>80.565</v>
      </c>
      <c r="N103" s="23">
        <v>80</v>
      </c>
      <c r="O103" s="42">
        <f t="shared" si="13"/>
        <v>5.6910000000000025</v>
      </c>
    </row>
    <row r="104" spans="1:15" ht="12.75" customHeight="1">
      <c r="A104" s="16" t="s">
        <v>123</v>
      </c>
      <c r="B104" s="23">
        <v>59.122099999999996</v>
      </c>
      <c r="C104" s="72">
        <v>14.30565</v>
      </c>
      <c r="D104" s="23">
        <v>9.6</v>
      </c>
      <c r="E104" s="33">
        <f t="shared" si="11"/>
        <v>63.82775</v>
      </c>
      <c r="F104" s="23">
        <v>177.99445</v>
      </c>
      <c r="G104" s="72">
        <v>760.888</v>
      </c>
      <c r="H104" s="23">
        <v>90.685</v>
      </c>
      <c r="I104" s="72"/>
      <c r="J104" s="23">
        <v>812.885</v>
      </c>
      <c r="K104" s="33">
        <f t="shared" si="12"/>
        <v>216.68245000000002</v>
      </c>
      <c r="L104" s="23">
        <v>220</v>
      </c>
      <c r="M104" s="72"/>
      <c r="N104" s="23"/>
      <c r="O104" s="42">
        <f t="shared" si="13"/>
        <v>220</v>
      </c>
    </row>
    <row r="105" spans="1:15" ht="12.75" customHeight="1">
      <c r="A105" s="16" t="s">
        <v>124</v>
      </c>
      <c r="B105" s="23">
        <v>15.306</v>
      </c>
      <c r="C105" s="72">
        <v>25.953560000000003</v>
      </c>
      <c r="D105" s="23">
        <v>41.25956</v>
      </c>
      <c r="E105" s="33">
        <f t="shared" si="11"/>
        <v>0</v>
      </c>
      <c r="F105" s="23">
        <v>1121.75201</v>
      </c>
      <c r="G105" s="72">
        <v>1297.848</v>
      </c>
      <c r="H105" s="23">
        <v>1567.582</v>
      </c>
      <c r="I105" s="72">
        <v>2.47256</v>
      </c>
      <c r="J105" s="23">
        <v>3012.63278</v>
      </c>
      <c r="K105" s="33">
        <f t="shared" si="12"/>
        <v>977.0217900000007</v>
      </c>
      <c r="L105" s="23">
        <v>60.691629999999996</v>
      </c>
      <c r="M105" s="72">
        <v>0.25637</v>
      </c>
      <c r="N105" s="23"/>
      <c r="O105" s="42">
        <f t="shared" si="13"/>
        <v>60.94799999999999</v>
      </c>
    </row>
    <row r="106" spans="1:15" ht="12.75" customHeight="1">
      <c r="A106" s="16" t="s">
        <v>125</v>
      </c>
      <c r="B106" s="23">
        <v>212.023</v>
      </c>
      <c r="C106" s="72">
        <v>34.59614</v>
      </c>
      <c r="D106" s="23"/>
      <c r="E106" s="33">
        <f t="shared" si="11"/>
        <v>246.61914</v>
      </c>
      <c r="F106" s="23">
        <v>233.10377</v>
      </c>
      <c r="G106" s="72">
        <v>231.314</v>
      </c>
      <c r="H106" s="23">
        <v>751.28</v>
      </c>
      <c r="I106" s="72"/>
      <c r="J106" s="23">
        <v>756.391</v>
      </c>
      <c r="K106" s="33">
        <f t="shared" si="12"/>
        <v>459.30677000000003</v>
      </c>
      <c r="L106" s="23">
        <v>55.469319999999996</v>
      </c>
      <c r="M106" s="72">
        <v>85.81575</v>
      </c>
      <c r="N106" s="23">
        <v>91</v>
      </c>
      <c r="O106" s="42">
        <f t="shared" si="13"/>
        <v>50.28506999999999</v>
      </c>
    </row>
    <row r="107" spans="1:15" ht="12.75" customHeight="1">
      <c r="A107" s="16" t="s">
        <v>126</v>
      </c>
      <c r="B107" s="23">
        <v>149.90525</v>
      </c>
      <c r="C107" s="72">
        <v>226.98004</v>
      </c>
      <c r="D107" s="23">
        <v>142.8</v>
      </c>
      <c r="E107" s="33">
        <f t="shared" si="11"/>
        <v>234.08529</v>
      </c>
      <c r="F107" s="153">
        <v>1003.1016</v>
      </c>
      <c r="G107" s="156">
        <v>1142.713</v>
      </c>
      <c r="H107" s="153">
        <v>1919.906</v>
      </c>
      <c r="I107" s="156">
        <v>50.3</v>
      </c>
      <c r="J107" s="153">
        <v>3938.88364</v>
      </c>
      <c r="K107" s="33">
        <f t="shared" si="12"/>
        <v>177.13695999999982</v>
      </c>
      <c r="L107" s="23">
        <v>98.84581</v>
      </c>
      <c r="M107" s="72">
        <v>7.00019</v>
      </c>
      <c r="N107" s="23"/>
      <c r="O107" s="42">
        <f t="shared" si="13"/>
        <v>105.846</v>
      </c>
    </row>
    <row r="108" spans="1:15" ht="12.75" customHeight="1">
      <c r="A108" s="16" t="s">
        <v>127</v>
      </c>
      <c r="B108" s="23">
        <v>527.26459</v>
      </c>
      <c r="C108" s="72">
        <v>70.65867999999999</v>
      </c>
      <c r="D108" s="23">
        <v>508.67482</v>
      </c>
      <c r="E108" s="33">
        <f t="shared" si="11"/>
        <v>89.24844999999999</v>
      </c>
      <c r="F108" s="23">
        <v>818.8367900000001</v>
      </c>
      <c r="G108" s="72">
        <v>1928.9053600000002</v>
      </c>
      <c r="H108" s="23">
        <v>1989.787</v>
      </c>
      <c r="I108" s="72"/>
      <c r="J108" s="23">
        <v>3452.824</v>
      </c>
      <c r="K108" s="33">
        <f t="shared" si="12"/>
        <v>1284.7051500000002</v>
      </c>
      <c r="L108" s="23">
        <v>110.83078</v>
      </c>
      <c r="M108" s="72">
        <v>51.6</v>
      </c>
      <c r="N108" s="23">
        <v>101.6</v>
      </c>
      <c r="O108" s="42">
        <f t="shared" si="13"/>
        <v>60.830780000000004</v>
      </c>
    </row>
    <row r="109" spans="1:15" ht="12.75" customHeight="1">
      <c r="A109" s="16" t="s">
        <v>43</v>
      </c>
      <c r="B109" s="23">
        <v>3.186</v>
      </c>
      <c r="C109" s="72">
        <v>103.48074000000001</v>
      </c>
      <c r="D109" s="23">
        <v>56.235</v>
      </c>
      <c r="E109" s="33">
        <f t="shared" si="11"/>
        <v>50.431740000000005</v>
      </c>
      <c r="F109" s="23">
        <v>1621.44843</v>
      </c>
      <c r="G109" s="72">
        <v>1873.315</v>
      </c>
      <c r="H109" s="23">
        <v>1517.26291</v>
      </c>
      <c r="I109" s="72"/>
      <c r="J109" s="23">
        <v>4146.54965</v>
      </c>
      <c r="K109" s="33">
        <f t="shared" si="12"/>
        <v>865.4766900000004</v>
      </c>
      <c r="L109" s="23">
        <v>50</v>
      </c>
      <c r="M109" s="72"/>
      <c r="N109" s="23"/>
      <c r="O109" s="42">
        <f t="shared" si="13"/>
        <v>50</v>
      </c>
    </row>
    <row r="110" spans="1:15" ht="12.75" customHeight="1">
      <c r="A110" s="16" t="s">
        <v>44</v>
      </c>
      <c r="B110" s="23">
        <v>45.471419999999995</v>
      </c>
      <c r="C110" s="72">
        <v>78.12116</v>
      </c>
      <c r="D110" s="23">
        <v>97.75205</v>
      </c>
      <c r="E110" s="33">
        <f t="shared" si="11"/>
        <v>25.84053</v>
      </c>
      <c r="F110" s="23">
        <v>10.386</v>
      </c>
      <c r="G110" s="72">
        <v>49.992</v>
      </c>
      <c r="H110" s="23"/>
      <c r="I110" s="72"/>
      <c r="J110" s="23">
        <v>45.4</v>
      </c>
      <c r="K110" s="33">
        <f t="shared" si="12"/>
        <v>14.978000000000002</v>
      </c>
      <c r="L110" s="23">
        <v>33.578129999999994</v>
      </c>
      <c r="M110" s="72">
        <v>4.124569999999999</v>
      </c>
      <c r="N110" s="23"/>
      <c r="O110" s="42">
        <f t="shared" si="13"/>
        <v>37.70269999999999</v>
      </c>
    </row>
    <row r="111" spans="1:15" ht="12.75" customHeight="1">
      <c r="A111" s="16" t="s">
        <v>45</v>
      </c>
      <c r="B111" s="23">
        <v>63.234</v>
      </c>
      <c r="C111" s="72">
        <v>20.67181</v>
      </c>
      <c r="D111" s="23"/>
      <c r="E111" s="33">
        <f t="shared" si="11"/>
        <v>83.90581</v>
      </c>
      <c r="F111" s="23">
        <v>0</v>
      </c>
      <c r="G111" s="72"/>
      <c r="H111" s="23"/>
      <c r="I111" s="72"/>
      <c r="J111" s="23"/>
      <c r="K111" s="33">
        <f t="shared" si="12"/>
        <v>0</v>
      </c>
      <c r="L111" s="23">
        <v>1.2</v>
      </c>
      <c r="M111" s="72"/>
      <c r="N111" s="23"/>
      <c r="O111" s="42">
        <f t="shared" si="13"/>
        <v>1.2</v>
      </c>
    </row>
    <row r="112" spans="1:15" ht="12.75" customHeight="1">
      <c r="A112" s="16" t="s">
        <v>128</v>
      </c>
      <c r="B112" s="23">
        <v>591.3497600000001</v>
      </c>
      <c r="C112" s="72">
        <v>286.41681</v>
      </c>
      <c r="D112" s="23">
        <v>269.12821</v>
      </c>
      <c r="E112" s="33">
        <f t="shared" si="11"/>
        <v>608.6383599999999</v>
      </c>
      <c r="F112" s="23">
        <v>74.53682</v>
      </c>
      <c r="G112" s="72">
        <v>414.099</v>
      </c>
      <c r="H112" s="23">
        <v>43</v>
      </c>
      <c r="I112" s="72"/>
      <c r="J112" s="23">
        <v>476.86</v>
      </c>
      <c r="K112" s="33">
        <f t="shared" si="12"/>
        <v>54.77581999999995</v>
      </c>
      <c r="L112" s="23">
        <v>83</v>
      </c>
      <c r="M112" s="72"/>
      <c r="N112" s="23"/>
      <c r="O112" s="42">
        <f t="shared" si="13"/>
        <v>83</v>
      </c>
    </row>
    <row r="113" spans="1:15" ht="12.75" customHeight="1">
      <c r="A113" s="16" t="s">
        <v>46</v>
      </c>
      <c r="B113" s="23">
        <v>635.82963</v>
      </c>
      <c r="C113" s="72">
        <v>408.06026</v>
      </c>
      <c r="D113" s="23">
        <v>479.876</v>
      </c>
      <c r="E113" s="33">
        <f t="shared" si="11"/>
        <v>564.01389</v>
      </c>
      <c r="F113" s="23">
        <v>560.35325</v>
      </c>
      <c r="G113" s="72">
        <v>437.596</v>
      </c>
      <c r="H113" s="23"/>
      <c r="I113" s="72"/>
      <c r="J113" s="23">
        <v>392.7</v>
      </c>
      <c r="K113" s="33">
        <f t="shared" si="12"/>
        <v>605.2492500000001</v>
      </c>
      <c r="L113" s="23">
        <v>517.67547</v>
      </c>
      <c r="M113" s="72">
        <v>1.805</v>
      </c>
      <c r="N113" s="23"/>
      <c r="O113" s="42">
        <f t="shared" si="13"/>
        <v>519.48047</v>
      </c>
    </row>
    <row r="114" spans="1:15" ht="12.75" customHeight="1">
      <c r="A114" s="16" t="s">
        <v>47</v>
      </c>
      <c r="B114" s="23">
        <v>130.85555</v>
      </c>
      <c r="C114" s="72">
        <v>74.85878</v>
      </c>
      <c r="D114" s="23">
        <v>85.232</v>
      </c>
      <c r="E114" s="33">
        <f t="shared" si="11"/>
        <v>120.48232999999999</v>
      </c>
      <c r="F114" s="23">
        <v>88.10185</v>
      </c>
      <c r="G114" s="72">
        <v>190.224</v>
      </c>
      <c r="H114" s="23"/>
      <c r="I114" s="72"/>
      <c r="J114" s="23">
        <v>227.651</v>
      </c>
      <c r="K114" s="33">
        <f t="shared" si="12"/>
        <v>50.67484999999999</v>
      </c>
      <c r="L114" s="23">
        <v>29.768</v>
      </c>
      <c r="M114" s="72">
        <v>3.54</v>
      </c>
      <c r="N114" s="23">
        <v>8</v>
      </c>
      <c r="O114" s="42">
        <f t="shared" si="13"/>
        <v>25.308</v>
      </c>
    </row>
    <row r="115" spans="1:15" ht="12.75" customHeight="1">
      <c r="A115" s="16" t="s">
        <v>129</v>
      </c>
      <c r="B115" s="23">
        <v>505.00001000000003</v>
      </c>
      <c r="C115" s="72">
        <v>236.33972</v>
      </c>
      <c r="D115" s="23">
        <v>736.3397199999999</v>
      </c>
      <c r="E115" s="33">
        <f t="shared" si="11"/>
        <v>5.000010000000088</v>
      </c>
      <c r="F115" s="23">
        <v>182.91245999999998</v>
      </c>
      <c r="G115" s="72">
        <v>539.42916</v>
      </c>
      <c r="H115" s="23"/>
      <c r="I115" s="72">
        <v>194.98972</v>
      </c>
      <c r="J115" s="23">
        <v>917.33134</v>
      </c>
      <c r="K115" s="33">
        <f t="shared" si="12"/>
        <v>0</v>
      </c>
      <c r="L115" s="23"/>
      <c r="M115" s="72">
        <v>21</v>
      </c>
      <c r="N115" s="23">
        <v>21</v>
      </c>
      <c r="O115" s="42">
        <f t="shared" si="13"/>
        <v>0</v>
      </c>
    </row>
    <row r="116" spans="1:15" ht="12.75" customHeight="1">
      <c r="A116" s="16" t="s">
        <v>48</v>
      </c>
      <c r="B116" s="23">
        <v>105.84637</v>
      </c>
      <c r="C116" s="72">
        <v>216.95991</v>
      </c>
      <c r="D116" s="23">
        <v>211.93606</v>
      </c>
      <c r="E116" s="33">
        <f t="shared" si="11"/>
        <v>110.87022000000002</v>
      </c>
      <c r="F116" s="23">
        <v>123.674</v>
      </c>
      <c r="G116" s="72">
        <v>559.618</v>
      </c>
      <c r="H116" s="23">
        <v>1294.133</v>
      </c>
      <c r="I116" s="72">
        <v>200</v>
      </c>
      <c r="J116" s="23">
        <v>1646.15</v>
      </c>
      <c r="K116" s="33">
        <f t="shared" si="12"/>
        <v>531.2750000000001</v>
      </c>
      <c r="L116" s="23"/>
      <c r="M116" s="72">
        <v>14</v>
      </c>
      <c r="N116" s="23">
        <v>14</v>
      </c>
      <c r="O116" s="42">
        <f t="shared" si="13"/>
        <v>0</v>
      </c>
    </row>
    <row r="117" spans="1:15" ht="12.75" customHeight="1">
      <c r="A117" s="16" t="s">
        <v>49</v>
      </c>
      <c r="B117" s="23">
        <v>471.94198</v>
      </c>
      <c r="C117" s="72">
        <v>487.43396</v>
      </c>
      <c r="D117" s="23">
        <v>497.52701</v>
      </c>
      <c r="E117" s="33">
        <f t="shared" si="11"/>
        <v>461.84893</v>
      </c>
      <c r="F117" s="23">
        <v>131.01467</v>
      </c>
      <c r="G117" s="72">
        <v>89.68539999999999</v>
      </c>
      <c r="H117" s="23"/>
      <c r="I117" s="72">
        <v>75</v>
      </c>
      <c r="J117" s="23">
        <v>96.468</v>
      </c>
      <c r="K117" s="33">
        <f t="shared" si="12"/>
        <v>199.23206999999996</v>
      </c>
      <c r="L117" s="23">
        <v>48.7</v>
      </c>
      <c r="M117" s="72">
        <v>80.1</v>
      </c>
      <c r="N117" s="23">
        <v>124.375</v>
      </c>
      <c r="O117" s="42">
        <f t="shared" si="13"/>
        <v>4.425000000000011</v>
      </c>
    </row>
    <row r="118" spans="1:15" ht="12.75" customHeight="1">
      <c r="A118" s="16" t="s">
        <v>130</v>
      </c>
      <c r="B118" s="23">
        <v>68.73684</v>
      </c>
      <c r="C118" s="72">
        <v>73.34315</v>
      </c>
      <c r="D118" s="23">
        <v>10</v>
      </c>
      <c r="E118" s="33">
        <f t="shared" si="11"/>
        <v>132.07999</v>
      </c>
      <c r="F118" s="23">
        <v>35.96478</v>
      </c>
      <c r="G118" s="72">
        <v>341.636</v>
      </c>
      <c r="H118" s="23">
        <v>164.5</v>
      </c>
      <c r="I118" s="72"/>
      <c r="J118" s="23">
        <v>495.95574</v>
      </c>
      <c r="K118" s="33">
        <f t="shared" si="12"/>
        <v>46.145039999999995</v>
      </c>
      <c r="L118" s="23">
        <v>22.625</v>
      </c>
      <c r="M118" s="72">
        <v>4</v>
      </c>
      <c r="N118" s="23"/>
      <c r="O118" s="42">
        <f t="shared" si="13"/>
        <v>26.625</v>
      </c>
    </row>
    <row r="119" spans="1:15" ht="12.75" customHeight="1">
      <c r="A119" s="16" t="s">
        <v>50</v>
      </c>
      <c r="B119" s="23">
        <v>129.93203</v>
      </c>
      <c r="C119" s="72">
        <v>120.08803</v>
      </c>
      <c r="D119" s="23"/>
      <c r="E119" s="33">
        <f t="shared" si="11"/>
        <v>250.02006</v>
      </c>
      <c r="F119" s="23">
        <v>1349.39805</v>
      </c>
      <c r="G119" s="72">
        <v>3688.043</v>
      </c>
      <c r="H119" s="23">
        <v>5085.3188</v>
      </c>
      <c r="I119" s="72"/>
      <c r="J119" s="23">
        <v>8179.28796</v>
      </c>
      <c r="K119" s="33">
        <f t="shared" si="12"/>
        <v>1943.4718900000007</v>
      </c>
      <c r="L119" s="23">
        <v>212.46985</v>
      </c>
      <c r="M119" s="72">
        <v>203.5</v>
      </c>
      <c r="N119" s="23">
        <v>364.2</v>
      </c>
      <c r="O119" s="42">
        <f t="shared" si="13"/>
        <v>51.76985000000002</v>
      </c>
    </row>
    <row r="120" spans="1:15" ht="12.75" customHeight="1">
      <c r="A120" s="16" t="s">
        <v>131</v>
      </c>
      <c r="B120" s="23">
        <v>45.4904</v>
      </c>
      <c r="C120" s="72">
        <v>26.00606</v>
      </c>
      <c r="D120" s="23"/>
      <c r="E120" s="33">
        <f t="shared" si="11"/>
        <v>71.49646</v>
      </c>
      <c r="F120" s="23">
        <v>1920.7898300000002</v>
      </c>
      <c r="G120" s="72">
        <v>957.78092</v>
      </c>
      <c r="H120" s="23">
        <v>2357.108</v>
      </c>
      <c r="I120" s="72"/>
      <c r="J120" s="23">
        <v>4108.48343</v>
      </c>
      <c r="K120" s="33">
        <f t="shared" si="12"/>
        <v>1127.1953200000007</v>
      </c>
      <c r="L120" s="23">
        <v>341.59352</v>
      </c>
      <c r="M120" s="72">
        <v>304.16943</v>
      </c>
      <c r="N120" s="23">
        <v>40.005</v>
      </c>
      <c r="O120" s="42">
        <f t="shared" si="13"/>
        <v>605.75795</v>
      </c>
    </row>
    <row r="121" spans="1:15" ht="12.75" customHeight="1">
      <c r="A121" s="16" t="s">
        <v>132</v>
      </c>
      <c r="B121" s="23">
        <v>123.37660000000001</v>
      </c>
      <c r="C121" s="72">
        <v>45</v>
      </c>
      <c r="D121" s="23">
        <v>55.107</v>
      </c>
      <c r="E121" s="33">
        <f t="shared" si="11"/>
        <v>113.2696</v>
      </c>
      <c r="F121" s="23">
        <v>62.996</v>
      </c>
      <c r="G121" s="72">
        <v>30.924</v>
      </c>
      <c r="H121" s="23"/>
      <c r="I121" s="72"/>
      <c r="J121" s="23">
        <v>27.8</v>
      </c>
      <c r="K121" s="33">
        <f t="shared" si="12"/>
        <v>66.12</v>
      </c>
      <c r="L121" s="23">
        <v>13.709</v>
      </c>
      <c r="M121" s="72"/>
      <c r="N121" s="23"/>
      <c r="O121" s="42">
        <f t="shared" si="13"/>
        <v>13.709</v>
      </c>
    </row>
    <row r="122" spans="1:15" ht="12.75" customHeight="1">
      <c r="A122" s="16" t="s">
        <v>51</v>
      </c>
      <c r="B122" s="23">
        <v>188.8022</v>
      </c>
      <c r="C122" s="72">
        <v>94.83028</v>
      </c>
      <c r="D122" s="23">
        <v>236.28432</v>
      </c>
      <c r="E122" s="33">
        <f t="shared" si="11"/>
        <v>47.34815999999998</v>
      </c>
      <c r="F122" s="23">
        <v>71.2209</v>
      </c>
      <c r="G122" s="72">
        <v>19.752</v>
      </c>
      <c r="H122" s="23"/>
      <c r="I122" s="72"/>
      <c r="J122" s="23">
        <v>17.8</v>
      </c>
      <c r="K122" s="33">
        <f t="shared" si="12"/>
        <v>73.1729</v>
      </c>
      <c r="L122" s="23">
        <v>14.58</v>
      </c>
      <c r="M122" s="72">
        <v>1.51</v>
      </c>
      <c r="N122" s="23">
        <v>4.6</v>
      </c>
      <c r="O122" s="42">
        <f t="shared" si="13"/>
        <v>11.49</v>
      </c>
    </row>
    <row r="123" spans="1:15" ht="12.75" customHeight="1" thickBot="1">
      <c r="A123" s="143" t="s">
        <v>52</v>
      </c>
      <c r="B123" s="154">
        <v>89.62382000000001</v>
      </c>
      <c r="C123" s="155">
        <v>72.95038000000001</v>
      </c>
      <c r="D123" s="154">
        <v>126.785</v>
      </c>
      <c r="E123" s="130">
        <f t="shared" si="11"/>
        <v>35.78920000000002</v>
      </c>
      <c r="F123" s="154">
        <v>56.58</v>
      </c>
      <c r="G123" s="155">
        <v>44.292</v>
      </c>
      <c r="H123" s="154"/>
      <c r="I123" s="155"/>
      <c r="J123" s="154">
        <v>39.9</v>
      </c>
      <c r="K123" s="130">
        <f t="shared" si="12"/>
        <v>60.972</v>
      </c>
      <c r="L123" s="154">
        <v>10</v>
      </c>
      <c r="M123" s="155">
        <v>7</v>
      </c>
      <c r="N123" s="154">
        <v>17</v>
      </c>
      <c r="O123" s="151">
        <f t="shared" si="13"/>
        <v>0</v>
      </c>
    </row>
    <row r="124" spans="1:15" ht="12.75" customHeight="1">
      <c r="A124" s="152" t="s">
        <v>53</v>
      </c>
      <c r="B124" s="25">
        <v>584.34212</v>
      </c>
      <c r="C124" s="74">
        <v>526.31348</v>
      </c>
      <c r="D124" s="25">
        <v>697.23911</v>
      </c>
      <c r="E124" s="32">
        <f t="shared" si="11"/>
        <v>413.41649000000007</v>
      </c>
      <c r="F124" s="25">
        <v>116.62335</v>
      </c>
      <c r="G124" s="74">
        <v>94.464</v>
      </c>
      <c r="H124" s="25"/>
      <c r="I124" s="74">
        <v>293.9</v>
      </c>
      <c r="J124" s="25">
        <v>475.444</v>
      </c>
      <c r="K124" s="32">
        <f t="shared" si="12"/>
        <v>29.543349999999975</v>
      </c>
      <c r="L124" s="25">
        <v>120.05475</v>
      </c>
      <c r="M124" s="74">
        <v>22</v>
      </c>
      <c r="N124" s="25">
        <v>47</v>
      </c>
      <c r="O124" s="144">
        <f t="shared" si="13"/>
        <v>95.05475000000001</v>
      </c>
    </row>
    <row r="125" spans="1:15" ht="12.75" customHeight="1">
      <c r="A125" s="16" t="s">
        <v>54</v>
      </c>
      <c r="B125" s="23">
        <v>98.60628999999999</v>
      </c>
      <c r="C125" s="72">
        <v>347.937</v>
      </c>
      <c r="D125" s="23">
        <v>217.952</v>
      </c>
      <c r="E125" s="33">
        <f t="shared" si="11"/>
        <v>228.59129000000001</v>
      </c>
      <c r="F125" s="23">
        <v>318.83245</v>
      </c>
      <c r="G125" s="72">
        <v>186.444</v>
      </c>
      <c r="H125" s="23">
        <v>300</v>
      </c>
      <c r="I125" s="72"/>
      <c r="J125" s="23">
        <v>567.604</v>
      </c>
      <c r="K125" s="33">
        <f t="shared" si="12"/>
        <v>237.6724499999999</v>
      </c>
      <c r="L125" s="23"/>
      <c r="M125" s="72"/>
      <c r="N125" s="23"/>
      <c r="O125" s="42">
        <f t="shared" si="13"/>
        <v>0</v>
      </c>
    </row>
    <row r="126" spans="1:15" ht="12.75" customHeight="1">
      <c r="A126" s="16" t="s">
        <v>133</v>
      </c>
      <c r="B126" s="23">
        <v>1224.8068700000001</v>
      </c>
      <c r="C126" s="72">
        <v>270.95923</v>
      </c>
      <c r="D126" s="23">
        <v>722.69527</v>
      </c>
      <c r="E126" s="33">
        <f aca="true" t="shared" si="14" ref="E126:E146">B126+C126-D126</f>
        <v>773.07083</v>
      </c>
      <c r="F126" s="23">
        <v>101.05484</v>
      </c>
      <c r="G126" s="72">
        <v>48.383</v>
      </c>
      <c r="H126" s="23"/>
      <c r="I126" s="72"/>
      <c r="J126" s="23">
        <v>71.522</v>
      </c>
      <c r="K126" s="33">
        <f aca="true" t="shared" si="15" ref="K126:K146">F126+G126+H126+I126-J126</f>
        <v>77.91583999999999</v>
      </c>
      <c r="L126" s="23"/>
      <c r="M126" s="72">
        <v>29.362</v>
      </c>
      <c r="N126" s="23"/>
      <c r="O126" s="42">
        <f aca="true" t="shared" si="16" ref="O126:O146">L126+M126-N126</f>
        <v>29.362</v>
      </c>
    </row>
    <row r="127" spans="1:15" ht="12.75" customHeight="1">
      <c r="A127" s="16" t="s">
        <v>55</v>
      </c>
      <c r="B127" s="23">
        <v>639.19029</v>
      </c>
      <c r="C127" s="72">
        <v>146.56633</v>
      </c>
      <c r="D127" s="23">
        <v>64.638</v>
      </c>
      <c r="E127" s="33">
        <f t="shared" si="14"/>
        <v>721.11862</v>
      </c>
      <c r="F127" s="23">
        <v>1222.05522</v>
      </c>
      <c r="G127" s="72">
        <v>1176.061</v>
      </c>
      <c r="H127" s="23">
        <v>1448.69</v>
      </c>
      <c r="I127" s="72"/>
      <c r="J127" s="23">
        <v>1778.955</v>
      </c>
      <c r="K127" s="33">
        <f t="shared" si="15"/>
        <v>2067.85122</v>
      </c>
      <c r="L127" s="23">
        <v>171</v>
      </c>
      <c r="M127" s="72">
        <v>50</v>
      </c>
      <c r="N127" s="23"/>
      <c r="O127" s="42">
        <f t="shared" si="16"/>
        <v>221</v>
      </c>
    </row>
    <row r="128" spans="1:15" ht="12.75" customHeight="1">
      <c r="A128" s="16" t="s">
        <v>56</v>
      </c>
      <c r="B128" s="23">
        <v>249.77835000000002</v>
      </c>
      <c r="C128" s="72">
        <v>7.66842</v>
      </c>
      <c r="D128" s="23"/>
      <c r="E128" s="33">
        <f t="shared" si="14"/>
        <v>257.44677</v>
      </c>
      <c r="F128" s="23">
        <v>9.60528</v>
      </c>
      <c r="G128" s="72">
        <v>17.8</v>
      </c>
      <c r="H128" s="23">
        <v>100</v>
      </c>
      <c r="I128" s="72"/>
      <c r="J128" s="23">
        <v>16</v>
      </c>
      <c r="K128" s="33">
        <f t="shared" si="15"/>
        <v>111.40528</v>
      </c>
      <c r="L128" s="23">
        <v>35.88</v>
      </c>
      <c r="M128" s="72">
        <v>0.85</v>
      </c>
      <c r="N128" s="23"/>
      <c r="O128" s="42">
        <f t="shared" si="16"/>
        <v>36.730000000000004</v>
      </c>
    </row>
    <row r="129" spans="1:15" ht="12.75" customHeight="1">
      <c r="A129" s="16" t="s">
        <v>134</v>
      </c>
      <c r="B129" s="23">
        <v>65.49124</v>
      </c>
      <c r="C129" s="76">
        <v>123.14207</v>
      </c>
      <c r="D129" s="157">
        <v>160</v>
      </c>
      <c r="E129" s="33">
        <f t="shared" si="14"/>
        <v>28.633309999999994</v>
      </c>
      <c r="F129" s="23">
        <v>447.32275</v>
      </c>
      <c r="G129" s="72">
        <v>721.161</v>
      </c>
      <c r="H129" s="23"/>
      <c r="I129" s="72">
        <v>120</v>
      </c>
      <c r="J129" s="23">
        <v>909.149</v>
      </c>
      <c r="K129" s="33">
        <f t="shared" si="15"/>
        <v>379.3347499999999</v>
      </c>
      <c r="L129" s="23">
        <v>43.095</v>
      </c>
      <c r="M129" s="72">
        <v>12.852</v>
      </c>
      <c r="N129" s="23"/>
      <c r="O129" s="42">
        <f t="shared" si="16"/>
        <v>55.947</v>
      </c>
    </row>
    <row r="130" spans="1:15" ht="12.75" customHeight="1">
      <c r="A130" s="16" t="s">
        <v>57</v>
      </c>
      <c r="B130" s="23">
        <v>326.23220000000003</v>
      </c>
      <c r="C130" s="72">
        <v>47.355410000000006</v>
      </c>
      <c r="D130" s="23">
        <v>268.89396999999997</v>
      </c>
      <c r="E130" s="33">
        <f t="shared" si="14"/>
        <v>104.69364000000007</v>
      </c>
      <c r="F130" s="23">
        <v>25.295650000000002</v>
      </c>
      <c r="G130" s="72">
        <v>178.95276</v>
      </c>
      <c r="H130" s="23"/>
      <c r="I130" s="72">
        <v>25.39524</v>
      </c>
      <c r="J130" s="23">
        <v>204.29565</v>
      </c>
      <c r="K130" s="33">
        <f t="shared" si="15"/>
        <v>25.348000000000013</v>
      </c>
      <c r="L130" s="23">
        <v>161</v>
      </c>
      <c r="M130" s="72">
        <v>29</v>
      </c>
      <c r="N130" s="23">
        <v>19.875</v>
      </c>
      <c r="O130" s="42">
        <f t="shared" si="16"/>
        <v>170.125</v>
      </c>
    </row>
    <row r="131" spans="1:15" ht="12.75" customHeight="1">
      <c r="A131" s="16" t="s">
        <v>135</v>
      </c>
      <c r="B131" s="23">
        <v>160.23804</v>
      </c>
      <c r="C131" s="72">
        <v>173.40303</v>
      </c>
      <c r="D131" s="23"/>
      <c r="E131" s="33">
        <f t="shared" si="14"/>
        <v>333.64107</v>
      </c>
      <c r="F131" s="23">
        <v>197.70847</v>
      </c>
      <c r="G131" s="72">
        <v>157.9</v>
      </c>
      <c r="H131" s="23"/>
      <c r="I131" s="72"/>
      <c r="J131" s="23">
        <v>142.1</v>
      </c>
      <c r="K131" s="33">
        <f t="shared" si="15"/>
        <v>213.50847000000002</v>
      </c>
      <c r="L131" s="23">
        <v>10</v>
      </c>
      <c r="M131" s="72">
        <v>19.267</v>
      </c>
      <c r="N131" s="23"/>
      <c r="O131" s="42">
        <f t="shared" si="16"/>
        <v>29.267</v>
      </c>
    </row>
    <row r="132" spans="1:15" ht="12.75" customHeight="1">
      <c r="A132" s="16" t="s">
        <v>136</v>
      </c>
      <c r="B132" s="23">
        <v>126.17242999999999</v>
      </c>
      <c r="C132" s="72">
        <v>177</v>
      </c>
      <c r="D132" s="23">
        <v>72</v>
      </c>
      <c r="E132" s="33">
        <f t="shared" si="14"/>
        <v>231.17242999999996</v>
      </c>
      <c r="F132" s="23">
        <v>1948.5825</v>
      </c>
      <c r="G132" s="72">
        <v>1240.7726499999999</v>
      </c>
      <c r="H132" s="23">
        <v>329.44</v>
      </c>
      <c r="I132" s="72"/>
      <c r="J132" s="23">
        <v>3258.88181</v>
      </c>
      <c r="K132" s="33">
        <f t="shared" si="15"/>
        <v>259.91334000000006</v>
      </c>
      <c r="L132" s="23">
        <v>88.76749000000001</v>
      </c>
      <c r="M132" s="72">
        <v>9.98234</v>
      </c>
      <c r="N132" s="23"/>
      <c r="O132" s="42">
        <f t="shared" si="16"/>
        <v>98.74983</v>
      </c>
    </row>
    <row r="133" spans="1:15" ht="12.75" customHeight="1">
      <c r="A133" s="16" t="s">
        <v>58</v>
      </c>
      <c r="B133" s="23">
        <v>808.58223</v>
      </c>
      <c r="C133" s="72">
        <v>281.35947</v>
      </c>
      <c r="D133" s="23">
        <v>397.56484</v>
      </c>
      <c r="E133" s="33">
        <f t="shared" si="14"/>
        <v>692.3768599999999</v>
      </c>
      <c r="F133" s="23">
        <v>2191.9434</v>
      </c>
      <c r="G133" s="72">
        <v>2503.47071</v>
      </c>
      <c r="H133" s="23">
        <v>54.921</v>
      </c>
      <c r="I133" s="72">
        <v>306.761</v>
      </c>
      <c r="J133" s="23">
        <v>4685.8134199999995</v>
      </c>
      <c r="K133" s="33">
        <f t="shared" si="15"/>
        <v>371.2826900000009</v>
      </c>
      <c r="L133" s="23">
        <v>348.61133</v>
      </c>
      <c r="M133" s="72">
        <v>52</v>
      </c>
      <c r="N133" s="23">
        <v>3.635</v>
      </c>
      <c r="O133" s="42">
        <f t="shared" si="16"/>
        <v>396.97633</v>
      </c>
    </row>
    <row r="134" spans="1:15" ht="12.75" customHeight="1">
      <c r="A134" s="16" t="s">
        <v>137</v>
      </c>
      <c r="B134" s="23">
        <v>203.94842</v>
      </c>
      <c r="C134" s="72">
        <v>9.6</v>
      </c>
      <c r="D134" s="23">
        <v>18.5</v>
      </c>
      <c r="E134" s="33">
        <f t="shared" si="14"/>
        <v>195.04842</v>
      </c>
      <c r="F134" s="23">
        <v>86.89551</v>
      </c>
      <c r="G134" s="72">
        <v>452.841</v>
      </c>
      <c r="H134" s="23">
        <v>150.72072</v>
      </c>
      <c r="I134" s="72"/>
      <c r="J134" s="23">
        <v>682.33472</v>
      </c>
      <c r="K134" s="33">
        <f t="shared" si="15"/>
        <v>8.122510000000034</v>
      </c>
      <c r="L134" s="23">
        <v>215</v>
      </c>
      <c r="M134" s="72"/>
      <c r="N134" s="23"/>
      <c r="O134" s="42">
        <f t="shared" si="16"/>
        <v>215</v>
      </c>
    </row>
    <row r="135" spans="1:15" ht="12.75" customHeight="1">
      <c r="A135" s="16" t="s">
        <v>138</v>
      </c>
      <c r="B135" s="23">
        <v>62.41433</v>
      </c>
      <c r="C135" s="72">
        <v>161.78634</v>
      </c>
      <c r="D135" s="23">
        <v>220</v>
      </c>
      <c r="E135" s="33">
        <f t="shared" si="14"/>
        <v>4.200670000000002</v>
      </c>
      <c r="F135" s="23">
        <v>1372.16023</v>
      </c>
      <c r="G135" s="72">
        <v>777.16</v>
      </c>
      <c r="H135" s="23">
        <v>3844.45</v>
      </c>
      <c r="I135" s="72">
        <v>220</v>
      </c>
      <c r="J135" s="23">
        <v>5639.567309999999</v>
      </c>
      <c r="K135" s="33">
        <f t="shared" si="15"/>
        <v>574.2029200000006</v>
      </c>
      <c r="L135" s="23">
        <v>135</v>
      </c>
      <c r="M135" s="72">
        <v>15</v>
      </c>
      <c r="N135" s="23">
        <v>135</v>
      </c>
      <c r="O135" s="42">
        <f t="shared" si="16"/>
        <v>15</v>
      </c>
    </row>
    <row r="136" spans="1:15" ht="12.75" customHeight="1">
      <c r="A136" s="16" t="s">
        <v>139</v>
      </c>
      <c r="B136" s="23">
        <v>139.72537</v>
      </c>
      <c r="C136" s="72">
        <v>262.35906</v>
      </c>
      <c r="D136" s="23">
        <v>204</v>
      </c>
      <c r="E136" s="33">
        <f t="shared" si="14"/>
        <v>198.08443</v>
      </c>
      <c r="F136" s="23">
        <v>1483.37868</v>
      </c>
      <c r="G136" s="72">
        <v>414.919</v>
      </c>
      <c r="H136" s="23">
        <v>4876.09575</v>
      </c>
      <c r="I136" s="72">
        <v>204</v>
      </c>
      <c r="J136" s="23">
        <v>6978.265</v>
      </c>
      <c r="K136" s="33">
        <f t="shared" si="15"/>
        <v>0.1284299999997529</v>
      </c>
      <c r="L136" s="23">
        <v>94.617</v>
      </c>
      <c r="M136" s="72">
        <v>29.151</v>
      </c>
      <c r="N136" s="23">
        <v>50</v>
      </c>
      <c r="O136" s="42">
        <f t="shared" si="16"/>
        <v>73.768</v>
      </c>
    </row>
    <row r="137" spans="1:15" ht="12.75" customHeight="1">
      <c r="A137" s="16" t="s">
        <v>59</v>
      </c>
      <c r="B137" s="23">
        <v>97.34946000000001</v>
      </c>
      <c r="C137" s="72"/>
      <c r="D137" s="23"/>
      <c r="E137" s="33">
        <f t="shared" si="14"/>
        <v>97.34946000000001</v>
      </c>
      <c r="F137" s="23">
        <v>56.070800000000006</v>
      </c>
      <c r="G137" s="72">
        <v>58.208</v>
      </c>
      <c r="H137" s="23"/>
      <c r="I137" s="72"/>
      <c r="J137" s="23">
        <v>52.4</v>
      </c>
      <c r="K137" s="33">
        <f t="shared" si="15"/>
        <v>61.878800000000005</v>
      </c>
      <c r="L137" s="23">
        <v>54.354</v>
      </c>
      <c r="M137" s="72"/>
      <c r="N137" s="23"/>
      <c r="O137" s="42">
        <f t="shared" si="16"/>
        <v>54.354</v>
      </c>
    </row>
    <row r="138" spans="1:15" ht="12.75" customHeight="1">
      <c r="A138" s="16" t="s">
        <v>60</v>
      </c>
      <c r="B138" s="23">
        <v>57.01043</v>
      </c>
      <c r="C138" s="72"/>
      <c r="D138" s="23"/>
      <c r="E138" s="33">
        <f t="shared" si="14"/>
        <v>57.01043</v>
      </c>
      <c r="F138" s="23"/>
      <c r="G138" s="72"/>
      <c r="H138" s="23"/>
      <c r="I138" s="72"/>
      <c r="J138" s="23"/>
      <c r="K138" s="33">
        <f t="shared" si="15"/>
        <v>0</v>
      </c>
      <c r="L138" s="23"/>
      <c r="M138" s="72"/>
      <c r="N138" s="23"/>
      <c r="O138" s="42">
        <f t="shared" si="16"/>
        <v>0</v>
      </c>
    </row>
    <row r="139" spans="1:15" ht="12.75" customHeight="1">
      <c r="A139" s="16" t="s">
        <v>140</v>
      </c>
      <c r="B139" s="23">
        <v>1181.77159</v>
      </c>
      <c r="C139" s="72">
        <v>166.86824</v>
      </c>
      <c r="D139" s="23">
        <v>362.7</v>
      </c>
      <c r="E139" s="33">
        <f t="shared" si="14"/>
        <v>985.93983</v>
      </c>
      <c r="F139" s="23"/>
      <c r="G139" s="72">
        <v>42.308</v>
      </c>
      <c r="H139" s="23"/>
      <c r="I139" s="72">
        <v>362.7</v>
      </c>
      <c r="J139" s="23">
        <v>405</v>
      </c>
      <c r="K139" s="33">
        <f t="shared" si="15"/>
        <v>0.007999999999981355</v>
      </c>
      <c r="L139" s="23">
        <v>128.067</v>
      </c>
      <c r="M139" s="72">
        <v>18</v>
      </c>
      <c r="N139" s="23"/>
      <c r="O139" s="42">
        <f t="shared" si="16"/>
        <v>146.067</v>
      </c>
    </row>
    <row r="140" spans="1:15" ht="12.75" customHeight="1">
      <c r="A140" s="16" t="s">
        <v>141</v>
      </c>
      <c r="B140" s="23">
        <v>316.29323</v>
      </c>
      <c r="C140" s="72">
        <v>18.683310000000002</v>
      </c>
      <c r="D140" s="23"/>
      <c r="E140" s="33">
        <f t="shared" si="14"/>
        <v>334.97654</v>
      </c>
      <c r="F140" s="23">
        <v>29.847</v>
      </c>
      <c r="G140" s="72">
        <v>12.548</v>
      </c>
      <c r="H140" s="23"/>
      <c r="I140" s="72"/>
      <c r="J140" s="23">
        <v>11.3</v>
      </c>
      <c r="K140" s="33">
        <f t="shared" si="15"/>
        <v>31.095000000000002</v>
      </c>
      <c r="L140" s="23">
        <v>211.149</v>
      </c>
      <c r="M140" s="72"/>
      <c r="N140" s="23"/>
      <c r="O140" s="42">
        <f t="shared" si="16"/>
        <v>211.149</v>
      </c>
    </row>
    <row r="141" spans="1:15" ht="12.75" customHeight="1">
      <c r="A141" s="16" t="s">
        <v>142</v>
      </c>
      <c r="B141" s="23">
        <v>301.40252000000004</v>
      </c>
      <c r="C141" s="72">
        <v>77.61444999999999</v>
      </c>
      <c r="D141" s="23">
        <v>49.635</v>
      </c>
      <c r="E141" s="33">
        <f t="shared" si="14"/>
        <v>329.38197</v>
      </c>
      <c r="F141" s="23">
        <v>4.954</v>
      </c>
      <c r="G141" s="72">
        <v>12.319</v>
      </c>
      <c r="H141" s="23"/>
      <c r="I141" s="72"/>
      <c r="J141" s="23">
        <v>11.1</v>
      </c>
      <c r="K141" s="33">
        <f t="shared" si="15"/>
        <v>6.173</v>
      </c>
      <c r="L141" s="23">
        <v>40.8</v>
      </c>
      <c r="M141" s="72">
        <v>4</v>
      </c>
      <c r="N141" s="23"/>
      <c r="O141" s="42">
        <f t="shared" si="16"/>
        <v>44.8</v>
      </c>
    </row>
    <row r="142" spans="1:15" ht="12.75" customHeight="1">
      <c r="A142" s="16" t="s">
        <v>143</v>
      </c>
      <c r="B142" s="23">
        <v>262.15843</v>
      </c>
      <c r="C142" s="72">
        <v>239.52597</v>
      </c>
      <c r="D142" s="23">
        <v>74.338</v>
      </c>
      <c r="E142" s="33">
        <f t="shared" si="14"/>
        <v>427.3464</v>
      </c>
      <c r="F142" s="23">
        <v>194.99839</v>
      </c>
      <c r="G142" s="72">
        <v>176.091</v>
      </c>
      <c r="H142" s="23"/>
      <c r="I142" s="72"/>
      <c r="J142" s="23">
        <v>208.342</v>
      </c>
      <c r="K142" s="33">
        <f t="shared" si="15"/>
        <v>162.74738999999997</v>
      </c>
      <c r="L142" s="23">
        <v>32.89</v>
      </c>
      <c r="M142" s="72">
        <v>22.6</v>
      </c>
      <c r="N142" s="23"/>
      <c r="O142" s="42">
        <f t="shared" si="16"/>
        <v>55.49</v>
      </c>
    </row>
    <row r="143" spans="1:15" ht="12.75" customHeight="1">
      <c r="A143" s="16" t="s">
        <v>61</v>
      </c>
      <c r="B143" s="23">
        <v>1368.34116</v>
      </c>
      <c r="C143" s="72">
        <v>376.53571</v>
      </c>
      <c r="D143" s="23">
        <v>1423.6739</v>
      </c>
      <c r="E143" s="33">
        <f t="shared" si="14"/>
        <v>321.20297000000005</v>
      </c>
      <c r="F143" s="23">
        <v>163.41455</v>
      </c>
      <c r="G143" s="72">
        <v>335.8581</v>
      </c>
      <c r="H143" s="23"/>
      <c r="I143" s="72">
        <v>792.5488</v>
      </c>
      <c r="J143" s="23">
        <v>1097.0488</v>
      </c>
      <c r="K143" s="33">
        <f t="shared" si="15"/>
        <v>194.77264999999989</v>
      </c>
      <c r="L143" s="23">
        <v>40</v>
      </c>
      <c r="M143" s="72">
        <v>5</v>
      </c>
      <c r="N143" s="23"/>
      <c r="O143" s="42">
        <f t="shared" si="16"/>
        <v>45</v>
      </c>
    </row>
    <row r="144" spans="1:15" ht="12.75" customHeight="1">
      <c r="A144" s="16" t="s">
        <v>62</v>
      </c>
      <c r="B144" s="23">
        <v>403.64795000000004</v>
      </c>
      <c r="C144" s="72">
        <v>334.99285</v>
      </c>
      <c r="D144" s="23">
        <v>241.911</v>
      </c>
      <c r="E144" s="33">
        <f t="shared" si="14"/>
        <v>496.7298</v>
      </c>
      <c r="F144" s="23">
        <v>255.31029999999998</v>
      </c>
      <c r="G144" s="72">
        <v>133.347</v>
      </c>
      <c r="H144" s="23"/>
      <c r="I144" s="72">
        <v>0.407</v>
      </c>
      <c r="J144" s="23">
        <v>192.072</v>
      </c>
      <c r="K144" s="33">
        <f t="shared" si="15"/>
        <v>196.99229999999994</v>
      </c>
      <c r="L144" s="23">
        <v>67.06</v>
      </c>
      <c r="M144" s="72">
        <v>23.596</v>
      </c>
      <c r="N144" s="23">
        <v>10</v>
      </c>
      <c r="O144" s="42">
        <f t="shared" si="16"/>
        <v>80.656</v>
      </c>
    </row>
    <row r="145" spans="1:15" ht="12.75" customHeight="1">
      <c r="A145" s="16" t="s">
        <v>144</v>
      </c>
      <c r="B145" s="23">
        <v>88.46521000000001</v>
      </c>
      <c r="C145" s="72">
        <v>64.81056</v>
      </c>
      <c r="D145" s="23"/>
      <c r="E145" s="33">
        <f t="shared" si="14"/>
        <v>153.27577000000002</v>
      </c>
      <c r="F145" s="23">
        <v>45.51667</v>
      </c>
      <c r="G145" s="72">
        <v>227.502</v>
      </c>
      <c r="H145" s="23"/>
      <c r="I145" s="72"/>
      <c r="J145" s="23">
        <v>204.8</v>
      </c>
      <c r="K145" s="33">
        <f t="shared" si="15"/>
        <v>68.21866999999997</v>
      </c>
      <c r="L145" s="23">
        <v>13.9</v>
      </c>
      <c r="M145" s="72">
        <v>7.2</v>
      </c>
      <c r="N145" s="23"/>
      <c r="O145" s="42">
        <f t="shared" si="16"/>
        <v>21.1</v>
      </c>
    </row>
    <row r="146" spans="1:15" ht="12.75" customHeight="1" thickBot="1">
      <c r="A146" s="143" t="s">
        <v>145</v>
      </c>
      <c r="B146" s="154">
        <v>2343.6568199999997</v>
      </c>
      <c r="C146" s="155">
        <v>786.80288</v>
      </c>
      <c r="D146" s="154"/>
      <c r="E146" s="130">
        <f t="shared" si="14"/>
        <v>3130.4596999999994</v>
      </c>
      <c r="F146" s="154">
        <v>6168.70184</v>
      </c>
      <c r="G146" s="155">
        <v>3350.87442</v>
      </c>
      <c r="H146" s="154">
        <v>1956.345</v>
      </c>
      <c r="I146" s="155"/>
      <c r="J146" s="154">
        <v>7921.534549999999</v>
      </c>
      <c r="K146" s="130">
        <f t="shared" si="15"/>
        <v>3554.3867099999998</v>
      </c>
      <c r="L146" s="154">
        <v>528.145</v>
      </c>
      <c r="M146" s="155"/>
      <c r="N146" s="154">
        <v>5</v>
      </c>
      <c r="O146" s="151">
        <f t="shared" si="16"/>
        <v>523.145</v>
      </c>
    </row>
    <row r="147" spans="1:15" ht="16.5" customHeight="1" thickBot="1">
      <c r="A147" s="10" t="s">
        <v>12</v>
      </c>
      <c r="B147" s="35">
        <f aca="true" t="shared" si="17" ref="B147:O147">SUM(B61:B146)</f>
        <v>35650.88905999999</v>
      </c>
      <c r="C147" s="84">
        <f t="shared" si="17"/>
        <v>18286.98250000001</v>
      </c>
      <c r="D147" s="90">
        <f t="shared" si="17"/>
        <v>21876.70049999999</v>
      </c>
      <c r="E147" s="35">
        <f t="shared" si="17"/>
        <v>32061.171059999993</v>
      </c>
      <c r="F147" s="35">
        <f t="shared" si="17"/>
        <v>53430.44490000001</v>
      </c>
      <c r="G147" s="84">
        <f t="shared" si="17"/>
        <v>61592.61559000001</v>
      </c>
      <c r="H147" s="11">
        <f t="shared" si="17"/>
        <v>62876.16936</v>
      </c>
      <c r="I147" s="11">
        <f t="shared" si="17"/>
        <v>8668.736069999999</v>
      </c>
      <c r="J147" s="135">
        <f t="shared" si="17"/>
        <v>147710.33646999995</v>
      </c>
      <c r="K147" s="35">
        <f t="shared" si="17"/>
        <v>38857.62945</v>
      </c>
      <c r="L147" s="35">
        <f t="shared" si="17"/>
        <v>13055.765679999999</v>
      </c>
      <c r="M147" s="120">
        <f t="shared" si="17"/>
        <v>2718.559799999999</v>
      </c>
      <c r="N147" s="84">
        <f t="shared" si="17"/>
        <v>2167.697</v>
      </c>
      <c r="O147" s="35">
        <f t="shared" si="17"/>
        <v>13606.628480000003</v>
      </c>
    </row>
    <row r="148" spans="2:15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2:15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2:15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2:15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2:15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2:15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2:15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2:15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2:15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2:15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2:15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2:15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2:15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2:15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2:15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2:15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2:15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2:15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2:15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2:15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2:15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2:15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</sheetData>
  <sheetProtection/>
  <mergeCells count="19">
    <mergeCell ref="M7:M8"/>
    <mergeCell ref="N7:N8"/>
    <mergeCell ref="O7:O8"/>
    <mergeCell ref="A6:A8"/>
    <mergeCell ref="B6:E6"/>
    <mergeCell ref="B7:B8"/>
    <mergeCell ref="C7:C8"/>
    <mergeCell ref="D7:D8"/>
    <mergeCell ref="E7:E8"/>
    <mergeCell ref="N1:O1"/>
    <mergeCell ref="A3:O3"/>
    <mergeCell ref="A4:O4"/>
    <mergeCell ref="J7:J8"/>
    <mergeCell ref="F6:K6"/>
    <mergeCell ref="F7:F8"/>
    <mergeCell ref="G7:I7"/>
    <mergeCell ref="L6:O6"/>
    <mergeCell ref="K7:K8"/>
    <mergeCell ref="L7:L8"/>
  </mergeCells>
  <printOptions horizontalCentered="1"/>
  <pageMargins left="0.1968503937007874" right="0.1968503937007874" top="0.7086614173228347" bottom="0.7086614173228347" header="0.5118110236220472" footer="0.5905511811023623"/>
  <pageSetup horizontalDpi="600" verticalDpi="600" orientation="landscape" paperSize="9" scale="87" r:id="rId1"/>
  <headerFooter alignWithMargins="0">
    <oddFooter>&amp;CStránka &amp;P&amp;RTab. 5 PO tvorba a použ.fondů</oddFooter>
  </headerFooter>
  <rowBreaks count="3" manualBreakCount="3">
    <brk id="40" max="255" man="1"/>
    <brk id="81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2017-05-11T05:49:13Z</cp:lastPrinted>
  <dcterms:created xsi:type="dcterms:W3CDTF">1997-01-24T11:07:25Z</dcterms:created>
  <dcterms:modified xsi:type="dcterms:W3CDTF">2017-05-11T05:49:50Z</dcterms:modified>
  <cp:category/>
  <cp:version/>
  <cp:contentType/>
  <cp:contentStatus/>
</cp:coreProperties>
</file>