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14385" windowHeight="8280" activeTab="0"/>
  </bookViews>
  <sheets>
    <sheet name="Hospodaření obch. spol." sheetId="1" r:id="rId1"/>
  </sheets>
  <definedNames/>
  <calcPr fullCalcOnLoad="1"/>
</workbook>
</file>

<file path=xl/sharedStrings.xml><?xml version="1.0" encoding="utf-8"?>
<sst xmlns="http://schemas.openxmlformats.org/spreadsheetml/2006/main" count="38" uniqueCount="30">
  <si>
    <t>Organizace</t>
  </si>
  <si>
    <t>Výsledek hospodaření</t>
  </si>
  <si>
    <t>zisk</t>
  </si>
  <si>
    <t>ztráta</t>
  </si>
  <si>
    <t>Výnosy</t>
  </si>
  <si>
    <t>Náklady</t>
  </si>
  <si>
    <t>(v tis. Kč)</t>
  </si>
  <si>
    <t>Neinvestiční dotace</t>
  </si>
  <si>
    <t>ZOO Dvůr Králové a.s.</t>
  </si>
  <si>
    <t>v tom:</t>
  </si>
  <si>
    <t>kap. 10 - doprava</t>
  </si>
  <si>
    <t>Zdravotnický holding KHK a.s.</t>
  </si>
  <si>
    <t>kap. 15 - zdravotnictví</t>
  </si>
  <si>
    <t>Celkem</t>
  </si>
  <si>
    <t>OREDO s.r.o., Hradec Králové</t>
  </si>
  <si>
    <t>kap. 12 - správa majetku kraje</t>
  </si>
  <si>
    <t xml:space="preserve">     Oblastní nemocnice Jičín a.s.</t>
  </si>
  <si>
    <t xml:space="preserve">     Oblastní nemocnice Náchod a.s.</t>
  </si>
  <si>
    <t xml:space="preserve">     Oblastní nemocnice Trutnov a.s.</t>
  </si>
  <si>
    <t xml:space="preserve">     Centrální zdravotnická zadavatelská, s. r. o.</t>
  </si>
  <si>
    <t>Správa nemovitostí KHK a.s.</t>
  </si>
  <si>
    <t>dceřiné společnosti Zdravot.holdingu KHK a.s.:</t>
  </si>
  <si>
    <t xml:space="preserve">     Městská nemocnice, a.s., se sídlem Dvůr Kr.n.L.</t>
  </si>
  <si>
    <t xml:space="preserve">     Královéhradecká lékárna, a. s.</t>
  </si>
  <si>
    <t>Centrum evropského projektování a.s.</t>
  </si>
  <si>
    <t>ÚDRŽBA SILNIC KHK a.s.</t>
  </si>
  <si>
    <t>kap. 39 - regionální rozvoj a cestovní ruch</t>
  </si>
  <si>
    <t xml:space="preserve">kap. 02 - životní prostředí a zemědělství </t>
  </si>
  <si>
    <t>Tabulka č. 5</t>
  </si>
  <si>
    <t xml:space="preserve"> Přehled o hospodaření obchodních společností za rok 2021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</si>
</sst>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_-* #,##0.0\ _K_č_-;\-* #,##0.0\ _K_č_-;_-* &quot;-&quot;??\ _K_č_-;_-@_-"/>
    <numFmt numFmtId="167" formatCode="_-* #,##0\ _K_č_-;\-* #,##0\ _K_č_-;_-* &quot;-&quot;??\ _K_č_-;_-@_-"/>
    <numFmt numFmtId="168" formatCode="#,##0.0"/>
    <numFmt numFmtId="169" formatCode="_-* #,##0.0\ _K_č_-;\-* #,##0.0\ _K_č_-;_-* &quot;-&quot;?\ _K_č_-;_-@_-"/>
    <numFmt numFmtId="170" formatCode="#,##0.00_ ;[Red]\-#,##0.00\ "/>
  </numFmts>
  <fonts count="39">
    <font>
      <sz val="10"/>
      <name val="Arial CE"/>
      <family val="0"/>
    </font>
    <font>
      <b/>
      <sz val="10"/>
      <name val="Arial CE"/>
      <family val="0"/>
    </font>
    <font>
      <sz val="8"/>
      <name val="Arial CE"/>
      <family val="0"/>
    </font>
    <font>
      <b/>
      <sz val="14"/>
      <name val="Arial CE"/>
      <family val="2"/>
    </font>
    <font>
      <sz val="14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99CC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" fillId="0" borderId="10" xfId="0" applyFont="1" applyBorder="1" applyAlignment="1">
      <alignment/>
    </xf>
    <xf numFmtId="166" fontId="0" fillId="0" borderId="10" xfId="34" applyNumberFormat="1" applyFont="1" applyBorder="1" applyAlignment="1">
      <alignment/>
    </xf>
    <xf numFmtId="166" fontId="0" fillId="0" borderId="15" xfId="34" applyNumberFormat="1" applyFont="1" applyBorder="1" applyAlignment="1">
      <alignment/>
    </xf>
    <xf numFmtId="166" fontId="0" fillId="0" borderId="12" xfId="34" applyNumberFormat="1" applyFont="1" applyBorder="1" applyAlignment="1">
      <alignment/>
    </xf>
    <xf numFmtId="166" fontId="0" fillId="0" borderId="10" xfId="34" applyNumberFormat="1" applyFont="1" applyBorder="1" applyAlignment="1">
      <alignment horizontal="center"/>
    </xf>
    <xf numFmtId="166" fontId="1" fillId="0" borderId="16" xfId="34" applyNumberFormat="1" applyFont="1" applyBorder="1" applyAlignment="1">
      <alignment/>
    </xf>
    <xf numFmtId="166" fontId="1" fillId="0" borderId="17" xfId="34" applyNumberFormat="1" applyFont="1" applyBorder="1" applyAlignment="1">
      <alignment/>
    </xf>
    <xf numFmtId="166" fontId="1" fillId="0" borderId="18" xfId="34" applyNumberFormat="1" applyFont="1" applyBorder="1" applyAlignment="1">
      <alignment/>
    </xf>
    <xf numFmtId="166" fontId="0" fillId="0" borderId="19" xfId="0" applyNumberFormat="1" applyBorder="1" applyAlignment="1">
      <alignment horizontal="center"/>
    </xf>
    <xf numFmtId="166" fontId="0" fillId="0" borderId="20" xfId="0" applyNumberFormat="1" applyBorder="1" applyAlignment="1">
      <alignment horizontal="center"/>
    </xf>
    <xf numFmtId="0" fontId="0" fillId="0" borderId="0" xfId="0" applyAlignment="1">
      <alignment horizontal="right"/>
    </xf>
    <xf numFmtId="4" fontId="0" fillId="0" borderId="10" xfId="34" applyNumberFormat="1" applyFont="1" applyBorder="1" applyAlignment="1">
      <alignment/>
    </xf>
    <xf numFmtId="4" fontId="0" fillId="0" borderId="15" xfId="34" applyNumberFormat="1" applyFont="1" applyBorder="1" applyAlignment="1">
      <alignment/>
    </xf>
    <xf numFmtId="4" fontId="0" fillId="0" borderId="12" xfId="34" applyNumberFormat="1" applyFont="1" applyBorder="1" applyAlignment="1">
      <alignment/>
    </xf>
    <xf numFmtId="4" fontId="0" fillId="0" borderId="10" xfId="34" applyNumberFormat="1" applyFont="1" applyFill="1" applyBorder="1" applyAlignment="1">
      <alignment/>
    </xf>
    <xf numFmtId="4" fontId="0" fillId="0" borderId="12" xfId="34" applyNumberFormat="1" applyFont="1" applyFill="1" applyBorder="1" applyAlignment="1">
      <alignment/>
    </xf>
    <xf numFmtId="4" fontId="1" fillId="0" borderId="21" xfId="34" applyNumberFormat="1" applyFont="1" applyBorder="1" applyAlignment="1">
      <alignment/>
    </xf>
    <xf numFmtId="4" fontId="1" fillId="0" borderId="16" xfId="34" applyNumberFormat="1" applyFont="1" applyBorder="1" applyAlignment="1">
      <alignment/>
    </xf>
    <xf numFmtId="4" fontId="1" fillId="0" borderId="17" xfId="34" applyNumberFormat="1" applyFont="1" applyBorder="1" applyAlignment="1">
      <alignment/>
    </xf>
    <xf numFmtId="4" fontId="1" fillId="0" borderId="22" xfId="34" applyNumberFormat="1" applyFont="1" applyBorder="1" applyAlignment="1">
      <alignment/>
    </xf>
    <xf numFmtId="4" fontId="0" fillId="0" borderId="10" xfId="34" applyNumberFormat="1" applyFont="1" applyFill="1" applyBorder="1" applyAlignment="1">
      <alignment/>
    </xf>
    <xf numFmtId="4" fontId="0" fillId="0" borderId="23" xfId="0" applyNumberFormat="1" applyBorder="1" applyAlignment="1">
      <alignment/>
    </xf>
    <xf numFmtId="4" fontId="0" fillId="0" borderId="24" xfId="0" applyNumberFormat="1" applyBorder="1" applyAlignment="1">
      <alignment/>
    </xf>
    <xf numFmtId="4" fontId="0" fillId="0" borderId="22" xfId="0" applyNumberFormat="1" applyBorder="1" applyAlignment="1">
      <alignment/>
    </xf>
    <xf numFmtId="4" fontId="0" fillId="0" borderId="10" xfId="0" applyNumberFormat="1" applyBorder="1" applyAlignment="1">
      <alignment/>
    </xf>
    <xf numFmtId="4" fontId="0" fillId="0" borderId="15" xfId="0" applyNumberFormat="1" applyBorder="1" applyAlignment="1">
      <alignment/>
    </xf>
    <xf numFmtId="4" fontId="0" fillId="0" borderId="12" xfId="0" applyNumberFormat="1" applyBorder="1" applyAlignment="1">
      <alignment/>
    </xf>
    <xf numFmtId="4" fontId="0" fillId="0" borderId="15" xfId="34" applyNumberFormat="1" applyFont="1" applyFill="1" applyBorder="1" applyAlignment="1">
      <alignment/>
    </xf>
    <xf numFmtId="4" fontId="0" fillId="0" borderId="12" xfId="34" applyNumberFormat="1" applyFont="1" applyFill="1" applyBorder="1" applyAlignment="1">
      <alignment/>
    </xf>
    <xf numFmtId="4" fontId="0" fillId="0" borderId="0" xfId="0" applyNumberFormat="1" applyAlignment="1">
      <alignment/>
    </xf>
    <xf numFmtId="0" fontId="0" fillId="0" borderId="12" xfId="0" applyFont="1" applyBorder="1" applyAlignment="1">
      <alignment/>
    </xf>
    <xf numFmtId="0" fontId="0" fillId="0" borderId="25" xfId="0" applyBorder="1" applyAlignment="1">
      <alignment horizontal="right"/>
    </xf>
    <xf numFmtId="0" fontId="0" fillId="0" borderId="20" xfId="0" applyBorder="1" applyAlignment="1">
      <alignment horizontal="right"/>
    </xf>
    <xf numFmtId="166" fontId="0" fillId="0" borderId="10" xfId="34" applyNumberFormat="1" applyFont="1" applyBorder="1" applyAlignment="1">
      <alignment horizontal="right"/>
    </xf>
    <xf numFmtId="166" fontId="0" fillId="0" borderId="23" xfId="0" applyNumberFormat="1" applyBorder="1" applyAlignment="1">
      <alignment/>
    </xf>
    <xf numFmtId="166" fontId="0" fillId="0" borderId="10" xfId="0" applyNumberFormat="1" applyBorder="1" applyAlignment="1">
      <alignment/>
    </xf>
    <xf numFmtId="0" fontId="0" fillId="0" borderId="23" xfId="0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0" xfId="0" applyFill="1" applyAlignment="1">
      <alignment/>
    </xf>
    <xf numFmtId="170" fontId="0" fillId="0" borderId="10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2" xfId="0" applyBorder="1" applyAlignment="1">
      <alignment/>
    </xf>
    <xf numFmtId="0" fontId="1" fillId="10" borderId="18" xfId="0" applyFont="1" applyFill="1" applyBorder="1" applyAlignment="1">
      <alignment wrapText="1"/>
    </xf>
    <xf numFmtId="0" fontId="1" fillId="10" borderId="18" xfId="0" applyFont="1" applyFill="1" applyBorder="1" applyAlignment="1">
      <alignment/>
    </xf>
    <xf numFmtId="0" fontId="1" fillId="10" borderId="22" xfId="0" applyFont="1" applyFill="1" applyBorder="1" applyAlignment="1">
      <alignment/>
    </xf>
    <xf numFmtId="0" fontId="0" fillId="0" borderId="20" xfId="0" applyFill="1" applyBorder="1" applyAlignment="1">
      <alignment horizontal="right"/>
    </xf>
    <xf numFmtId="170" fontId="0" fillId="0" borderId="26" xfId="0" applyNumberFormat="1" applyFill="1" applyBorder="1" applyAlignment="1">
      <alignment/>
    </xf>
    <xf numFmtId="166" fontId="0" fillId="0" borderId="10" xfId="34" applyNumberFormat="1" applyFont="1" applyFill="1" applyBorder="1" applyAlignment="1">
      <alignment horizontal="right"/>
    </xf>
    <xf numFmtId="170" fontId="0" fillId="0" borderId="10" xfId="0" applyNumberFormat="1" applyFill="1" applyBorder="1" applyAlignment="1">
      <alignment/>
    </xf>
    <xf numFmtId="0" fontId="3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0" fillId="0" borderId="2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6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7"/>
  <sheetViews>
    <sheetView tabSelected="1" zoomScalePageLayoutView="0" workbookViewId="0" topLeftCell="A1">
      <selection activeCell="E30" sqref="E30"/>
    </sheetView>
  </sheetViews>
  <sheetFormatPr defaultColWidth="9.00390625" defaultRowHeight="12.75"/>
  <cols>
    <col min="1" max="1" width="44.625" style="0" customWidth="1"/>
    <col min="2" max="6" width="15.75390625" style="0" customWidth="1"/>
  </cols>
  <sheetData>
    <row r="1" spans="1:6" ht="12.75">
      <c r="A1" s="1"/>
      <c r="B1" s="1"/>
      <c r="C1" s="1"/>
      <c r="D1" s="1"/>
      <c r="E1" s="1"/>
      <c r="F1" s="18" t="s">
        <v>28</v>
      </c>
    </row>
    <row r="2" spans="1:6" ht="12.75">
      <c r="A2" s="1"/>
      <c r="B2" s="1"/>
      <c r="C2" s="1"/>
      <c r="D2" s="1"/>
      <c r="E2" s="1"/>
      <c r="F2" s="1"/>
    </row>
    <row r="3" spans="1:6" ht="29.25" customHeight="1">
      <c r="A3" s="57" t="s">
        <v>29</v>
      </c>
      <c r="B3" s="58"/>
      <c r="C3" s="58"/>
      <c r="D3" s="58"/>
      <c r="E3" s="58"/>
      <c r="F3" s="58"/>
    </row>
    <row r="4" spans="1:6" ht="12.75">
      <c r="A4" s="59" t="s">
        <v>6</v>
      </c>
      <c r="B4" s="59"/>
      <c r="C4" s="59"/>
      <c r="D4" s="59"/>
      <c r="E4" s="59"/>
      <c r="F4" s="59"/>
    </row>
    <row r="5" ht="7.5" customHeight="1" thickBot="1"/>
    <row r="6" spans="1:6" ht="15" customHeight="1" thickBot="1">
      <c r="A6" s="60" t="s">
        <v>0</v>
      </c>
      <c r="B6" s="63" t="s">
        <v>4</v>
      </c>
      <c r="C6" s="71" t="s">
        <v>7</v>
      </c>
      <c r="D6" s="63" t="s">
        <v>5</v>
      </c>
      <c r="E6" s="66" t="s">
        <v>1</v>
      </c>
      <c r="F6" s="67"/>
    </row>
    <row r="7" spans="1:6" ht="12.75">
      <c r="A7" s="61"/>
      <c r="B7" s="64"/>
      <c r="C7" s="72"/>
      <c r="D7" s="64"/>
      <c r="E7" s="68" t="s">
        <v>2</v>
      </c>
      <c r="F7" s="69" t="s">
        <v>3</v>
      </c>
    </row>
    <row r="8" spans="1:6" ht="9.75" customHeight="1" thickBot="1">
      <c r="A8" s="62"/>
      <c r="B8" s="65"/>
      <c r="C8" s="73"/>
      <c r="D8" s="65"/>
      <c r="E8" s="65"/>
      <c r="F8" s="70"/>
    </row>
    <row r="9" spans="1:6" ht="12.75">
      <c r="A9" s="50" t="s">
        <v>27</v>
      </c>
      <c r="B9" s="13"/>
      <c r="C9" s="14"/>
      <c r="D9" s="15"/>
      <c r="E9" s="13"/>
      <c r="F9" s="16"/>
    </row>
    <row r="10" spans="1:6" ht="12.75">
      <c r="A10" s="4" t="s">
        <v>9</v>
      </c>
      <c r="B10" s="9"/>
      <c r="C10" s="10"/>
      <c r="D10" s="11"/>
      <c r="E10" s="9"/>
      <c r="F10" s="17"/>
    </row>
    <row r="11" spans="1:6" ht="12.75">
      <c r="A11" s="5" t="s">
        <v>8</v>
      </c>
      <c r="B11" s="19">
        <v>211028</v>
      </c>
      <c r="C11" s="20">
        <v>56388</v>
      </c>
      <c r="D11" s="21">
        <v>266704</v>
      </c>
      <c r="E11" s="19">
        <f>B11+C11-D11</f>
        <v>712</v>
      </c>
      <c r="F11" s="41"/>
    </row>
    <row r="12" spans="1:6" ht="13.5" thickBot="1">
      <c r="A12" s="3" t="s">
        <v>13</v>
      </c>
      <c r="B12" s="24">
        <f>B11</f>
        <v>211028</v>
      </c>
      <c r="C12" s="24">
        <f>C11</f>
        <v>56388</v>
      </c>
      <c r="D12" s="24">
        <f>D11</f>
        <v>266704</v>
      </c>
      <c r="E12" s="24">
        <f>E11</f>
        <v>712</v>
      </c>
      <c r="F12" s="24">
        <f>F11</f>
        <v>0</v>
      </c>
    </row>
    <row r="13" spans="1:6" ht="12.75">
      <c r="A13" s="51" t="s">
        <v>10</v>
      </c>
      <c r="B13" s="13"/>
      <c r="C13" s="14"/>
      <c r="D13" s="15"/>
      <c r="E13" s="13"/>
      <c r="F13" s="16"/>
    </row>
    <row r="14" spans="1:6" ht="12.75">
      <c r="A14" s="4" t="s">
        <v>9</v>
      </c>
      <c r="B14" s="9"/>
      <c r="C14" s="10"/>
      <c r="D14" s="11"/>
      <c r="E14" s="9"/>
      <c r="F14" s="17"/>
    </row>
    <row r="15" spans="1:6" ht="12.75">
      <c r="A15" s="38" t="s">
        <v>25</v>
      </c>
      <c r="B15" s="19">
        <v>665690</v>
      </c>
      <c r="C15" s="20"/>
      <c r="D15" s="21">
        <v>622848</v>
      </c>
      <c r="E15" s="19">
        <f>B15+C15-D15</f>
        <v>42842</v>
      </c>
      <c r="F15" s="17"/>
    </row>
    <row r="16" spans="1:6" ht="12.75">
      <c r="A16" s="5" t="s">
        <v>14</v>
      </c>
      <c r="B16" s="22">
        <v>24174</v>
      </c>
      <c r="C16" s="35"/>
      <c r="D16" s="23">
        <v>22240</v>
      </c>
      <c r="E16" s="19">
        <f>B16+C16-D16</f>
        <v>1934</v>
      </c>
      <c r="F16" s="12"/>
    </row>
    <row r="17" spans="1:6" ht="13.5" thickBot="1">
      <c r="A17" s="3" t="s">
        <v>13</v>
      </c>
      <c r="B17" s="24">
        <f>B15+B16</f>
        <v>689864</v>
      </c>
      <c r="C17" s="24">
        <f>C15+C16</f>
        <v>0</v>
      </c>
      <c r="D17" s="24">
        <f>D15+D16</f>
        <v>645088</v>
      </c>
      <c r="E17" s="24">
        <f>E15+E16</f>
        <v>44776</v>
      </c>
      <c r="F17" s="24">
        <f>F15+F16</f>
        <v>0</v>
      </c>
    </row>
    <row r="18" spans="1:6" ht="12.75">
      <c r="A18" s="51" t="s">
        <v>15</v>
      </c>
      <c r="B18" s="25"/>
      <c r="C18" s="26"/>
      <c r="D18" s="27"/>
      <c r="E18" s="25"/>
      <c r="F18" s="42"/>
    </row>
    <row r="19" spans="1:6" ht="12.75">
      <c r="A19" s="4" t="s">
        <v>9</v>
      </c>
      <c r="B19" s="19"/>
      <c r="C19" s="20"/>
      <c r="D19" s="21"/>
      <c r="E19" s="19"/>
      <c r="F19" s="43"/>
    </row>
    <row r="20" spans="1:6" ht="12.75">
      <c r="A20" s="38" t="s">
        <v>20</v>
      </c>
      <c r="B20" s="28">
        <v>112134</v>
      </c>
      <c r="C20" s="20"/>
      <c r="D20" s="21">
        <v>109215</v>
      </c>
      <c r="E20" s="19">
        <f>B20+C20-D20</f>
        <v>2919</v>
      </c>
      <c r="F20" s="19"/>
    </row>
    <row r="21" spans="1:6" ht="13.5" thickBot="1">
      <c r="A21" s="3" t="s">
        <v>13</v>
      </c>
      <c r="B21" s="24">
        <f>B20</f>
        <v>112134</v>
      </c>
      <c r="C21" s="24">
        <f>C20</f>
        <v>0</v>
      </c>
      <c r="D21" s="24">
        <f>D20</f>
        <v>109215</v>
      </c>
      <c r="E21" s="24">
        <f>E20</f>
        <v>2919</v>
      </c>
      <c r="F21" s="24">
        <f>F20</f>
        <v>0</v>
      </c>
    </row>
    <row r="22" spans="1:6" ht="12.75">
      <c r="A22" s="52" t="s">
        <v>12</v>
      </c>
      <c r="B22" s="29"/>
      <c r="C22" s="30"/>
      <c r="D22" s="31"/>
      <c r="E22" s="29"/>
      <c r="F22" s="39"/>
    </row>
    <row r="23" spans="1:6" ht="12.75">
      <c r="A23" s="8" t="s">
        <v>9</v>
      </c>
      <c r="B23" s="32"/>
      <c r="C23" s="33"/>
      <c r="D23" s="34"/>
      <c r="E23" s="32"/>
      <c r="F23" s="40"/>
    </row>
    <row r="24" spans="1:6" ht="12.75">
      <c r="A24" s="6" t="s">
        <v>11</v>
      </c>
      <c r="B24" s="19">
        <v>115835.06</v>
      </c>
      <c r="C24" s="28"/>
      <c r="D24" s="22">
        <v>110386.24</v>
      </c>
      <c r="E24" s="22">
        <f aca="true" t="shared" si="0" ref="E24:E31">(B24+C24-D24)</f>
        <v>5448.819999999992</v>
      </c>
      <c r="F24" s="22"/>
    </row>
    <row r="25" spans="1:6" ht="12.75">
      <c r="A25" s="7" t="s">
        <v>21</v>
      </c>
      <c r="B25" s="19"/>
      <c r="C25" s="22"/>
      <c r="D25" s="22"/>
      <c r="E25" s="22"/>
      <c r="F25" s="53"/>
    </row>
    <row r="26" spans="1:7" ht="12.75">
      <c r="A26" s="48" t="s">
        <v>16</v>
      </c>
      <c r="B26" s="47">
        <f>1181052.18-66799.65</f>
        <v>1114252.53</v>
      </c>
      <c r="C26" s="56">
        <v>66799.65</v>
      </c>
      <c r="D26" s="54">
        <v>1176387.41</v>
      </c>
      <c r="E26" s="22">
        <f t="shared" si="0"/>
        <v>4664.770000000019</v>
      </c>
      <c r="F26" s="55"/>
      <c r="G26" s="46"/>
    </row>
    <row r="27" spans="1:7" ht="12.75">
      <c r="A27" s="49" t="s">
        <v>17</v>
      </c>
      <c r="B27" s="47">
        <f>2256740.03-102592.06</f>
        <v>2154147.9699999997</v>
      </c>
      <c r="C27" s="56">
        <v>102592.06</v>
      </c>
      <c r="D27" s="54">
        <v>2154398.45</v>
      </c>
      <c r="E27" s="22">
        <f t="shared" si="0"/>
        <v>102341.57999999961</v>
      </c>
      <c r="F27" s="22"/>
      <c r="G27" s="46"/>
    </row>
    <row r="28" spans="1:7" ht="12.75">
      <c r="A28" s="49" t="s">
        <v>18</v>
      </c>
      <c r="B28" s="47">
        <f>961622.22-52863.42</f>
        <v>908758.7999999999</v>
      </c>
      <c r="C28" s="56">
        <v>52863.42</v>
      </c>
      <c r="D28" s="54">
        <v>945875.43</v>
      </c>
      <c r="E28" s="22">
        <f t="shared" si="0"/>
        <v>15746.78999999992</v>
      </c>
      <c r="F28" s="22"/>
      <c r="G28" s="46"/>
    </row>
    <row r="29" spans="1:7" ht="12.75">
      <c r="A29" s="49" t="s">
        <v>22</v>
      </c>
      <c r="B29" s="47">
        <f>270597.66-13944.87</f>
        <v>256652.78999999998</v>
      </c>
      <c r="C29" s="56">
        <v>13944.87</v>
      </c>
      <c r="D29" s="54">
        <v>265100.52</v>
      </c>
      <c r="E29" s="22">
        <f t="shared" si="0"/>
        <v>5497.139999999956</v>
      </c>
      <c r="F29" s="22"/>
      <c r="G29" s="46"/>
    </row>
    <row r="30" spans="1:7" ht="12.75">
      <c r="A30" s="49" t="s">
        <v>23</v>
      </c>
      <c r="B30" s="19">
        <v>576426.19</v>
      </c>
      <c r="C30" s="22"/>
      <c r="D30" s="22">
        <v>562650.78</v>
      </c>
      <c r="E30" s="22">
        <f t="shared" si="0"/>
        <v>13775.409999999916</v>
      </c>
      <c r="F30" s="22"/>
      <c r="G30" s="46"/>
    </row>
    <row r="31" spans="1:7" ht="12.75">
      <c r="A31" s="6" t="s">
        <v>19</v>
      </c>
      <c r="B31" s="19">
        <v>235867</v>
      </c>
      <c r="C31" s="22"/>
      <c r="D31" s="22">
        <v>235720</v>
      </c>
      <c r="E31" s="22">
        <f t="shared" si="0"/>
        <v>147</v>
      </c>
      <c r="F31" s="22"/>
      <c r="G31" s="46"/>
    </row>
    <row r="32" spans="1:6" ht="13.5" thickBot="1">
      <c r="A32" s="3" t="s">
        <v>13</v>
      </c>
      <c r="B32" s="24">
        <f>SUM(B24:B31)</f>
        <v>5361940.34</v>
      </c>
      <c r="C32" s="24">
        <f>SUM(C24:C31)</f>
        <v>236200</v>
      </c>
      <c r="D32" s="24">
        <f>SUM(D24:D31)</f>
        <v>5450518.830000001</v>
      </c>
      <c r="E32" s="24">
        <f>SUM(E24:E31)</f>
        <v>147621.50999999943</v>
      </c>
      <c r="F32" s="24">
        <f>SUM(F24:F31)</f>
        <v>0</v>
      </c>
    </row>
    <row r="33" spans="1:6" ht="12.75">
      <c r="A33" s="51" t="s">
        <v>26</v>
      </c>
      <c r="B33" s="25"/>
      <c r="C33" s="26"/>
      <c r="D33" s="27"/>
      <c r="E33" s="25"/>
      <c r="F33" s="44"/>
    </row>
    <row r="34" spans="1:6" ht="12.75">
      <c r="A34" s="4" t="s">
        <v>9</v>
      </c>
      <c r="B34" s="19"/>
      <c r="C34" s="20"/>
      <c r="D34" s="21"/>
      <c r="E34" s="19"/>
      <c r="F34" s="45"/>
    </row>
    <row r="35" spans="1:6" ht="12.75">
      <c r="A35" s="2" t="s">
        <v>24</v>
      </c>
      <c r="B35" s="28">
        <v>6628.77</v>
      </c>
      <c r="C35" s="35"/>
      <c r="D35" s="36">
        <v>9010.21</v>
      </c>
      <c r="E35" s="19"/>
      <c r="F35" s="28">
        <v>-2381.44</v>
      </c>
    </row>
    <row r="36" spans="1:6" ht="13.5" thickBot="1">
      <c r="A36" s="3" t="s">
        <v>13</v>
      </c>
      <c r="B36" s="24">
        <f>B35</f>
        <v>6628.77</v>
      </c>
      <c r="C36" s="24">
        <f>C35</f>
        <v>0</v>
      </c>
      <c r="D36" s="24">
        <f>D35</f>
        <v>9010.21</v>
      </c>
      <c r="E36" s="24">
        <f>E35</f>
        <v>0</v>
      </c>
      <c r="F36" s="24">
        <f>F35</f>
        <v>-2381.44</v>
      </c>
    </row>
    <row r="37" spans="2:5" ht="12.75">
      <c r="B37" s="37"/>
      <c r="C37" s="37"/>
      <c r="D37" s="37"/>
      <c r="E37" s="37"/>
    </row>
    <row r="38" spans="2:5" ht="12.75">
      <c r="B38" s="37"/>
      <c r="C38" s="37"/>
      <c r="D38" s="37"/>
      <c r="E38" s="37"/>
    </row>
    <row r="39" spans="2:5" ht="12.75">
      <c r="B39" s="37"/>
      <c r="C39" s="37"/>
      <c r="D39" s="37"/>
      <c r="E39" s="37"/>
    </row>
    <row r="40" spans="2:5" ht="12.75">
      <c r="B40" s="37"/>
      <c r="C40" s="37"/>
      <c r="D40" s="37"/>
      <c r="E40" s="37"/>
    </row>
    <row r="41" spans="2:5" ht="12.75">
      <c r="B41" s="37"/>
      <c r="C41" s="37"/>
      <c r="D41" s="37"/>
      <c r="E41" s="37"/>
    </row>
    <row r="42" spans="2:5" ht="12.75">
      <c r="B42" s="37"/>
      <c r="C42" s="37"/>
      <c r="D42" s="37"/>
      <c r="E42" s="37"/>
    </row>
    <row r="43" spans="2:5" ht="12.75">
      <c r="B43" s="37"/>
      <c r="C43" s="37"/>
      <c r="D43" s="37"/>
      <c r="E43" s="37"/>
    </row>
    <row r="44" spans="2:5" ht="12.75">
      <c r="B44" s="37"/>
      <c r="C44" s="37"/>
      <c r="D44" s="37"/>
      <c r="E44" s="37"/>
    </row>
    <row r="45" spans="2:5" ht="12.75">
      <c r="B45" s="37"/>
      <c r="C45" s="37"/>
      <c r="D45" s="37"/>
      <c r="E45" s="37"/>
    </row>
    <row r="46" spans="2:5" ht="12.75">
      <c r="B46" s="37"/>
      <c r="C46" s="37"/>
      <c r="D46" s="37"/>
      <c r="E46" s="37"/>
    </row>
    <row r="47" spans="2:5" ht="12.75">
      <c r="B47" s="37"/>
      <c r="C47" s="37"/>
      <c r="D47" s="37"/>
      <c r="E47" s="37"/>
    </row>
  </sheetData>
  <sheetProtection/>
  <mergeCells count="9">
    <mergeCell ref="A3:F3"/>
    <mergeCell ref="A4:F4"/>
    <mergeCell ref="A6:A8"/>
    <mergeCell ref="B6:B8"/>
    <mergeCell ref="E6:F6"/>
    <mergeCell ref="E7:E8"/>
    <mergeCell ref="F7:F8"/>
    <mergeCell ref="D6:D8"/>
    <mergeCell ref="C6:C8"/>
  </mergeCells>
  <printOptions horizontalCentered="1"/>
  <pageMargins left="0.3937007874015748" right="0.3937007874015748" top="0.984251968503937" bottom="0.3937007874015748" header="0.5118110236220472" footer="0.31496062992125984"/>
  <pageSetup horizontalDpi="600" verticalDpi="600" orientation="landscape" paperSize="9" r:id="rId1"/>
  <headerFooter alignWithMargins="0">
    <oddFooter>&amp;CStránka &amp;P&amp;RTab. č. 5 Hospodaření obch. sp.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Volfová Hana Ing.</cp:lastModifiedBy>
  <cp:lastPrinted>2022-04-12T08:43:14Z</cp:lastPrinted>
  <dcterms:created xsi:type="dcterms:W3CDTF">1997-01-24T11:07:25Z</dcterms:created>
  <dcterms:modified xsi:type="dcterms:W3CDTF">2022-04-28T08:39:57Z</dcterms:modified>
  <cp:category/>
  <cp:version/>
  <cp:contentType/>
  <cp:contentStatus/>
</cp:coreProperties>
</file>