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87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<sst xmlns="http://schemas.openxmlformats.org/spreadsheetml/2006/main" count="1264" uniqueCount="240">
  <si>
    <t>Ka</t>
  </si>
  <si>
    <t>SpPo</t>
  </si>
  <si>
    <t>OdPa</t>
  </si>
  <si>
    <t xml:space="preserve"> </t>
  </si>
  <si>
    <t xml:space="preserve">       Skutečnost</t>
  </si>
  <si>
    <t xml:space="preserve">     Sch.rozpočet</t>
  </si>
  <si>
    <t xml:space="preserve">     %</t>
  </si>
  <si>
    <t xml:space="preserve">   Upr.rozpočet</t>
  </si>
  <si>
    <t xml:space="preserve">    %</t>
  </si>
  <si>
    <t>00</t>
  </si>
  <si>
    <t>1361</t>
  </si>
  <si>
    <t>0000</t>
  </si>
  <si>
    <t xml:space="preserve">Správní poplatky                                  </t>
  </si>
  <si>
    <t>4111</t>
  </si>
  <si>
    <t xml:space="preserve">Neinv.přijaté transf.z VPS SR                     </t>
  </si>
  <si>
    <t xml:space="preserve">                              </t>
  </si>
  <si>
    <t>02</t>
  </si>
  <si>
    <t>2212</t>
  </si>
  <si>
    <t>2349</t>
  </si>
  <si>
    <t xml:space="preserve">Ost.zálež.vody v zeměd.krajině                    </t>
  </si>
  <si>
    <t>3749</t>
  </si>
  <si>
    <t xml:space="preserve">Ost.čin.k ochr.přír.a krajiny                     </t>
  </si>
  <si>
    <t>3799</t>
  </si>
  <si>
    <t xml:space="preserve">Ostat.ekologické záležitosti                      </t>
  </si>
  <si>
    <t>2324</t>
  </si>
  <si>
    <t>2329</t>
  </si>
  <si>
    <t>3741</t>
  </si>
  <si>
    <t xml:space="preserve">Ochrana druhů a stanovišť                         </t>
  </si>
  <si>
    <t>2342</t>
  </si>
  <si>
    <t>2310</t>
  </si>
  <si>
    <t xml:space="preserve">Pitná voda                                        </t>
  </si>
  <si>
    <t>2412</t>
  </si>
  <si>
    <t xml:space="preserve">Splátky půj.pr.-práv.os.-nefin                    </t>
  </si>
  <si>
    <t>2420</t>
  </si>
  <si>
    <t xml:space="preserve">Splátky půj.prostř. od OPS                        </t>
  </si>
  <si>
    <t>4116</t>
  </si>
  <si>
    <t xml:space="preserve">Ost.neinv.přij.transfery ze SR                    </t>
  </si>
  <si>
    <t xml:space="preserve">Životní prostředí a zem.                          </t>
  </si>
  <si>
    <t>03</t>
  </si>
  <si>
    <t>2139</t>
  </si>
  <si>
    <t xml:space="preserve">Ost.záležitosti zahr.obchodu                      </t>
  </si>
  <si>
    <t>2169</t>
  </si>
  <si>
    <t xml:space="preserve">Ost.spr.v pr.,stav.,obch.,služ                    </t>
  </si>
  <si>
    <t>09</t>
  </si>
  <si>
    <t xml:space="preserve">Volnočasové aktivity                              </t>
  </si>
  <si>
    <t>10</t>
  </si>
  <si>
    <t>1354</t>
  </si>
  <si>
    <t xml:space="preserve">Příjmy z licencí pro kam.dopr.                    </t>
  </si>
  <si>
    <t>2122</t>
  </si>
  <si>
    <t xml:space="preserve">Silnice                                           </t>
  </si>
  <si>
    <t>2123</t>
  </si>
  <si>
    <t>2132</t>
  </si>
  <si>
    <t>2142</t>
  </si>
  <si>
    <t>2143</t>
  </si>
  <si>
    <t>2221</t>
  </si>
  <si>
    <t xml:space="preserve">Provoz veřej.silniční dopravy                     </t>
  </si>
  <si>
    <t>2299</t>
  </si>
  <si>
    <t xml:space="preserve">Ost. záležitosti v dopravě                        </t>
  </si>
  <si>
    <t>3111</t>
  </si>
  <si>
    <t>3113</t>
  </si>
  <si>
    <t>4113</t>
  </si>
  <si>
    <t xml:space="preserve">Neinv.přijaté transfery ze SF                     </t>
  </si>
  <si>
    <t>4121</t>
  </si>
  <si>
    <t xml:space="preserve">Neinv.přijaté transf.od obcí                      </t>
  </si>
  <si>
    <t>4129</t>
  </si>
  <si>
    <t xml:space="preserve">Ost.neinv.př.tran.od r.územ.ú.                    </t>
  </si>
  <si>
    <t xml:space="preserve">Doprava                                           </t>
  </si>
  <si>
    <t>11</t>
  </si>
  <si>
    <t>2111</t>
  </si>
  <si>
    <t xml:space="preserve">Cestovní ruch                                     </t>
  </si>
  <si>
    <t>4123</t>
  </si>
  <si>
    <t xml:space="preserve">Neinv.přijaté transf.-reg.rada                    </t>
  </si>
  <si>
    <t>4223</t>
  </si>
  <si>
    <t xml:space="preserve">Invest.přij.transf.od reg.rad                     </t>
  </si>
  <si>
    <t>12</t>
  </si>
  <si>
    <t>3636</t>
  </si>
  <si>
    <t xml:space="preserve">Územní rozvoj                                     </t>
  </si>
  <si>
    <t>3639</t>
  </si>
  <si>
    <t xml:space="preserve">Komun.služby a úz.rozvoj j.n.                     </t>
  </si>
  <si>
    <t>2119</t>
  </si>
  <si>
    <t>2133</t>
  </si>
  <si>
    <t>2322</t>
  </si>
  <si>
    <t>3112</t>
  </si>
  <si>
    <t>4211</t>
  </si>
  <si>
    <t xml:space="preserve">Invest.přijaté transf.z VPS SR                    </t>
  </si>
  <si>
    <t xml:space="preserve">Správa majetku kraje                              </t>
  </si>
  <si>
    <t>13</t>
  </si>
  <si>
    <t>2141</t>
  </si>
  <si>
    <t>6310</t>
  </si>
  <si>
    <t xml:space="preserve">Obec.příj.a výd.z fin.operací                     </t>
  </si>
  <si>
    <t xml:space="preserve">Předškolní zařízení                               </t>
  </si>
  <si>
    <t xml:space="preserve">Základní školy                                    </t>
  </si>
  <si>
    <t>3114</t>
  </si>
  <si>
    <t xml:space="preserve">Speciální základní školy                          </t>
  </si>
  <si>
    <t>3121</t>
  </si>
  <si>
    <t xml:space="preserve">Gymnázia                                          </t>
  </si>
  <si>
    <t>3122</t>
  </si>
  <si>
    <t xml:space="preserve">Střední odborné školy                             </t>
  </si>
  <si>
    <t>3123</t>
  </si>
  <si>
    <t xml:space="preserve">Stř.odbor.učiliště a učiliště                     </t>
  </si>
  <si>
    <t>3146</t>
  </si>
  <si>
    <t xml:space="preserve">Zař.vých.poradenst.,prev.v.péč                    </t>
  </si>
  <si>
    <t>3299</t>
  </si>
  <si>
    <t xml:space="preserve">Ost.záležitosti vzdělávání                        </t>
  </si>
  <si>
    <t>3312</t>
  </si>
  <si>
    <t xml:space="preserve">Hudební činnost                                   </t>
  </si>
  <si>
    <t>6409</t>
  </si>
  <si>
    <t xml:space="preserve">Ostatní činnosti j.n.                             </t>
  </si>
  <si>
    <t>2223</t>
  </si>
  <si>
    <t>2229</t>
  </si>
  <si>
    <t>3124</t>
  </si>
  <si>
    <t xml:space="preserve">Speciální střední školy                           </t>
  </si>
  <si>
    <t>3147</t>
  </si>
  <si>
    <t xml:space="preserve">Domovy mládeže                                    </t>
  </si>
  <si>
    <t>6402</t>
  </si>
  <si>
    <t xml:space="preserve">Finanční vypořádání minul.let                     </t>
  </si>
  <si>
    <t>3599</t>
  </si>
  <si>
    <t xml:space="preserve">Ostatní činnost ve zdrav.                         </t>
  </si>
  <si>
    <t>4118</t>
  </si>
  <si>
    <t xml:space="preserve">Neinvestiční převody z NF                         </t>
  </si>
  <si>
    <t>4216</t>
  </si>
  <si>
    <t xml:space="preserve">Ost.invest.přij.transf.ze SR                      </t>
  </si>
  <si>
    <t xml:space="preserve">Evropská integrace                                </t>
  </si>
  <si>
    <t>14</t>
  </si>
  <si>
    <t xml:space="preserve">Speciální předškolní zařízení                     </t>
  </si>
  <si>
    <t>3119</t>
  </si>
  <si>
    <t xml:space="preserve">Ost.zál.předšk.vých.a zákl.vzd                    </t>
  </si>
  <si>
    <t>3142</t>
  </si>
  <si>
    <t xml:space="preserve">Ostatní školní stravování                         </t>
  </si>
  <si>
    <t>4322</t>
  </si>
  <si>
    <t xml:space="preserve">Ústavy péče pro mládež                            </t>
  </si>
  <si>
    <t>2129</t>
  </si>
  <si>
    <t>3149</t>
  </si>
  <si>
    <t xml:space="preserve">Ost.zař.souvis.s vých.mládeže                     </t>
  </si>
  <si>
    <t xml:space="preserve">Školství                                          </t>
  </si>
  <si>
    <t>15</t>
  </si>
  <si>
    <t>3526</t>
  </si>
  <si>
    <t xml:space="preserve">Lázeň.léčebny,ozdravov.,sanat.                    </t>
  </si>
  <si>
    <t>3524</t>
  </si>
  <si>
    <t xml:space="preserve">Léčebny dlouhodobě nemocných                      </t>
  </si>
  <si>
    <t>3533</t>
  </si>
  <si>
    <t xml:space="preserve">Zdravotnická záchranná služba                     </t>
  </si>
  <si>
    <t>3522</t>
  </si>
  <si>
    <t xml:space="preserve">Ostatní nemocnice                                 </t>
  </si>
  <si>
    <t xml:space="preserve">Zdravotnictví                                     </t>
  </si>
  <si>
    <t>16</t>
  </si>
  <si>
    <t>3319</t>
  </si>
  <si>
    <t xml:space="preserve">Ost. záležitosti kultury                          </t>
  </si>
  <si>
    <t>3314</t>
  </si>
  <si>
    <t xml:space="preserve">Činnosti knihovnické                              </t>
  </si>
  <si>
    <t>3315</t>
  </si>
  <si>
    <t xml:space="preserve">Činnosti muzeí a galerií                          </t>
  </si>
  <si>
    <t>2211</t>
  </si>
  <si>
    <t xml:space="preserve">Kultura                                           </t>
  </si>
  <si>
    <t>18</t>
  </si>
  <si>
    <t>6113</t>
  </si>
  <si>
    <t xml:space="preserve">Zastupitelstva krajů                              </t>
  </si>
  <si>
    <t>4122</t>
  </si>
  <si>
    <t xml:space="preserve">Neinv.přijaté transf.od krajů                     </t>
  </si>
  <si>
    <t xml:space="preserve">Zastupitelstvo kraje                              </t>
  </si>
  <si>
    <t>19</t>
  </si>
  <si>
    <t>6172</t>
  </si>
  <si>
    <t xml:space="preserve">Činnost regionální správy                         </t>
  </si>
  <si>
    <t xml:space="preserve">Činnost krajského úřadu                           </t>
  </si>
  <si>
    <t>20</t>
  </si>
  <si>
    <t xml:space="preserve">Použití sociálního fondu                          </t>
  </si>
  <si>
    <t>21</t>
  </si>
  <si>
    <t>4159</t>
  </si>
  <si>
    <t xml:space="preserve">Ost.neinv.přij.transf.ze zahr.                    </t>
  </si>
  <si>
    <t>4213</t>
  </si>
  <si>
    <t xml:space="preserve">Inv. přijaté transfery ze SF                      </t>
  </si>
  <si>
    <t>4218</t>
  </si>
  <si>
    <t xml:space="preserve">Investiční převody z NF                           </t>
  </si>
  <si>
    <t>4222</t>
  </si>
  <si>
    <t xml:space="preserve">Invest.přijaté transf.od krajů                    </t>
  </si>
  <si>
    <t xml:space="preserve">Investice a evropské projekty                     </t>
  </si>
  <si>
    <t>28</t>
  </si>
  <si>
    <t>4339</t>
  </si>
  <si>
    <t xml:space="preserve">Ost.soc.péče a pom.rodině,manž                    </t>
  </si>
  <si>
    <t>4350</t>
  </si>
  <si>
    <t xml:space="preserve">Služby sociální péče                              </t>
  </si>
  <si>
    <t>4357</t>
  </si>
  <si>
    <t xml:space="preserve">Domovy                                            </t>
  </si>
  <si>
    <t>4399</t>
  </si>
  <si>
    <t xml:space="preserve">Ost.zál.soc.věcí a pol.zaměst.                    </t>
  </si>
  <si>
    <t xml:space="preserve">Sociální věci                                     </t>
  </si>
  <si>
    <t>39</t>
  </si>
  <si>
    <t>2219</t>
  </si>
  <si>
    <t xml:space="preserve">Ost.záležit.pozem.komunikací                      </t>
  </si>
  <si>
    <t>2441</t>
  </si>
  <si>
    <t xml:space="preserve">Splátky půjč. prostř. od obcí                     </t>
  </si>
  <si>
    <t>2449</t>
  </si>
  <si>
    <t xml:space="preserve">Ost.splátky p.p. od VR územ.ú.                    </t>
  </si>
  <si>
    <t xml:space="preserve">Regionální rozvoj                                 </t>
  </si>
  <si>
    <t>40</t>
  </si>
  <si>
    <t xml:space="preserve">Územní plánování                                  </t>
  </si>
  <si>
    <t>41</t>
  </si>
  <si>
    <t>1111</t>
  </si>
  <si>
    <t xml:space="preserve">Daň z příj.fyz.osob ze závis.č                    </t>
  </si>
  <si>
    <t>1112</t>
  </si>
  <si>
    <t xml:space="preserve">Daň z příj.fyz.os.z sam.výd.č.                    </t>
  </si>
  <si>
    <t>1113</t>
  </si>
  <si>
    <t xml:space="preserve">Daň z příj.fyz.os.z kapit.výn.                    </t>
  </si>
  <si>
    <t>1121</t>
  </si>
  <si>
    <t xml:space="preserve">Daň z příjmů právnických osob                     </t>
  </si>
  <si>
    <t>1123</t>
  </si>
  <si>
    <t xml:space="preserve">Daň z příj. práv.osob za kraje                    </t>
  </si>
  <si>
    <t>1211</t>
  </si>
  <si>
    <t xml:space="preserve">Daň z přidané hodnoty                             </t>
  </si>
  <si>
    <t>2222</t>
  </si>
  <si>
    <t>2227</t>
  </si>
  <si>
    <t>2328</t>
  </si>
  <si>
    <t>2481</t>
  </si>
  <si>
    <t xml:space="preserve">Příjmy od dluž.za real.záruk                      </t>
  </si>
  <si>
    <t>4112</t>
  </si>
  <si>
    <t xml:space="preserve">Neinv.přij.tran.ze SR-s.d.vzt.                    </t>
  </si>
  <si>
    <t xml:space="preserve">Rezerva a ost. výdaje                             </t>
  </si>
  <si>
    <t>48</t>
  </si>
  <si>
    <t xml:space="preserve">Dotační fond KHK                                  </t>
  </si>
  <si>
    <t>49</t>
  </si>
  <si>
    <t xml:space="preserve">Regionální inovační fond KHK                      </t>
  </si>
  <si>
    <t>50</t>
  </si>
  <si>
    <t xml:space="preserve">Fond rozvoje a reprodukce KHK                     </t>
  </si>
  <si>
    <t xml:space="preserve">              Tabulka č. 3</t>
  </si>
  <si>
    <t>Příjmy</t>
  </si>
  <si>
    <t>Kč</t>
  </si>
  <si>
    <t>tis. Kč</t>
  </si>
  <si>
    <t>Podrobné čerpání rozpočtu Královéhradeckého kraje k 31.12.2013</t>
  </si>
  <si>
    <t>Příjmy celkem</t>
  </si>
  <si>
    <t>-</t>
  </si>
  <si>
    <t>8123</t>
  </si>
  <si>
    <t xml:space="preserve">Dlouhodob.přijaté půjč.prostř.                    </t>
  </si>
  <si>
    <t>8124</t>
  </si>
  <si>
    <t xml:space="preserve">Uhraz.splát.dlouhodob.přij.půj                    </t>
  </si>
  <si>
    <t>8901</t>
  </si>
  <si>
    <t xml:space="preserve">Oper.z peněž.účtů organizace                      </t>
  </si>
  <si>
    <t xml:space="preserve">   -</t>
  </si>
  <si>
    <t>Celkem:</t>
  </si>
  <si>
    <t>Financování</t>
  </si>
  <si>
    <t>Zapojení výsledku hospodaření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</si>
</sst>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49" fontId="20" fillId="0" borderId="0" xfId="0" applyNumberFormat="1" applyFont="1" applyAlignment="1">
      <alignment horizontal="center"/>
    </xf>
    <xf numFmtId="0" fontId="20" fillId="33" borderId="0" xfId="0" applyFont="1" applyFill="1" applyAlignment="1">
      <alignment/>
    </xf>
    <xf numFmtId="49" fontId="20" fillId="33" borderId="0" xfId="0" applyNumberFormat="1" applyFont="1" applyFill="1" applyAlignment="1">
      <alignment/>
    </xf>
    <xf numFmtId="4" fontId="20" fillId="33" borderId="0" xfId="0" applyNumberFormat="1" applyFont="1" applyFill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9" fontId="20" fillId="0" borderId="0" xfId="0" applyNumberFormat="1" applyFont="1" applyAlignment="1">
      <alignment/>
    </xf>
    <xf numFmtId="49" fontId="35" fillId="19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PageLayoutView="0" workbookViewId="0" topLeftCell="A250">
      <selection activeCell="E267" sqref="E267"/>
    </sheetView>
  </sheetViews>
  <sheetFormatPr defaultColWidth="9.140625" defaultRowHeight="15"/>
  <cols>
    <col min="1" max="1" width="3.140625" style="0" bestFit="1" customWidth="1"/>
    <col min="2" max="2" width="5.421875" style="0" bestFit="1" customWidth="1"/>
    <col min="3" max="3" width="5.7109375" style="0" bestFit="1" customWidth="1"/>
    <col min="4" max="4" width="40.57421875" style="8" bestFit="1" customWidth="1"/>
    <col min="5" max="5" width="16.00390625" style="2" bestFit="1" customWidth="1"/>
    <col min="6" max="6" width="14.57421875" style="2" bestFit="1" customWidth="1"/>
    <col min="7" max="7" width="6.7109375" style="2" customWidth="1"/>
    <col min="8" max="8" width="14.00390625" style="2" bestFit="1" customWidth="1"/>
    <col min="9" max="9" width="6.57421875" style="2" bestFit="1" customWidth="1"/>
  </cols>
  <sheetData>
    <row r="1" spans="1:9" ht="15">
      <c r="A1" s="4"/>
      <c r="B1" s="4"/>
      <c r="C1" s="4"/>
      <c r="D1" s="4"/>
      <c r="E1" s="4"/>
      <c r="F1" s="4"/>
      <c r="G1" s="4"/>
      <c r="H1" s="4" t="s">
        <v>223</v>
      </c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18" t="s">
        <v>227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11" t="s">
        <v>224</v>
      </c>
      <c r="B4" s="11"/>
      <c r="C4" s="11"/>
      <c r="D4" s="10"/>
      <c r="E4" s="12"/>
      <c r="F4" s="12"/>
      <c r="G4" s="12"/>
      <c r="H4" s="12"/>
      <c r="I4" s="12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9" t="s">
        <v>0</v>
      </c>
      <c r="B6" s="9" t="s">
        <v>1</v>
      </c>
      <c r="C6" s="9" t="s">
        <v>2</v>
      </c>
      <c r="D6" s="4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</row>
    <row r="7" spans="1:9" ht="15">
      <c r="A7" s="4"/>
      <c r="B7" s="4"/>
      <c r="C7" s="4"/>
      <c r="D7" s="4"/>
      <c r="E7" s="9" t="s">
        <v>225</v>
      </c>
      <c r="F7" s="9" t="s">
        <v>226</v>
      </c>
      <c r="G7" s="4"/>
      <c r="H7" s="9" t="s">
        <v>226</v>
      </c>
      <c r="I7" s="4"/>
    </row>
    <row r="8" spans="1:9" ht="15">
      <c r="A8" s="5"/>
      <c r="B8" s="5"/>
      <c r="C8" s="5"/>
      <c r="D8" s="7"/>
      <c r="E8" s="5"/>
      <c r="F8" s="5"/>
      <c r="G8" s="5"/>
      <c r="H8" s="5"/>
      <c r="I8" s="5"/>
    </row>
    <row r="9" spans="1:9" ht="15">
      <c r="A9" s="1" t="s">
        <v>196</v>
      </c>
      <c r="B9" s="1" t="s">
        <v>197</v>
      </c>
      <c r="C9" s="1" t="s">
        <v>11</v>
      </c>
      <c r="D9" s="8" t="s">
        <v>198</v>
      </c>
      <c r="E9" s="2">
        <v>713321986.76</v>
      </c>
      <c r="F9" s="2">
        <v>717600</v>
      </c>
      <c r="G9" s="2">
        <f>ROUND(E9/F9/10,0)</f>
        <v>99</v>
      </c>
      <c r="H9" s="2">
        <v>717600</v>
      </c>
      <c r="I9" s="2">
        <f aca="true" t="shared" si="0" ref="I9:I71">ROUND(E9/H9/10,0)</f>
        <v>99</v>
      </c>
    </row>
    <row r="10" spans="1:9" ht="15">
      <c r="A10" s="1" t="s">
        <v>196</v>
      </c>
      <c r="B10" s="1" t="s">
        <v>199</v>
      </c>
      <c r="C10" s="1" t="s">
        <v>11</v>
      </c>
      <c r="D10" s="8" t="s">
        <v>200</v>
      </c>
      <c r="E10" s="2">
        <v>11953685.41</v>
      </c>
      <c r="F10" s="2">
        <v>18884</v>
      </c>
      <c r="G10" s="2">
        <f>ROUND(E10/F10/10,0)</f>
        <v>63</v>
      </c>
      <c r="H10" s="2">
        <v>18884</v>
      </c>
      <c r="I10" s="2">
        <f t="shared" si="0"/>
        <v>63</v>
      </c>
    </row>
    <row r="11" spans="1:9" ht="15">
      <c r="A11" s="1" t="s">
        <v>196</v>
      </c>
      <c r="B11" s="1" t="s">
        <v>201</v>
      </c>
      <c r="C11" s="1" t="s">
        <v>11</v>
      </c>
      <c r="D11" s="8" t="s">
        <v>202</v>
      </c>
      <c r="E11" s="2">
        <v>74420738.65</v>
      </c>
      <c r="F11" s="2">
        <v>75537</v>
      </c>
      <c r="G11" s="2">
        <f>ROUND(E11/F11/10,0)</f>
        <v>99</v>
      </c>
      <c r="H11" s="2">
        <v>75537</v>
      </c>
      <c r="I11" s="2">
        <f t="shared" si="0"/>
        <v>99</v>
      </c>
    </row>
    <row r="12" spans="1:9" ht="15">
      <c r="A12" s="1" t="s">
        <v>196</v>
      </c>
      <c r="B12" s="1" t="s">
        <v>203</v>
      </c>
      <c r="C12" s="1" t="s">
        <v>11</v>
      </c>
      <c r="D12" s="8" t="s">
        <v>204</v>
      </c>
      <c r="E12" s="2">
        <v>842130315.56</v>
      </c>
      <c r="F12" s="2">
        <v>698716</v>
      </c>
      <c r="G12" s="2">
        <f>ROUND(E12/F12/10,0)</f>
        <v>121</v>
      </c>
      <c r="H12" s="2">
        <v>698716</v>
      </c>
      <c r="I12" s="2">
        <f t="shared" si="0"/>
        <v>121</v>
      </c>
    </row>
    <row r="13" spans="1:9" ht="15">
      <c r="A13" s="1" t="s">
        <v>196</v>
      </c>
      <c r="B13" s="1" t="s">
        <v>205</v>
      </c>
      <c r="C13" s="1" t="s">
        <v>11</v>
      </c>
      <c r="D13" s="8" t="s">
        <v>206</v>
      </c>
      <c r="E13" s="2">
        <v>21481090</v>
      </c>
      <c r="F13" s="2">
        <v>0</v>
      </c>
      <c r="G13" s="16" t="s">
        <v>229</v>
      </c>
      <c r="H13" s="2">
        <v>21481.1</v>
      </c>
      <c r="I13" s="2">
        <f t="shared" si="0"/>
        <v>100</v>
      </c>
    </row>
    <row r="14" spans="1:9" ht="15">
      <c r="A14" s="1" t="s">
        <v>196</v>
      </c>
      <c r="B14" s="1" t="s">
        <v>207</v>
      </c>
      <c r="C14" s="1" t="s">
        <v>11</v>
      </c>
      <c r="D14" s="8" t="s">
        <v>208</v>
      </c>
      <c r="E14" s="2">
        <v>1452630830.83</v>
      </c>
      <c r="F14" s="2">
        <v>1479263</v>
      </c>
      <c r="G14" s="2">
        <f>ROUND(E14/F14/10,0)</f>
        <v>98</v>
      </c>
      <c r="H14" s="2">
        <v>1481513</v>
      </c>
      <c r="I14" s="2">
        <f t="shared" si="0"/>
        <v>98</v>
      </c>
    </row>
    <row r="15" spans="1:9" ht="15">
      <c r="A15" s="1" t="s">
        <v>9</v>
      </c>
      <c r="B15" s="1" t="s">
        <v>10</v>
      </c>
      <c r="C15" s="1" t="s">
        <v>11</v>
      </c>
      <c r="D15" s="8" t="s">
        <v>12</v>
      </c>
      <c r="E15" s="2">
        <v>1310550</v>
      </c>
      <c r="F15" s="2">
        <v>0</v>
      </c>
      <c r="G15" s="16" t="s">
        <v>229</v>
      </c>
      <c r="H15" s="2">
        <v>0</v>
      </c>
      <c r="I15" s="16" t="s">
        <v>229</v>
      </c>
    </row>
    <row r="16" spans="1:9" ht="15">
      <c r="A16" s="1" t="s">
        <v>45</v>
      </c>
      <c r="B16" s="1" t="s">
        <v>46</v>
      </c>
      <c r="C16" s="1" t="s">
        <v>11</v>
      </c>
      <c r="D16" s="8" t="s">
        <v>47</v>
      </c>
      <c r="E16" s="2">
        <v>27500</v>
      </c>
      <c r="F16" s="2">
        <v>0</v>
      </c>
      <c r="G16" s="16" t="s">
        <v>229</v>
      </c>
      <c r="H16" s="2">
        <v>0</v>
      </c>
      <c r="I16" s="16" t="s">
        <v>229</v>
      </c>
    </row>
    <row r="17" spans="1:7" ht="15">
      <c r="A17" s="1"/>
      <c r="G17" s="16"/>
    </row>
    <row r="18" spans="1:9" ht="15">
      <c r="A18" s="1" t="s">
        <v>16</v>
      </c>
      <c r="B18" s="1" t="s">
        <v>13</v>
      </c>
      <c r="C18" s="1" t="s">
        <v>11</v>
      </c>
      <c r="D18" s="8" t="s">
        <v>14</v>
      </c>
      <c r="E18" s="2">
        <v>1465945</v>
      </c>
      <c r="F18" s="2">
        <v>0</v>
      </c>
      <c r="G18" s="16" t="s">
        <v>229</v>
      </c>
      <c r="H18" s="2">
        <v>1465.9</v>
      </c>
      <c r="I18" s="2">
        <f t="shared" si="0"/>
        <v>100</v>
      </c>
    </row>
    <row r="19" spans="1:9" ht="15">
      <c r="A19" s="13" t="s">
        <v>16</v>
      </c>
      <c r="B19" s="14"/>
      <c r="C19" s="14"/>
      <c r="D19" s="7" t="s">
        <v>37</v>
      </c>
      <c r="E19" s="3">
        <f>E18</f>
        <v>1465945</v>
      </c>
      <c r="F19" s="3">
        <f>F18</f>
        <v>0</v>
      </c>
      <c r="G19" s="16" t="s">
        <v>229</v>
      </c>
      <c r="H19" s="3">
        <f>H18</f>
        <v>1465.9</v>
      </c>
      <c r="I19" s="2">
        <f t="shared" si="0"/>
        <v>100</v>
      </c>
    </row>
    <row r="20" spans="1:9" ht="15">
      <c r="A20" s="1" t="s">
        <v>43</v>
      </c>
      <c r="B20" s="1" t="s">
        <v>35</v>
      </c>
      <c r="C20" s="1" t="s">
        <v>11</v>
      </c>
      <c r="D20" s="8" t="s">
        <v>36</v>
      </c>
      <c r="E20" s="2">
        <v>1373000</v>
      </c>
      <c r="F20" s="2">
        <v>0</v>
      </c>
      <c r="G20" s="16" t="s">
        <v>229</v>
      </c>
      <c r="H20" s="2">
        <v>1373</v>
      </c>
      <c r="I20" s="2">
        <f t="shared" si="0"/>
        <v>100</v>
      </c>
    </row>
    <row r="21" spans="1:9" ht="15">
      <c r="A21" s="13" t="s">
        <v>43</v>
      </c>
      <c r="B21" s="14"/>
      <c r="C21" s="14"/>
      <c r="D21" s="7" t="s">
        <v>44</v>
      </c>
      <c r="E21" s="3">
        <f>E20</f>
        <v>1373000</v>
      </c>
      <c r="F21" s="3">
        <f>F20</f>
        <v>0</v>
      </c>
      <c r="G21" s="16" t="s">
        <v>229</v>
      </c>
      <c r="H21" s="3">
        <f>H20</f>
        <v>1373</v>
      </c>
      <c r="I21" s="2">
        <f t="shared" si="0"/>
        <v>100</v>
      </c>
    </row>
    <row r="22" spans="1:9" ht="15">
      <c r="A22" s="1" t="s">
        <v>45</v>
      </c>
      <c r="B22" s="1" t="s">
        <v>60</v>
      </c>
      <c r="C22" s="1" t="s">
        <v>11</v>
      </c>
      <c r="D22" s="8" t="s">
        <v>61</v>
      </c>
      <c r="E22" s="2">
        <v>56923292.81</v>
      </c>
      <c r="F22" s="2">
        <v>0</v>
      </c>
      <c r="G22" s="16" t="s">
        <v>229</v>
      </c>
      <c r="H22" s="2">
        <v>56923.3</v>
      </c>
      <c r="I22" s="2">
        <f t="shared" si="0"/>
        <v>100</v>
      </c>
    </row>
    <row r="23" spans="1:9" ht="15">
      <c r="A23" s="1" t="s">
        <v>45</v>
      </c>
      <c r="B23" s="1" t="s">
        <v>35</v>
      </c>
      <c r="C23" s="1" t="s">
        <v>11</v>
      </c>
      <c r="D23" s="8" t="s">
        <v>36</v>
      </c>
      <c r="E23" s="2">
        <v>254892000</v>
      </c>
      <c r="F23" s="2">
        <v>0</v>
      </c>
      <c r="G23" s="16" t="s">
        <v>229</v>
      </c>
      <c r="H23" s="2">
        <v>254603</v>
      </c>
      <c r="I23" s="2">
        <f t="shared" si="0"/>
        <v>100</v>
      </c>
    </row>
    <row r="24" spans="1:9" ht="15">
      <c r="A24" s="1" t="s">
        <v>45</v>
      </c>
      <c r="B24" s="1" t="s">
        <v>62</v>
      </c>
      <c r="C24" s="1" t="s">
        <v>11</v>
      </c>
      <c r="D24" s="8" t="s">
        <v>63</v>
      </c>
      <c r="E24" s="2">
        <v>2228796</v>
      </c>
      <c r="F24" s="2">
        <v>0</v>
      </c>
      <c r="G24" s="16" t="s">
        <v>229</v>
      </c>
      <c r="H24" s="2">
        <v>2230.6</v>
      </c>
      <c r="I24" s="2">
        <f t="shared" si="0"/>
        <v>100</v>
      </c>
    </row>
    <row r="25" spans="1:9" ht="15">
      <c r="A25" s="1" t="s">
        <v>45</v>
      </c>
      <c r="B25" s="1" t="s">
        <v>64</v>
      </c>
      <c r="C25" s="1" t="s">
        <v>11</v>
      </c>
      <c r="D25" s="8" t="s">
        <v>65</v>
      </c>
      <c r="E25" s="2">
        <v>106200</v>
      </c>
      <c r="F25" s="2">
        <v>0</v>
      </c>
      <c r="G25" s="16" t="s">
        <v>229</v>
      </c>
      <c r="H25" s="2">
        <v>106.2</v>
      </c>
      <c r="I25" s="2">
        <f t="shared" si="0"/>
        <v>100</v>
      </c>
    </row>
    <row r="26" spans="1:9" ht="15">
      <c r="A26" s="13" t="s">
        <v>45</v>
      </c>
      <c r="B26" s="14"/>
      <c r="C26" s="14"/>
      <c r="D26" s="7" t="s">
        <v>66</v>
      </c>
      <c r="E26" s="3">
        <f>SUM(E22:E25)</f>
        <v>314150288.81</v>
      </c>
      <c r="F26" s="3">
        <f>SUM(F22:F25)</f>
        <v>0</v>
      </c>
      <c r="G26" s="16" t="s">
        <v>229</v>
      </c>
      <c r="H26" s="3">
        <f>SUM(H22:H25)</f>
        <v>313863.1</v>
      </c>
      <c r="I26" s="2">
        <f t="shared" si="0"/>
        <v>100</v>
      </c>
    </row>
    <row r="27" spans="1:9" ht="15">
      <c r="A27" s="1" t="s">
        <v>67</v>
      </c>
      <c r="B27" s="1" t="s">
        <v>70</v>
      </c>
      <c r="C27" s="1" t="s">
        <v>11</v>
      </c>
      <c r="D27" s="8" t="s">
        <v>71</v>
      </c>
      <c r="E27" s="2">
        <v>3199650.84</v>
      </c>
      <c r="F27" s="2">
        <v>0</v>
      </c>
      <c r="G27" s="16" t="s">
        <v>229</v>
      </c>
      <c r="H27" s="2">
        <v>3199.66</v>
      </c>
      <c r="I27" s="2">
        <f t="shared" si="0"/>
        <v>100</v>
      </c>
    </row>
    <row r="28" spans="1:9" ht="15">
      <c r="A28" s="1" t="s">
        <v>67</v>
      </c>
      <c r="B28" s="1" t="s">
        <v>72</v>
      </c>
      <c r="C28" s="1" t="s">
        <v>11</v>
      </c>
      <c r="D28" s="8" t="s">
        <v>73</v>
      </c>
      <c r="E28" s="2">
        <v>3242310</v>
      </c>
      <c r="F28" s="2">
        <v>0</v>
      </c>
      <c r="G28" s="16" t="s">
        <v>229</v>
      </c>
      <c r="H28" s="2">
        <v>3242.31</v>
      </c>
      <c r="I28" s="2">
        <f t="shared" si="0"/>
        <v>100</v>
      </c>
    </row>
    <row r="29" spans="1:9" ht="15">
      <c r="A29" s="13" t="s">
        <v>67</v>
      </c>
      <c r="B29" s="14"/>
      <c r="C29" s="14"/>
      <c r="D29" s="7" t="s">
        <v>69</v>
      </c>
      <c r="E29" s="3">
        <f>E27+E28</f>
        <v>6441960.84</v>
      </c>
      <c r="F29" s="3">
        <f>F27+F28</f>
        <v>0</v>
      </c>
      <c r="G29" s="16" t="s">
        <v>229</v>
      </c>
      <c r="H29" s="3">
        <f>H27+H28</f>
        <v>6441.969999999999</v>
      </c>
      <c r="I29" s="2">
        <f t="shared" si="0"/>
        <v>100</v>
      </c>
    </row>
    <row r="30" spans="1:9" ht="15">
      <c r="A30" s="1" t="s">
        <v>74</v>
      </c>
      <c r="B30" s="1" t="s">
        <v>70</v>
      </c>
      <c r="C30" s="1" t="s">
        <v>11</v>
      </c>
      <c r="D30" s="8" t="s">
        <v>71</v>
      </c>
      <c r="E30" s="2">
        <v>2145174.6</v>
      </c>
      <c r="F30" s="2">
        <v>0</v>
      </c>
      <c r="G30" s="16" t="s">
        <v>229</v>
      </c>
      <c r="H30" s="2">
        <v>2145.18</v>
      </c>
      <c r="I30" s="2">
        <f t="shared" si="0"/>
        <v>100</v>
      </c>
    </row>
    <row r="31" spans="1:9" ht="15">
      <c r="A31" s="1" t="s">
        <v>74</v>
      </c>
      <c r="B31" s="1" t="s">
        <v>83</v>
      </c>
      <c r="C31" s="1" t="s">
        <v>11</v>
      </c>
      <c r="D31" s="8" t="s">
        <v>84</v>
      </c>
      <c r="E31" s="2">
        <v>573630</v>
      </c>
      <c r="F31" s="2">
        <v>0</v>
      </c>
      <c r="G31" s="16" t="s">
        <v>229</v>
      </c>
      <c r="H31" s="2">
        <v>573.6</v>
      </c>
      <c r="I31" s="2">
        <f t="shared" si="0"/>
        <v>100</v>
      </c>
    </row>
    <row r="32" spans="1:9" ht="15">
      <c r="A32" s="1" t="s">
        <v>74</v>
      </c>
      <c r="B32" s="1" t="s">
        <v>72</v>
      </c>
      <c r="C32" s="1" t="s">
        <v>11</v>
      </c>
      <c r="D32" s="8" t="s">
        <v>73</v>
      </c>
      <c r="E32" s="2">
        <v>7239525.47</v>
      </c>
      <c r="F32" s="2">
        <v>0</v>
      </c>
      <c r="G32" s="16" t="s">
        <v>229</v>
      </c>
      <c r="H32" s="2">
        <v>7239.53</v>
      </c>
      <c r="I32" s="2">
        <f t="shared" si="0"/>
        <v>100</v>
      </c>
    </row>
    <row r="33" spans="1:9" ht="15">
      <c r="A33" s="13" t="s">
        <v>74</v>
      </c>
      <c r="B33" s="14"/>
      <c r="C33" s="14"/>
      <c r="D33" s="7" t="s">
        <v>85</v>
      </c>
      <c r="E33" s="3">
        <f>SUM(E30:E32)</f>
        <v>9958330.07</v>
      </c>
      <c r="F33" s="3">
        <f>SUM(F30:F32)</f>
        <v>0</v>
      </c>
      <c r="G33" s="16" t="s">
        <v>229</v>
      </c>
      <c r="H33" s="3">
        <f>SUM(H30:H32)</f>
        <v>9958.31</v>
      </c>
      <c r="I33" s="2">
        <f t="shared" si="0"/>
        <v>100</v>
      </c>
    </row>
    <row r="34" spans="1:9" ht="15">
      <c r="A34" s="1" t="s">
        <v>86</v>
      </c>
      <c r="B34" s="1" t="s">
        <v>35</v>
      </c>
      <c r="C34" s="1" t="s">
        <v>11</v>
      </c>
      <c r="D34" s="8" t="s">
        <v>36</v>
      </c>
      <c r="E34" s="2">
        <v>194954531.15</v>
      </c>
      <c r="F34" s="2">
        <v>0</v>
      </c>
      <c r="G34" s="16" t="s">
        <v>229</v>
      </c>
      <c r="H34" s="2">
        <v>194954.55</v>
      </c>
      <c r="I34" s="2">
        <f t="shared" si="0"/>
        <v>100</v>
      </c>
    </row>
    <row r="35" spans="1:9" ht="15">
      <c r="A35" s="1" t="s">
        <v>86</v>
      </c>
      <c r="B35" s="1" t="s">
        <v>118</v>
      </c>
      <c r="C35" s="1" t="s">
        <v>11</v>
      </c>
      <c r="D35" s="8" t="s">
        <v>119</v>
      </c>
      <c r="E35" s="2">
        <v>1772305.61</v>
      </c>
      <c r="F35" s="2">
        <v>0</v>
      </c>
      <c r="G35" s="16" t="s">
        <v>229</v>
      </c>
      <c r="H35" s="2">
        <v>1772.3</v>
      </c>
      <c r="I35" s="2">
        <f t="shared" si="0"/>
        <v>100</v>
      </c>
    </row>
    <row r="36" spans="1:9" ht="15">
      <c r="A36" s="1" t="s">
        <v>86</v>
      </c>
      <c r="B36" s="1" t="s">
        <v>120</v>
      </c>
      <c r="C36" s="1" t="s">
        <v>11</v>
      </c>
      <c r="D36" s="8" t="s">
        <v>121</v>
      </c>
      <c r="E36" s="2">
        <v>11736445.71</v>
      </c>
      <c r="F36" s="2">
        <v>0</v>
      </c>
      <c r="G36" s="16" t="s">
        <v>229</v>
      </c>
      <c r="H36" s="2">
        <v>11736.45</v>
      </c>
      <c r="I36" s="2">
        <f t="shared" si="0"/>
        <v>100</v>
      </c>
    </row>
    <row r="37" spans="1:9" ht="15">
      <c r="A37" s="13" t="s">
        <v>86</v>
      </c>
      <c r="B37" s="14"/>
      <c r="C37" s="14"/>
      <c r="D37" s="7" t="s">
        <v>122</v>
      </c>
      <c r="E37" s="3">
        <f>SUM(E34:E36)</f>
        <v>208463282.47000003</v>
      </c>
      <c r="F37" s="3">
        <f>SUM(F34:F36)</f>
        <v>0</v>
      </c>
      <c r="G37" s="16" t="s">
        <v>229</v>
      </c>
      <c r="H37" s="3">
        <f>SUM(H34:H36)</f>
        <v>208463.3</v>
      </c>
      <c r="I37" s="2">
        <f t="shared" si="0"/>
        <v>100</v>
      </c>
    </row>
    <row r="38" spans="1:9" ht="15">
      <c r="A38" s="1" t="s">
        <v>123</v>
      </c>
      <c r="B38" s="1" t="s">
        <v>35</v>
      </c>
      <c r="C38" s="1" t="s">
        <v>11</v>
      </c>
      <c r="D38" s="8" t="s">
        <v>36</v>
      </c>
      <c r="E38" s="2">
        <v>4542402208.34</v>
      </c>
      <c r="F38" s="2">
        <v>0</v>
      </c>
      <c r="G38" s="16" t="s">
        <v>229</v>
      </c>
      <c r="H38" s="2">
        <v>4542402.25</v>
      </c>
      <c r="I38" s="2">
        <f t="shared" si="0"/>
        <v>100</v>
      </c>
    </row>
    <row r="39" spans="1:9" ht="15">
      <c r="A39" s="13" t="s">
        <v>123</v>
      </c>
      <c r="B39" s="14"/>
      <c r="C39" s="14"/>
      <c r="D39" s="7" t="s">
        <v>134</v>
      </c>
      <c r="E39" s="3">
        <f>E38</f>
        <v>4542402208.34</v>
      </c>
      <c r="F39" s="3">
        <f>F38</f>
        <v>0</v>
      </c>
      <c r="G39" s="16" t="s">
        <v>229</v>
      </c>
      <c r="H39" s="3">
        <f>H38</f>
        <v>4542402.25</v>
      </c>
      <c r="I39" s="2">
        <f t="shared" si="0"/>
        <v>100</v>
      </c>
    </row>
    <row r="40" spans="1:9" ht="15">
      <c r="A40" s="1" t="s">
        <v>135</v>
      </c>
      <c r="B40" s="1" t="s">
        <v>13</v>
      </c>
      <c r="C40" s="1" t="s">
        <v>11</v>
      </c>
      <c r="D40" s="8" t="s">
        <v>14</v>
      </c>
      <c r="E40" s="2">
        <v>1117698.08</v>
      </c>
      <c r="F40" s="2">
        <v>0</v>
      </c>
      <c r="G40" s="16" t="s">
        <v>229</v>
      </c>
      <c r="H40" s="2">
        <v>1117.7</v>
      </c>
      <c r="I40" s="2">
        <f t="shared" si="0"/>
        <v>100</v>
      </c>
    </row>
    <row r="41" spans="1:9" ht="15">
      <c r="A41" s="1" t="s">
        <v>135</v>
      </c>
      <c r="B41" s="1" t="s">
        <v>35</v>
      </c>
      <c r="C41" s="1" t="s">
        <v>11</v>
      </c>
      <c r="D41" s="8" t="s">
        <v>36</v>
      </c>
      <c r="E41" s="2">
        <v>5659460</v>
      </c>
      <c r="F41" s="2">
        <v>0</v>
      </c>
      <c r="G41" s="16" t="s">
        <v>229</v>
      </c>
      <c r="H41" s="2">
        <v>5659.5</v>
      </c>
      <c r="I41" s="2">
        <f t="shared" si="0"/>
        <v>100</v>
      </c>
    </row>
    <row r="42" spans="1:9" ht="15">
      <c r="A42" s="1" t="s">
        <v>135</v>
      </c>
      <c r="B42" s="1" t="s">
        <v>62</v>
      </c>
      <c r="C42" s="1" t="s">
        <v>11</v>
      </c>
      <c r="D42" s="8" t="s">
        <v>63</v>
      </c>
      <c r="E42" s="2">
        <v>250000</v>
      </c>
      <c r="F42" s="2">
        <v>250</v>
      </c>
      <c r="G42" s="2">
        <f>ROUND(E42/F42/10,0)</f>
        <v>100</v>
      </c>
      <c r="H42" s="2">
        <v>250</v>
      </c>
      <c r="I42" s="2">
        <f t="shared" si="0"/>
        <v>100</v>
      </c>
    </row>
    <row r="43" spans="1:9" ht="15">
      <c r="A43" s="13" t="s">
        <v>135</v>
      </c>
      <c r="B43" s="14"/>
      <c r="C43" s="14"/>
      <c r="D43" s="7" t="s">
        <v>144</v>
      </c>
      <c r="E43" s="3">
        <f>SUM(E40:E42)</f>
        <v>7027158.08</v>
      </c>
      <c r="F43" s="3">
        <f>SUM(F40:F42)</f>
        <v>250</v>
      </c>
      <c r="G43" s="16" t="s">
        <v>229</v>
      </c>
      <c r="H43" s="3">
        <f>SUM(H40:H42)</f>
        <v>7027.2</v>
      </c>
      <c r="I43" s="2">
        <f t="shared" si="0"/>
        <v>100</v>
      </c>
    </row>
    <row r="44" spans="1:9" ht="15">
      <c r="A44" s="1" t="s">
        <v>145</v>
      </c>
      <c r="B44" s="1" t="s">
        <v>35</v>
      </c>
      <c r="C44" s="1" t="s">
        <v>11</v>
      </c>
      <c r="D44" s="8" t="s">
        <v>36</v>
      </c>
      <c r="E44" s="2">
        <v>826000</v>
      </c>
      <c r="F44" s="2">
        <v>0</v>
      </c>
      <c r="G44" s="16" t="s">
        <v>229</v>
      </c>
      <c r="H44" s="2">
        <v>826</v>
      </c>
      <c r="I44" s="2">
        <f t="shared" si="0"/>
        <v>100</v>
      </c>
    </row>
    <row r="45" spans="1:9" ht="15">
      <c r="A45" s="1" t="s">
        <v>145</v>
      </c>
      <c r="B45" s="1" t="s">
        <v>62</v>
      </c>
      <c r="C45" s="1" t="s">
        <v>11</v>
      </c>
      <c r="D45" s="8" t="s">
        <v>63</v>
      </c>
      <c r="E45" s="2">
        <v>144400</v>
      </c>
      <c r="F45" s="2">
        <v>0</v>
      </c>
      <c r="G45" s="16" t="s">
        <v>229</v>
      </c>
      <c r="H45" s="2">
        <v>144.4</v>
      </c>
      <c r="I45" s="2">
        <f t="shared" si="0"/>
        <v>100</v>
      </c>
    </row>
    <row r="46" spans="1:9" ht="15">
      <c r="A46" s="1" t="s">
        <v>145</v>
      </c>
      <c r="B46" s="1" t="s">
        <v>120</v>
      </c>
      <c r="C46" s="1" t="s">
        <v>11</v>
      </c>
      <c r="D46" s="8" t="s">
        <v>121</v>
      </c>
      <c r="E46" s="2">
        <v>175000</v>
      </c>
      <c r="F46" s="2">
        <v>0</v>
      </c>
      <c r="G46" s="16" t="s">
        <v>229</v>
      </c>
      <c r="H46" s="2">
        <v>175</v>
      </c>
      <c r="I46" s="2">
        <f t="shared" si="0"/>
        <v>100</v>
      </c>
    </row>
    <row r="47" spans="1:9" ht="15">
      <c r="A47" s="13" t="s">
        <v>145</v>
      </c>
      <c r="B47" s="14"/>
      <c r="C47" s="14"/>
      <c r="D47" s="7" t="s">
        <v>153</v>
      </c>
      <c r="E47" s="3">
        <f>SUM(E44:E46)</f>
        <v>1145400</v>
      </c>
      <c r="F47" s="3">
        <f>SUM(F44:F46)</f>
        <v>0</v>
      </c>
      <c r="G47" s="16" t="s">
        <v>229</v>
      </c>
      <c r="H47" s="3">
        <f>SUM(H44:H46)</f>
        <v>1145.4</v>
      </c>
      <c r="I47" s="2">
        <f t="shared" si="0"/>
        <v>100</v>
      </c>
    </row>
    <row r="48" spans="1:9" ht="15">
      <c r="A48" s="1" t="s">
        <v>154</v>
      </c>
      <c r="B48" s="1" t="s">
        <v>13</v>
      </c>
      <c r="C48" s="1" t="s">
        <v>11</v>
      </c>
      <c r="D48" s="8" t="s">
        <v>14</v>
      </c>
      <c r="E48" s="2">
        <v>30000000</v>
      </c>
      <c r="F48" s="2">
        <v>0</v>
      </c>
      <c r="G48" s="16" t="s">
        <v>229</v>
      </c>
      <c r="H48" s="2">
        <v>30000</v>
      </c>
      <c r="I48" s="2">
        <f t="shared" si="0"/>
        <v>100</v>
      </c>
    </row>
    <row r="49" spans="1:9" ht="15">
      <c r="A49" s="1" t="s">
        <v>154</v>
      </c>
      <c r="B49" s="1" t="s">
        <v>35</v>
      </c>
      <c r="C49" s="1" t="s">
        <v>11</v>
      </c>
      <c r="D49" s="8" t="s">
        <v>36</v>
      </c>
      <c r="E49" s="2">
        <v>500000</v>
      </c>
      <c r="F49" s="2">
        <v>0</v>
      </c>
      <c r="G49" s="16" t="s">
        <v>229</v>
      </c>
      <c r="H49" s="2">
        <v>500</v>
      </c>
      <c r="I49" s="2">
        <f t="shared" si="0"/>
        <v>100</v>
      </c>
    </row>
    <row r="50" spans="1:9" ht="15">
      <c r="A50" s="1" t="s">
        <v>154</v>
      </c>
      <c r="B50" s="1" t="s">
        <v>157</v>
      </c>
      <c r="C50" s="1" t="s">
        <v>11</v>
      </c>
      <c r="D50" s="8" t="s">
        <v>158</v>
      </c>
      <c r="E50" s="2">
        <v>127842.04</v>
      </c>
      <c r="F50" s="2">
        <v>0</v>
      </c>
      <c r="G50" s="16" t="s">
        <v>229</v>
      </c>
      <c r="H50" s="2">
        <v>127.8</v>
      </c>
      <c r="I50" s="2">
        <f t="shared" si="0"/>
        <v>100</v>
      </c>
    </row>
    <row r="51" spans="1:9" ht="15">
      <c r="A51" s="13" t="s">
        <v>154</v>
      </c>
      <c r="B51" s="14"/>
      <c r="C51" s="14"/>
      <c r="D51" s="7" t="s">
        <v>159</v>
      </c>
      <c r="E51" s="3">
        <f>SUM(E48:E50)</f>
        <v>30627842.04</v>
      </c>
      <c r="F51" s="3">
        <f>SUM(F48:F50)</f>
        <v>0</v>
      </c>
      <c r="G51" s="16" t="s">
        <v>229</v>
      </c>
      <c r="H51" s="3">
        <f>SUM(H48:H50)</f>
        <v>30627.8</v>
      </c>
      <c r="I51" s="2">
        <f t="shared" si="0"/>
        <v>100</v>
      </c>
    </row>
    <row r="52" spans="1:9" ht="15">
      <c r="A52" s="1" t="s">
        <v>160</v>
      </c>
      <c r="B52" s="1" t="s">
        <v>13</v>
      </c>
      <c r="C52" s="1" t="s">
        <v>11</v>
      </c>
      <c r="D52" s="8" t="s">
        <v>14</v>
      </c>
      <c r="E52" s="2">
        <v>177056</v>
      </c>
      <c r="F52" s="2">
        <v>0</v>
      </c>
      <c r="G52" s="16" t="s">
        <v>229</v>
      </c>
      <c r="H52" s="2">
        <v>177.1</v>
      </c>
      <c r="I52" s="2">
        <f t="shared" si="0"/>
        <v>100</v>
      </c>
    </row>
    <row r="53" spans="1:9" ht="15">
      <c r="A53" s="1" t="s">
        <v>160</v>
      </c>
      <c r="B53" s="1" t="s">
        <v>35</v>
      </c>
      <c r="C53" s="1" t="s">
        <v>11</v>
      </c>
      <c r="D53" s="8" t="s">
        <v>36</v>
      </c>
      <c r="E53" s="2">
        <v>3666273.59</v>
      </c>
      <c r="F53" s="2">
        <v>0</v>
      </c>
      <c r="G53" s="16" t="s">
        <v>229</v>
      </c>
      <c r="H53" s="2">
        <v>3666.29</v>
      </c>
      <c r="I53" s="2">
        <f t="shared" si="0"/>
        <v>100</v>
      </c>
    </row>
    <row r="54" spans="1:9" ht="15">
      <c r="A54" s="1" t="s">
        <v>160</v>
      </c>
      <c r="B54" s="1" t="s">
        <v>120</v>
      </c>
      <c r="C54" s="1" t="s">
        <v>11</v>
      </c>
      <c r="D54" s="8" t="s">
        <v>121</v>
      </c>
      <c r="E54" s="2">
        <v>27874007</v>
      </c>
      <c r="F54" s="2">
        <v>0</v>
      </c>
      <c r="G54" s="16" t="s">
        <v>229</v>
      </c>
      <c r="H54" s="2">
        <v>27874.03</v>
      </c>
      <c r="I54" s="2">
        <f t="shared" si="0"/>
        <v>100</v>
      </c>
    </row>
    <row r="55" spans="1:9" ht="15">
      <c r="A55" s="13" t="s">
        <v>160</v>
      </c>
      <c r="B55" s="14"/>
      <c r="C55" s="14"/>
      <c r="D55" s="7" t="s">
        <v>163</v>
      </c>
      <c r="E55" s="3">
        <f>SUM(E52:E54)</f>
        <v>31717336.59</v>
      </c>
      <c r="F55" s="3">
        <f>SUM(F52:F54)</f>
        <v>0</v>
      </c>
      <c r="G55" s="16" t="s">
        <v>229</v>
      </c>
      <c r="H55" s="3">
        <f>SUM(H52:H54)</f>
        <v>31717.42</v>
      </c>
      <c r="I55" s="2">
        <f t="shared" si="0"/>
        <v>100</v>
      </c>
    </row>
    <row r="56" spans="1:9" ht="15">
      <c r="A56" s="1" t="s">
        <v>166</v>
      </c>
      <c r="B56" s="1" t="s">
        <v>35</v>
      </c>
      <c r="C56" s="1" t="s">
        <v>11</v>
      </c>
      <c r="D56" s="8" t="s">
        <v>36</v>
      </c>
      <c r="E56" s="2">
        <v>764611.45</v>
      </c>
      <c r="F56" s="2">
        <v>0</v>
      </c>
      <c r="G56" s="16" t="s">
        <v>229</v>
      </c>
      <c r="H56" s="2">
        <v>764.63</v>
      </c>
      <c r="I56" s="2">
        <f t="shared" si="0"/>
        <v>100</v>
      </c>
    </row>
    <row r="57" spans="1:9" ht="15">
      <c r="A57" s="1" t="s">
        <v>166</v>
      </c>
      <c r="B57" s="1" t="s">
        <v>118</v>
      </c>
      <c r="C57" s="1" t="s">
        <v>11</v>
      </c>
      <c r="D57" s="8" t="s">
        <v>119</v>
      </c>
      <c r="E57" s="2">
        <v>370345.88</v>
      </c>
      <c r="F57" s="2">
        <v>0</v>
      </c>
      <c r="G57" s="16" t="s">
        <v>229</v>
      </c>
      <c r="H57" s="2">
        <v>370.34</v>
      </c>
      <c r="I57" s="2">
        <f t="shared" si="0"/>
        <v>100</v>
      </c>
    </row>
    <row r="58" spans="1:9" ht="15">
      <c r="A58" s="1" t="s">
        <v>166</v>
      </c>
      <c r="B58" s="1" t="s">
        <v>70</v>
      </c>
      <c r="C58" s="1" t="s">
        <v>11</v>
      </c>
      <c r="D58" s="8" t="s">
        <v>71</v>
      </c>
      <c r="E58" s="2">
        <v>5564497.87</v>
      </c>
      <c r="F58" s="2">
        <v>0</v>
      </c>
      <c r="G58" s="16" t="s">
        <v>229</v>
      </c>
      <c r="H58" s="2">
        <v>5564.49</v>
      </c>
      <c r="I58" s="2">
        <f t="shared" si="0"/>
        <v>100</v>
      </c>
    </row>
    <row r="59" spans="1:9" ht="15">
      <c r="A59" s="1" t="s">
        <v>166</v>
      </c>
      <c r="B59" s="1" t="s">
        <v>167</v>
      </c>
      <c r="C59" s="1" t="s">
        <v>11</v>
      </c>
      <c r="D59" s="8" t="s">
        <v>168</v>
      </c>
      <c r="E59" s="2">
        <v>291255.17</v>
      </c>
      <c r="F59" s="2">
        <v>0</v>
      </c>
      <c r="G59" s="16" t="s">
        <v>229</v>
      </c>
      <c r="H59" s="2">
        <v>291.3</v>
      </c>
      <c r="I59" s="2">
        <f t="shared" si="0"/>
        <v>100</v>
      </c>
    </row>
    <row r="60" spans="1:9" ht="15">
      <c r="A60" s="1" t="s">
        <v>166</v>
      </c>
      <c r="B60" s="1" t="s">
        <v>169</v>
      </c>
      <c r="C60" s="1" t="s">
        <v>11</v>
      </c>
      <c r="D60" s="8" t="s">
        <v>170</v>
      </c>
      <c r="E60" s="2">
        <v>488002.3</v>
      </c>
      <c r="F60" s="2">
        <v>0</v>
      </c>
      <c r="G60" s="16" t="s">
        <v>229</v>
      </c>
      <c r="H60" s="2">
        <v>488.03</v>
      </c>
      <c r="I60" s="2">
        <f t="shared" si="0"/>
        <v>100</v>
      </c>
    </row>
    <row r="61" spans="1:9" ht="15">
      <c r="A61" s="1" t="s">
        <v>166</v>
      </c>
      <c r="B61" s="1" t="s">
        <v>120</v>
      </c>
      <c r="C61" s="1" t="s">
        <v>11</v>
      </c>
      <c r="D61" s="8" t="s">
        <v>121</v>
      </c>
      <c r="E61" s="2">
        <v>41747869.76</v>
      </c>
      <c r="F61" s="2">
        <v>0</v>
      </c>
      <c r="G61" s="16" t="s">
        <v>229</v>
      </c>
      <c r="H61" s="2">
        <v>41747.92</v>
      </c>
      <c r="I61" s="2">
        <f t="shared" si="0"/>
        <v>100</v>
      </c>
    </row>
    <row r="62" spans="1:9" ht="15">
      <c r="A62" s="1" t="s">
        <v>166</v>
      </c>
      <c r="B62" s="1" t="s">
        <v>171</v>
      </c>
      <c r="C62" s="1" t="s">
        <v>11</v>
      </c>
      <c r="D62" s="8" t="s">
        <v>172</v>
      </c>
      <c r="E62" s="2">
        <v>13650707.52</v>
      </c>
      <c r="F62" s="2">
        <v>0</v>
      </c>
      <c r="G62" s="16" t="s">
        <v>229</v>
      </c>
      <c r="H62" s="2">
        <v>13650.71</v>
      </c>
      <c r="I62" s="2">
        <f t="shared" si="0"/>
        <v>100</v>
      </c>
    </row>
    <row r="63" spans="1:9" ht="15">
      <c r="A63" s="1" t="s">
        <v>166</v>
      </c>
      <c r="B63" s="1" t="s">
        <v>173</v>
      </c>
      <c r="C63" s="1" t="s">
        <v>11</v>
      </c>
      <c r="D63" s="8" t="s">
        <v>174</v>
      </c>
      <c r="E63" s="2">
        <v>1140739.6</v>
      </c>
      <c r="F63" s="2">
        <v>0</v>
      </c>
      <c r="G63" s="16" t="s">
        <v>229</v>
      </c>
      <c r="H63" s="2">
        <v>1140.7</v>
      </c>
      <c r="I63" s="2">
        <f t="shared" si="0"/>
        <v>100</v>
      </c>
    </row>
    <row r="64" spans="1:9" ht="15">
      <c r="A64" s="1" t="s">
        <v>166</v>
      </c>
      <c r="B64" s="1" t="s">
        <v>72</v>
      </c>
      <c r="C64" s="1" t="s">
        <v>11</v>
      </c>
      <c r="D64" s="8" t="s">
        <v>73</v>
      </c>
      <c r="E64" s="2">
        <v>139858640.16</v>
      </c>
      <c r="F64" s="2">
        <v>0</v>
      </c>
      <c r="G64" s="16" t="s">
        <v>229</v>
      </c>
      <c r="H64" s="2">
        <v>139858.64</v>
      </c>
      <c r="I64" s="2">
        <f t="shared" si="0"/>
        <v>100</v>
      </c>
    </row>
    <row r="65" spans="1:9" ht="15">
      <c r="A65" s="13" t="s">
        <v>166</v>
      </c>
      <c r="B65" s="14"/>
      <c r="C65" s="14"/>
      <c r="D65" s="7" t="s">
        <v>175</v>
      </c>
      <c r="E65" s="3">
        <f>SUM(E56:E64)</f>
        <v>203876669.71</v>
      </c>
      <c r="F65" s="3">
        <f>SUM(F56:F64)</f>
        <v>0</v>
      </c>
      <c r="G65" s="16" t="s">
        <v>229</v>
      </c>
      <c r="H65" s="3">
        <f>SUM(H56:H64)</f>
        <v>203876.76</v>
      </c>
      <c r="I65" s="2">
        <f t="shared" si="0"/>
        <v>100</v>
      </c>
    </row>
    <row r="66" spans="1:9" ht="15">
      <c r="A66" s="1" t="s">
        <v>176</v>
      </c>
      <c r="B66" s="1" t="s">
        <v>35</v>
      </c>
      <c r="C66" s="1" t="s">
        <v>11</v>
      </c>
      <c r="D66" s="8" t="s">
        <v>36</v>
      </c>
      <c r="E66" s="2">
        <v>78056394.79</v>
      </c>
      <c r="F66" s="2">
        <v>0</v>
      </c>
      <c r="G66" s="16" t="s">
        <v>229</v>
      </c>
      <c r="H66" s="2">
        <v>78056.45</v>
      </c>
      <c r="I66" s="2">
        <f t="shared" si="0"/>
        <v>100</v>
      </c>
    </row>
    <row r="67" spans="1:9" ht="15">
      <c r="A67" s="13" t="s">
        <v>176</v>
      </c>
      <c r="B67" s="14"/>
      <c r="C67" s="14"/>
      <c r="D67" s="7" t="s">
        <v>185</v>
      </c>
      <c r="E67" s="3">
        <f>E66</f>
        <v>78056394.79</v>
      </c>
      <c r="F67" s="3">
        <f>F66</f>
        <v>0</v>
      </c>
      <c r="G67" s="16"/>
      <c r="H67" s="3">
        <f>H66</f>
        <v>78056.45</v>
      </c>
      <c r="I67" s="2">
        <f t="shared" si="0"/>
        <v>100</v>
      </c>
    </row>
    <row r="68" spans="1:9" ht="15">
      <c r="A68" s="1" t="s">
        <v>186</v>
      </c>
      <c r="B68" s="1" t="s">
        <v>35</v>
      </c>
      <c r="C68" s="1" t="s">
        <v>11</v>
      </c>
      <c r="D68" s="8" t="s">
        <v>36</v>
      </c>
      <c r="E68" s="2">
        <v>21437946</v>
      </c>
      <c r="F68" s="2">
        <v>0</v>
      </c>
      <c r="G68" s="16" t="s">
        <v>229</v>
      </c>
      <c r="H68" s="2">
        <v>21438</v>
      </c>
      <c r="I68" s="2">
        <f t="shared" si="0"/>
        <v>100</v>
      </c>
    </row>
    <row r="69" spans="1:9" ht="15">
      <c r="A69" s="1" t="s">
        <v>186</v>
      </c>
      <c r="B69" s="1" t="s">
        <v>70</v>
      </c>
      <c r="C69" s="1" t="s">
        <v>11</v>
      </c>
      <c r="D69" s="8" t="s">
        <v>71</v>
      </c>
      <c r="E69" s="2">
        <v>1328471.08</v>
      </c>
      <c r="F69" s="2">
        <v>0</v>
      </c>
      <c r="G69" s="16" t="s">
        <v>229</v>
      </c>
      <c r="H69" s="2">
        <v>1328.47</v>
      </c>
      <c r="I69" s="2">
        <f t="shared" si="0"/>
        <v>100</v>
      </c>
    </row>
    <row r="70" spans="1:9" ht="15">
      <c r="A70" s="13" t="s">
        <v>186</v>
      </c>
      <c r="B70" s="14"/>
      <c r="C70" s="14"/>
      <c r="D70" s="7" t="s">
        <v>193</v>
      </c>
      <c r="E70" s="3">
        <f>E68+E69</f>
        <v>22766417.08</v>
      </c>
      <c r="F70" s="3">
        <f>F68+F69</f>
        <v>0</v>
      </c>
      <c r="G70" s="16" t="s">
        <v>229</v>
      </c>
      <c r="H70" s="3">
        <f>H68+H69</f>
        <v>22766.47</v>
      </c>
      <c r="I70" s="2">
        <f t="shared" si="0"/>
        <v>100</v>
      </c>
    </row>
    <row r="71" spans="1:9" ht="15">
      <c r="A71" s="1" t="s">
        <v>196</v>
      </c>
      <c r="B71" s="1" t="s">
        <v>214</v>
      </c>
      <c r="C71" s="1" t="s">
        <v>11</v>
      </c>
      <c r="D71" s="8" t="s">
        <v>215</v>
      </c>
      <c r="E71" s="2">
        <v>72303000</v>
      </c>
      <c r="F71" s="2">
        <v>72303</v>
      </c>
      <c r="G71" s="2">
        <f>ROUND(E71/F71/10,0)</f>
        <v>100</v>
      </c>
      <c r="H71" s="2">
        <v>72303</v>
      </c>
      <c r="I71" s="2">
        <f t="shared" si="0"/>
        <v>100</v>
      </c>
    </row>
    <row r="72" spans="1:9" ht="15">
      <c r="A72" s="13" t="s">
        <v>196</v>
      </c>
      <c r="B72" s="14"/>
      <c r="C72" s="14"/>
      <c r="D72" s="7" t="s">
        <v>216</v>
      </c>
      <c r="E72" s="3">
        <f>E71</f>
        <v>72303000</v>
      </c>
      <c r="F72" s="3">
        <f>F71</f>
        <v>72303</v>
      </c>
      <c r="G72" s="2">
        <f>ROUND(E72/F72/10,0)</f>
        <v>100</v>
      </c>
      <c r="H72" s="3">
        <f>H71</f>
        <v>72303</v>
      </c>
      <c r="I72" s="2">
        <f>ROUND(E72/H72/10,0)</f>
        <v>100</v>
      </c>
    </row>
    <row r="73" spans="1:8" ht="15">
      <c r="A73" s="13"/>
      <c r="B73" s="14"/>
      <c r="C73" s="14"/>
      <c r="D73" s="7"/>
      <c r="E73" s="3"/>
      <c r="F73" s="3"/>
      <c r="H73" s="3"/>
    </row>
    <row r="74" spans="1:9" ht="15">
      <c r="A74" s="1" t="s">
        <v>16</v>
      </c>
      <c r="B74" s="1" t="s">
        <v>17</v>
      </c>
      <c r="C74" s="1" t="s">
        <v>18</v>
      </c>
      <c r="D74" s="8" t="s">
        <v>19</v>
      </c>
      <c r="E74" s="2">
        <v>3600</v>
      </c>
      <c r="F74" s="2">
        <v>0</v>
      </c>
      <c r="G74" s="16" t="s">
        <v>229</v>
      </c>
      <c r="H74" s="2">
        <v>0</v>
      </c>
      <c r="I74" s="16" t="s">
        <v>229</v>
      </c>
    </row>
    <row r="75" spans="1:9" ht="15">
      <c r="A75" s="1" t="s">
        <v>16</v>
      </c>
      <c r="B75" s="1" t="s">
        <v>17</v>
      </c>
      <c r="C75" s="1" t="s">
        <v>20</v>
      </c>
      <c r="D75" s="8" t="s">
        <v>21</v>
      </c>
      <c r="E75" s="2">
        <v>5300</v>
      </c>
      <c r="F75" s="2">
        <v>0</v>
      </c>
      <c r="G75" s="16" t="s">
        <v>229</v>
      </c>
      <c r="H75" s="2">
        <v>0</v>
      </c>
      <c r="I75" s="16" t="s">
        <v>229</v>
      </c>
    </row>
    <row r="76" spans="1:9" ht="15">
      <c r="A76" s="1" t="s">
        <v>16</v>
      </c>
      <c r="B76" s="1" t="s">
        <v>17</v>
      </c>
      <c r="C76" s="1" t="s">
        <v>22</v>
      </c>
      <c r="D76" s="8" t="s">
        <v>23</v>
      </c>
      <c r="E76" s="2">
        <v>59800</v>
      </c>
      <c r="F76" s="2">
        <v>0</v>
      </c>
      <c r="G76" s="16" t="s">
        <v>229</v>
      </c>
      <c r="H76" s="2">
        <v>0</v>
      </c>
      <c r="I76" s="16" t="s">
        <v>229</v>
      </c>
    </row>
    <row r="77" spans="1:9" ht="15">
      <c r="A77" s="1" t="s">
        <v>16</v>
      </c>
      <c r="B77" s="1" t="s">
        <v>24</v>
      </c>
      <c r="C77" s="1" t="s">
        <v>20</v>
      </c>
      <c r="D77" s="8" t="s">
        <v>21</v>
      </c>
      <c r="E77" s="2">
        <v>1000</v>
      </c>
      <c r="F77" s="2">
        <v>0</v>
      </c>
      <c r="G77" s="16" t="s">
        <v>229</v>
      </c>
      <c r="H77" s="2">
        <v>0</v>
      </c>
      <c r="I77" s="16" t="s">
        <v>229</v>
      </c>
    </row>
    <row r="78" spans="1:9" ht="15">
      <c r="A78" s="1" t="s">
        <v>16</v>
      </c>
      <c r="B78" s="1" t="s">
        <v>25</v>
      </c>
      <c r="C78" s="1" t="s">
        <v>26</v>
      </c>
      <c r="D78" s="8" t="s">
        <v>27</v>
      </c>
      <c r="E78" s="2">
        <v>4000</v>
      </c>
      <c r="F78" s="2">
        <v>0</v>
      </c>
      <c r="G78" s="16" t="s">
        <v>229</v>
      </c>
      <c r="H78" s="2">
        <v>0</v>
      </c>
      <c r="I78" s="16" t="s">
        <v>229</v>
      </c>
    </row>
    <row r="79" spans="1:9" ht="15">
      <c r="A79" s="1" t="s">
        <v>16</v>
      </c>
      <c r="B79" s="1" t="s">
        <v>28</v>
      </c>
      <c r="C79" s="1" t="s">
        <v>29</v>
      </c>
      <c r="D79" s="8" t="s">
        <v>30</v>
      </c>
      <c r="E79" s="2">
        <v>33115353</v>
      </c>
      <c r="F79" s="2">
        <v>45000</v>
      </c>
      <c r="G79" s="2">
        <f>ROUND(E79/F79/10,0)</f>
        <v>74</v>
      </c>
      <c r="H79" s="2">
        <v>45000</v>
      </c>
      <c r="I79" s="2">
        <f>ROUND(E79/H79/10,0)</f>
        <v>74</v>
      </c>
    </row>
    <row r="80" spans="1:9" ht="15">
      <c r="A80" s="1" t="s">
        <v>16</v>
      </c>
      <c r="B80" s="1" t="s">
        <v>31</v>
      </c>
      <c r="C80" s="1" t="s">
        <v>11</v>
      </c>
      <c r="D80" s="8" t="s">
        <v>32</v>
      </c>
      <c r="E80" s="2">
        <v>4000000</v>
      </c>
      <c r="F80" s="2">
        <v>0</v>
      </c>
      <c r="G80" s="16" t="s">
        <v>229</v>
      </c>
      <c r="H80" s="2">
        <v>4000</v>
      </c>
      <c r="I80" s="2">
        <f>ROUND(E80/H80/10,0)</f>
        <v>100</v>
      </c>
    </row>
    <row r="81" spans="1:9" ht="15">
      <c r="A81" s="1" t="s">
        <v>16</v>
      </c>
      <c r="B81" s="1" t="s">
        <v>33</v>
      </c>
      <c r="C81" s="1" t="s">
        <v>11</v>
      </c>
      <c r="D81" s="8" t="s">
        <v>34</v>
      </c>
      <c r="E81" s="2">
        <v>9000000</v>
      </c>
      <c r="F81" s="2">
        <v>0</v>
      </c>
      <c r="G81" s="16" t="s">
        <v>229</v>
      </c>
      <c r="H81" s="2">
        <v>9000</v>
      </c>
      <c r="I81" s="2">
        <f>ROUND(E81/H81/10,0)</f>
        <v>100</v>
      </c>
    </row>
    <row r="82" spans="1:9" ht="15">
      <c r="A82" s="13" t="s">
        <v>16</v>
      </c>
      <c r="B82" s="14"/>
      <c r="C82" s="14"/>
      <c r="D82" s="7" t="s">
        <v>37</v>
      </c>
      <c r="E82" s="3">
        <f>SUM(E74:E81)</f>
        <v>46189053</v>
      </c>
      <c r="F82" s="3">
        <f>SUM(F74:F81)</f>
        <v>45000</v>
      </c>
      <c r="G82" s="2">
        <f>ROUND(E82/F82/10,0)</f>
        <v>103</v>
      </c>
      <c r="H82" s="3">
        <f>SUM(H74:H81)</f>
        <v>58000</v>
      </c>
      <c r="I82" s="2">
        <f>ROUND(E82/H82/10,0)</f>
        <v>80</v>
      </c>
    </row>
    <row r="83" spans="1:9" ht="15">
      <c r="A83" s="1" t="s">
        <v>38</v>
      </c>
      <c r="B83" s="1" t="s">
        <v>17</v>
      </c>
      <c r="C83" s="1" t="s">
        <v>39</v>
      </c>
      <c r="D83" s="8" t="s">
        <v>40</v>
      </c>
      <c r="E83" s="2">
        <v>1000</v>
      </c>
      <c r="F83" s="2">
        <v>0</v>
      </c>
      <c r="G83" s="16" t="s">
        <v>229</v>
      </c>
      <c r="H83" s="2">
        <v>0</v>
      </c>
      <c r="I83" s="16" t="s">
        <v>229</v>
      </c>
    </row>
    <row r="84" spans="1:9" ht="15">
      <c r="A84" s="1" t="s">
        <v>38</v>
      </c>
      <c r="B84" s="1" t="s">
        <v>17</v>
      </c>
      <c r="C84" s="1" t="s">
        <v>41</v>
      </c>
      <c r="D84" s="8" t="s">
        <v>42</v>
      </c>
      <c r="E84" s="2">
        <v>22000</v>
      </c>
      <c r="F84" s="2">
        <v>0</v>
      </c>
      <c r="G84" s="16" t="s">
        <v>229</v>
      </c>
      <c r="H84" s="2">
        <v>0</v>
      </c>
      <c r="I84" s="16" t="s">
        <v>229</v>
      </c>
    </row>
    <row r="85" spans="1:9" ht="15">
      <c r="A85" s="1" t="s">
        <v>38</v>
      </c>
      <c r="B85" s="1" t="s">
        <v>24</v>
      </c>
      <c r="C85" s="1" t="s">
        <v>41</v>
      </c>
      <c r="D85" s="8" t="s">
        <v>42</v>
      </c>
      <c r="E85" s="2">
        <v>3000</v>
      </c>
      <c r="F85" s="2">
        <v>0</v>
      </c>
      <c r="G85" s="16" t="s">
        <v>229</v>
      </c>
      <c r="H85" s="2">
        <v>0</v>
      </c>
      <c r="I85" s="16" t="s">
        <v>229</v>
      </c>
    </row>
    <row r="86" spans="1:9" ht="15">
      <c r="A86" s="13" t="s">
        <v>38</v>
      </c>
      <c r="B86" s="14"/>
      <c r="C86" s="14"/>
      <c r="D86" s="7" t="s">
        <v>15</v>
      </c>
      <c r="E86" s="3">
        <f>SUM(E83:E85)</f>
        <v>26000</v>
      </c>
      <c r="F86" s="3">
        <f>SUM(F83:F85)</f>
        <v>0</v>
      </c>
      <c r="G86" s="16" t="s">
        <v>229</v>
      </c>
      <c r="H86" s="3">
        <f>SUM(H83:H85)</f>
        <v>0</v>
      </c>
      <c r="I86" s="16" t="s">
        <v>229</v>
      </c>
    </row>
    <row r="87" spans="1:9" ht="15">
      <c r="A87" s="1" t="s">
        <v>45</v>
      </c>
      <c r="B87" s="1" t="s">
        <v>48</v>
      </c>
      <c r="C87" s="1" t="s">
        <v>17</v>
      </c>
      <c r="D87" s="8" t="s">
        <v>49</v>
      </c>
      <c r="E87" s="2">
        <v>810000</v>
      </c>
      <c r="F87" s="2">
        <v>810</v>
      </c>
      <c r="G87" s="2">
        <f>ROUND(E87/F87/10,0)</f>
        <v>100</v>
      </c>
      <c r="H87" s="2">
        <v>810</v>
      </c>
      <c r="I87" s="2">
        <f>ROUND(E87/H87/10,0)</f>
        <v>100</v>
      </c>
    </row>
    <row r="88" spans="1:9" ht="15">
      <c r="A88" s="1" t="s">
        <v>45</v>
      </c>
      <c r="B88" s="1" t="s">
        <v>50</v>
      </c>
      <c r="C88" s="1" t="s">
        <v>17</v>
      </c>
      <c r="D88" s="8" t="s">
        <v>49</v>
      </c>
      <c r="E88" s="2">
        <v>19500000</v>
      </c>
      <c r="F88" s="2">
        <v>10000</v>
      </c>
      <c r="G88" s="2">
        <f>ROUND(E88/F88/10,0)</f>
        <v>195</v>
      </c>
      <c r="H88" s="2">
        <v>10000</v>
      </c>
      <c r="I88" s="2">
        <f>ROUND(E88/H88/10,0)</f>
        <v>195</v>
      </c>
    </row>
    <row r="89" spans="1:9" ht="15">
      <c r="A89" s="1" t="s">
        <v>45</v>
      </c>
      <c r="B89" s="1" t="s">
        <v>51</v>
      </c>
      <c r="C89" s="1" t="s">
        <v>17</v>
      </c>
      <c r="D89" s="8" t="s">
        <v>49</v>
      </c>
      <c r="E89" s="2">
        <v>69910802</v>
      </c>
      <c r="F89" s="2">
        <v>57526</v>
      </c>
      <c r="G89" s="2">
        <f>ROUND(E89/F89/10,0)</f>
        <v>122</v>
      </c>
      <c r="H89" s="2">
        <v>69910.8</v>
      </c>
      <c r="I89" s="2">
        <f>ROUND(E89/H89/10,0)</f>
        <v>100</v>
      </c>
    </row>
    <row r="90" spans="1:9" ht="15">
      <c r="A90" s="1" t="s">
        <v>45</v>
      </c>
      <c r="B90" s="1" t="s">
        <v>52</v>
      </c>
      <c r="C90" s="1" t="s">
        <v>17</v>
      </c>
      <c r="D90" s="8" t="s">
        <v>49</v>
      </c>
      <c r="E90" s="2">
        <v>21250000</v>
      </c>
      <c r="F90" s="2">
        <v>0</v>
      </c>
      <c r="G90" s="16" t="s">
        <v>229</v>
      </c>
      <c r="H90" s="2">
        <v>0</v>
      </c>
      <c r="I90" s="16" t="s">
        <v>229</v>
      </c>
    </row>
    <row r="91" spans="1:9" ht="15">
      <c r="A91" s="1" t="s">
        <v>45</v>
      </c>
      <c r="B91" s="1" t="s">
        <v>53</v>
      </c>
      <c r="C91" s="1" t="s">
        <v>17</v>
      </c>
      <c r="D91" s="8" t="s">
        <v>49</v>
      </c>
      <c r="E91" s="2">
        <v>87629.11</v>
      </c>
      <c r="F91" s="2">
        <v>0</v>
      </c>
      <c r="G91" s="16" t="s">
        <v>229</v>
      </c>
      <c r="H91" s="2">
        <v>0</v>
      </c>
      <c r="I91" s="16" t="s">
        <v>229</v>
      </c>
    </row>
    <row r="92" spans="1:9" ht="15">
      <c r="A92" s="1" t="s">
        <v>45</v>
      </c>
      <c r="B92" s="1" t="s">
        <v>17</v>
      </c>
      <c r="C92" s="1" t="s">
        <v>17</v>
      </c>
      <c r="D92" s="8" t="s">
        <v>49</v>
      </c>
      <c r="E92" s="2">
        <v>59300</v>
      </c>
      <c r="F92" s="2">
        <v>0</v>
      </c>
      <c r="G92" s="16" t="s">
        <v>229</v>
      </c>
      <c r="H92" s="2">
        <v>0</v>
      </c>
      <c r="I92" s="16" t="s">
        <v>229</v>
      </c>
    </row>
    <row r="93" spans="1:9" ht="15">
      <c r="A93" s="1" t="s">
        <v>45</v>
      </c>
      <c r="B93" s="1" t="s">
        <v>17</v>
      </c>
      <c r="C93" s="1" t="s">
        <v>54</v>
      </c>
      <c r="D93" s="8" t="s">
        <v>55</v>
      </c>
      <c r="E93" s="2">
        <v>2000</v>
      </c>
      <c r="F93" s="2">
        <v>0</v>
      </c>
      <c r="G93" s="16" t="s">
        <v>229</v>
      </c>
      <c r="H93" s="2">
        <v>0</v>
      </c>
      <c r="I93" s="16" t="s">
        <v>229</v>
      </c>
    </row>
    <row r="94" spans="1:9" ht="15">
      <c r="A94" s="1" t="s">
        <v>45</v>
      </c>
      <c r="B94" s="1" t="s">
        <v>17</v>
      </c>
      <c r="C94" s="1" t="s">
        <v>56</v>
      </c>
      <c r="D94" s="8" t="s">
        <v>57</v>
      </c>
      <c r="E94" s="2">
        <v>1671000</v>
      </c>
      <c r="F94" s="2">
        <v>0</v>
      </c>
      <c r="G94" s="16" t="s">
        <v>229</v>
      </c>
      <c r="H94" s="2">
        <v>0</v>
      </c>
      <c r="I94" s="16" t="s">
        <v>229</v>
      </c>
    </row>
    <row r="95" spans="1:9" ht="15">
      <c r="A95" s="1" t="s">
        <v>45</v>
      </c>
      <c r="B95" s="1" t="s">
        <v>29</v>
      </c>
      <c r="C95" s="1" t="s">
        <v>17</v>
      </c>
      <c r="D95" s="8" t="s">
        <v>49</v>
      </c>
      <c r="E95" s="2">
        <v>2184374</v>
      </c>
      <c r="F95" s="2">
        <v>0</v>
      </c>
      <c r="G95" s="16" t="s">
        <v>229</v>
      </c>
      <c r="H95" s="2">
        <v>2184.4</v>
      </c>
      <c r="I95" s="2">
        <f>ROUND(E95/H95/10,0)</f>
        <v>100</v>
      </c>
    </row>
    <row r="96" spans="1:9" ht="15">
      <c r="A96" s="1" t="s">
        <v>45</v>
      </c>
      <c r="B96" s="1" t="s">
        <v>24</v>
      </c>
      <c r="C96" s="1" t="s">
        <v>54</v>
      </c>
      <c r="D96" s="8" t="s">
        <v>55</v>
      </c>
      <c r="E96" s="2">
        <v>201590</v>
      </c>
      <c r="F96" s="2">
        <v>0</v>
      </c>
      <c r="G96" s="16" t="s">
        <v>229</v>
      </c>
      <c r="H96" s="2">
        <v>201.6</v>
      </c>
      <c r="I96" s="2">
        <f>ROUND(E96/H96/10,0)</f>
        <v>100</v>
      </c>
    </row>
    <row r="97" spans="1:9" ht="15">
      <c r="A97" s="1" t="s">
        <v>45</v>
      </c>
      <c r="B97" s="1" t="s">
        <v>24</v>
      </c>
      <c r="C97" s="1" t="s">
        <v>56</v>
      </c>
      <c r="D97" s="8" t="s">
        <v>57</v>
      </c>
      <c r="E97" s="2">
        <v>157991.33</v>
      </c>
      <c r="F97" s="2">
        <v>0</v>
      </c>
      <c r="G97" s="16" t="s">
        <v>229</v>
      </c>
      <c r="H97" s="2">
        <v>0</v>
      </c>
      <c r="I97" s="16" t="s">
        <v>229</v>
      </c>
    </row>
    <row r="98" spans="1:9" ht="15">
      <c r="A98" s="1" t="s">
        <v>45</v>
      </c>
      <c r="B98" s="1" t="s">
        <v>58</v>
      </c>
      <c r="C98" s="1" t="s">
        <v>17</v>
      </c>
      <c r="D98" s="8" t="s">
        <v>49</v>
      </c>
      <c r="E98" s="2">
        <v>412284</v>
      </c>
      <c r="F98" s="2">
        <v>0</v>
      </c>
      <c r="G98" s="16" t="s">
        <v>229</v>
      </c>
      <c r="H98" s="2">
        <v>0</v>
      </c>
      <c r="I98" s="16" t="s">
        <v>229</v>
      </c>
    </row>
    <row r="99" spans="1:9" ht="15">
      <c r="A99" s="1" t="s">
        <v>45</v>
      </c>
      <c r="B99" s="1" t="s">
        <v>59</v>
      </c>
      <c r="C99" s="1" t="s">
        <v>17</v>
      </c>
      <c r="D99" s="8" t="s">
        <v>49</v>
      </c>
      <c r="E99" s="2">
        <v>35138765</v>
      </c>
      <c r="F99" s="2">
        <v>18706.6</v>
      </c>
      <c r="G99" s="2">
        <f>ROUND(E99/F99/10,0)</f>
        <v>188</v>
      </c>
      <c r="H99" s="2">
        <v>35138.8</v>
      </c>
      <c r="I99" s="2">
        <f>ROUND(E99/H99/10,0)</f>
        <v>100</v>
      </c>
    </row>
    <row r="100" spans="1:9" ht="15">
      <c r="A100" s="13" t="s">
        <v>45</v>
      </c>
      <c r="B100" s="14"/>
      <c r="C100" s="14"/>
      <c r="D100" s="7" t="s">
        <v>66</v>
      </c>
      <c r="E100" s="3">
        <f>SUM(E87:E99)</f>
        <v>151385735.44</v>
      </c>
      <c r="F100" s="3">
        <f>SUM(F87:F99)</f>
        <v>87042.6</v>
      </c>
      <c r="G100" s="2">
        <f>ROUND(E100/F100/10,0)</f>
        <v>174</v>
      </c>
      <c r="H100" s="3">
        <f>SUM(H87:H99)</f>
        <v>118245.6</v>
      </c>
      <c r="I100" s="2">
        <f>ROUND(E100/H100/10,0)</f>
        <v>128</v>
      </c>
    </row>
    <row r="101" spans="1:9" ht="15">
      <c r="A101" s="1" t="s">
        <v>67</v>
      </c>
      <c r="B101" s="1" t="s">
        <v>68</v>
      </c>
      <c r="C101" s="1" t="s">
        <v>53</v>
      </c>
      <c r="D101" s="8" t="s">
        <v>69</v>
      </c>
      <c r="E101" s="2">
        <v>90000</v>
      </c>
      <c r="F101" s="2">
        <v>0</v>
      </c>
      <c r="G101" s="16" t="s">
        <v>229</v>
      </c>
      <c r="H101" s="2">
        <v>74.4</v>
      </c>
      <c r="I101" s="2">
        <f>ROUND(E101/H101/10,0)</f>
        <v>121</v>
      </c>
    </row>
    <row r="102" spans="1:9" ht="15">
      <c r="A102" s="13" t="s">
        <v>67</v>
      </c>
      <c r="B102" s="14"/>
      <c r="C102" s="14"/>
      <c r="D102" s="7" t="s">
        <v>69</v>
      </c>
      <c r="E102" s="3">
        <f>E101</f>
        <v>90000</v>
      </c>
      <c r="F102" s="3">
        <f>F101</f>
        <v>0</v>
      </c>
      <c r="G102" s="16" t="s">
        <v>229</v>
      </c>
      <c r="H102" s="3">
        <f>H101</f>
        <v>74.4</v>
      </c>
      <c r="I102" s="2">
        <f>ROUND(E102/H102/10,0)</f>
        <v>121</v>
      </c>
    </row>
    <row r="103" spans="1:9" ht="15">
      <c r="A103" s="1" t="s">
        <v>74</v>
      </c>
      <c r="B103" s="1" t="s">
        <v>68</v>
      </c>
      <c r="C103" s="1" t="s">
        <v>75</v>
      </c>
      <c r="D103" s="8" t="s">
        <v>76</v>
      </c>
      <c r="E103" s="2">
        <v>1440</v>
      </c>
      <c r="F103" s="2">
        <v>0</v>
      </c>
      <c r="G103" s="16" t="s">
        <v>229</v>
      </c>
      <c r="H103" s="2">
        <v>0</v>
      </c>
      <c r="I103" s="16" t="s">
        <v>229</v>
      </c>
    </row>
    <row r="104" spans="1:9" ht="15">
      <c r="A104" s="1" t="s">
        <v>74</v>
      </c>
      <c r="B104" s="1" t="s">
        <v>68</v>
      </c>
      <c r="C104" s="1" t="s">
        <v>77</v>
      </c>
      <c r="D104" s="8" t="s">
        <v>78</v>
      </c>
      <c r="E104" s="2">
        <v>1987848.07</v>
      </c>
      <c r="F104" s="2">
        <v>0</v>
      </c>
      <c r="G104" s="16" t="s">
        <v>229</v>
      </c>
      <c r="H104" s="2">
        <v>921.4</v>
      </c>
      <c r="I104" s="2">
        <f>ROUND(E104/H104/10,0)</f>
        <v>216</v>
      </c>
    </row>
    <row r="105" spans="1:9" ht="15">
      <c r="A105" s="1" t="s">
        <v>74</v>
      </c>
      <c r="B105" s="1" t="s">
        <v>79</v>
      </c>
      <c r="C105" s="1" t="s">
        <v>77</v>
      </c>
      <c r="D105" s="8" t="s">
        <v>78</v>
      </c>
      <c r="E105" s="2">
        <v>615358.9</v>
      </c>
      <c r="F105" s="2">
        <v>0</v>
      </c>
      <c r="G105" s="16" t="s">
        <v>229</v>
      </c>
      <c r="H105" s="2">
        <v>0</v>
      </c>
      <c r="I105" s="16" t="s">
        <v>229</v>
      </c>
    </row>
    <row r="106" spans="1:9" ht="15">
      <c r="A106" s="1" t="s">
        <v>74</v>
      </c>
      <c r="B106" s="1" t="s">
        <v>51</v>
      </c>
      <c r="C106" s="1" t="s">
        <v>77</v>
      </c>
      <c r="D106" s="8" t="s">
        <v>78</v>
      </c>
      <c r="E106" s="2">
        <v>3782270</v>
      </c>
      <c r="F106" s="2">
        <v>0</v>
      </c>
      <c r="G106" s="16" t="s">
        <v>229</v>
      </c>
      <c r="H106" s="2">
        <v>0</v>
      </c>
      <c r="I106" s="16" t="s">
        <v>229</v>
      </c>
    </row>
    <row r="107" spans="1:9" ht="15">
      <c r="A107" s="1" t="s">
        <v>74</v>
      </c>
      <c r="B107" s="1" t="s">
        <v>80</v>
      </c>
      <c r="C107" s="1" t="s">
        <v>77</v>
      </c>
      <c r="D107" s="8" t="s">
        <v>78</v>
      </c>
      <c r="E107" s="2">
        <v>24200</v>
      </c>
      <c r="F107" s="2">
        <v>0</v>
      </c>
      <c r="G107" s="16" t="s">
        <v>229</v>
      </c>
      <c r="H107" s="2">
        <v>0</v>
      </c>
      <c r="I107" s="16" t="s">
        <v>229</v>
      </c>
    </row>
    <row r="108" spans="1:9" ht="15">
      <c r="A108" s="1" t="s">
        <v>74</v>
      </c>
      <c r="B108" s="1" t="s">
        <v>81</v>
      </c>
      <c r="C108" s="1" t="s">
        <v>77</v>
      </c>
      <c r="D108" s="8" t="s">
        <v>78</v>
      </c>
      <c r="E108" s="2">
        <v>166678</v>
      </c>
      <c r="F108" s="2">
        <v>0</v>
      </c>
      <c r="G108" s="16" t="s">
        <v>229</v>
      </c>
      <c r="H108" s="2">
        <v>149.9</v>
      </c>
      <c r="I108" s="2">
        <f>ROUND(E108/H108/10,0)</f>
        <v>111</v>
      </c>
    </row>
    <row r="109" spans="1:9" ht="15">
      <c r="A109" s="1" t="s">
        <v>74</v>
      </c>
      <c r="B109" s="1" t="s">
        <v>24</v>
      </c>
      <c r="C109" s="1" t="s">
        <v>77</v>
      </c>
      <c r="D109" s="8" t="s">
        <v>78</v>
      </c>
      <c r="E109" s="2">
        <v>42754.2</v>
      </c>
      <c r="F109" s="2">
        <v>0</v>
      </c>
      <c r="G109" s="16" t="s">
        <v>229</v>
      </c>
      <c r="H109" s="2">
        <v>39</v>
      </c>
      <c r="I109" s="2">
        <f>ROUND(E109/H109/10,0)</f>
        <v>110</v>
      </c>
    </row>
    <row r="110" spans="1:9" ht="15">
      <c r="A110" s="1" t="s">
        <v>74</v>
      </c>
      <c r="B110" s="1" t="s">
        <v>31</v>
      </c>
      <c r="C110" s="1" t="s">
        <v>11</v>
      </c>
      <c r="D110" s="8" t="s">
        <v>32</v>
      </c>
      <c r="E110" s="2">
        <v>3000000</v>
      </c>
      <c r="F110" s="2">
        <v>0</v>
      </c>
      <c r="G110" s="16" t="s">
        <v>229</v>
      </c>
      <c r="H110" s="2">
        <v>2000</v>
      </c>
      <c r="I110" s="2">
        <f>ROUND(E110/H110/10,0)</f>
        <v>150</v>
      </c>
    </row>
    <row r="111" spans="1:9" ht="15">
      <c r="A111" s="1" t="s">
        <v>74</v>
      </c>
      <c r="B111" s="1" t="s">
        <v>58</v>
      </c>
      <c r="C111" s="1" t="s">
        <v>77</v>
      </c>
      <c r="D111" s="8" t="s">
        <v>78</v>
      </c>
      <c r="E111" s="2">
        <v>264720</v>
      </c>
      <c r="F111" s="2">
        <v>0</v>
      </c>
      <c r="G111" s="16" t="s">
        <v>229</v>
      </c>
      <c r="H111" s="2">
        <v>0</v>
      </c>
      <c r="I111" s="16" t="s">
        <v>229</v>
      </c>
    </row>
    <row r="112" spans="1:9" ht="15">
      <c r="A112" s="1" t="s">
        <v>74</v>
      </c>
      <c r="B112" s="1" t="s">
        <v>82</v>
      </c>
      <c r="C112" s="1" t="s">
        <v>77</v>
      </c>
      <c r="D112" s="8" t="s">
        <v>78</v>
      </c>
      <c r="E112" s="2">
        <v>8730860</v>
      </c>
      <c r="F112" s="2">
        <v>0</v>
      </c>
      <c r="G112" s="16" t="s">
        <v>229</v>
      </c>
      <c r="H112" s="2">
        <v>3514</v>
      </c>
      <c r="I112" s="2">
        <f>ROUND(E112/H112/10,0)</f>
        <v>248</v>
      </c>
    </row>
    <row r="113" spans="1:9" ht="15">
      <c r="A113" s="13" t="s">
        <v>74</v>
      </c>
      <c r="B113" s="14"/>
      <c r="C113" s="14"/>
      <c r="D113" s="7" t="s">
        <v>85</v>
      </c>
      <c r="E113" s="3">
        <f>SUM(E103:E112)</f>
        <v>18616129.17</v>
      </c>
      <c r="F113" s="3">
        <f>SUM(F103:F112)</f>
        <v>0</v>
      </c>
      <c r="G113" s="16" t="s">
        <v>229</v>
      </c>
      <c r="H113" s="3">
        <f>SUM(H103:H112)</f>
        <v>6624.3</v>
      </c>
      <c r="I113" s="2">
        <f>ROUND(E113/H113/10,0)</f>
        <v>281</v>
      </c>
    </row>
    <row r="114" spans="1:9" ht="15">
      <c r="A114" s="1" t="s">
        <v>86</v>
      </c>
      <c r="B114" s="1" t="s">
        <v>87</v>
      </c>
      <c r="C114" s="1" t="s">
        <v>88</v>
      </c>
      <c r="D114" s="8" t="s">
        <v>89</v>
      </c>
      <c r="E114" s="2">
        <v>109629.68</v>
      </c>
      <c r="F114" s="2">
        <v>0</v>
      </c>
      <c r="G114" s="16" t="s">
        <v>229</v>
      </c>
      <c r="H114" s="2">
        <v>0</v>
      </c>
      <c r="I114" s="16" t="s">
        <v>229</v>
      </c>
    </row>
    <row r="115" spans="1:9" ht="15">
      <c r="A115" s="1" t="s">
        <v>86</v>
      </c>
      <c r="B115" s="1" t="s">
        <v>53</v>
      </c>
      <c r="C115" s="1" t="s">
        <v>77</v>
      </c>
      <c r="D115" s="8" t="s">
        <v>78</v>
      </c>
      <c r="E115" s="2">
        <v>36599.12</v>
      </c>
      <c r="F115" s="2">
        <v>0</v>
      </c>
      <c r="G115" s="16" t="s">
        <v>229</v>
      </c>
      <c r="H115" s="2">
        <v>0</v>
      </c>
      <c r="I115" s="16" t="s">
        <v>229</v>
      </c>
    </row>
    <row r="116" spans="1:9" ht="15">
      <c r="A116" s="1" t="s">
        <v>86</v>
      </c>
      <c r="B116" s="1" t="s">
        <v>17</v>
      </c>
      <c r="C116" s="1" t="s">
        <v>53</v>
      </c>
      <c r="D116" s="8" t="s">
        <v>69</v>
      </c>
      <c r="E116" s="2">
        <v>1190</v>
      </c>
      <c r="F116" s="2">
        <v>0</v>
      </c>
      <c r="G116" s="16" t="s">
        <v>229</v>
      </c>
      <c r="H116" s="2">
        <v>0</v>
      </c>
      <c r="I116" s="16" t="s">
        <v>229</v>
      </c>
    </row>
    <row r="117" spans="1:9" ht="15">
      <c r="A117" s="1" t="s">
        <v>86</v>
      </c>
      <c r="B117" s="1" t="s">
        <v>17</v>
      </c>
      <c r="C117" s="1" t="s">
        <v>58</v>
      </c>
      <c r="D117" s="8" t="s">
        <v>90</v>
      </c>
      <c r="E117" s="2">
        <v>12241</v>
      </c>
      <c r="F117" s="2">
        <v>0</v>
      </c>
      <c r="G117" s="16" t="s">
        <v>229</v>
      </c>
      <c r="H117" s="2">
        <v>0</v>
      </c>
      <c r="I117" s="16" t="s">
        <v>229</v>
      </c>
    </row>
    <row r="118" spans="1:9" ht="15">
      <c r="A118" s="1" t="s">
        <v>86</v>
      </c>
      <c r="B118" s="1" t="s">
        <v>17</v>
      </c>
      <c r="C118" s="1" t="s">
        <v>59</v>
      </c>
      <c r="D118" s="8" t="s">
        <v>91</v>
      </c>
      <c r="E118" s="2">
        <v>0</v>
      </c>
      <c r="F118" s="2">
        <v>0</v>
      </c>
      <c r="G118" s="16" t="s">
        <v>229</v>
      </c>
      <c r="H118" s="2">
        <v>0</v>
      </c>
      <c r="I118" s="16" t="s">
        <v>229</v>
      </c>
    </row>
    <row r="119" spans="1:9" ht="15">
      <c r="A119" s="1" t="s">
        <v>86</v>
      </c>
      <c r="B119" s="1" t="s">
        <v>17</v>
      </c>
      <c r="C119" s="1" t="s">
        <v>92</v>
      </c>
      <c r="D119" s="8" t="s">
        <v>93</v>
      </c>
      <c r="E119" s="2">
        <v>0</v>
      </c>
      <c r="F119" s="2">
        <v>0</v>
      </c>
      <c r="G119" s="16" t="s">
        <v>229</v>
      </c>
      <c r="H119" s="2">
        <v>0</v>
      </c>
      <c r="I119" s="16" t="s">
        <v>229</v>
      </c>
    </row>
    <row r="120" spans="1:9" ht="15">
      <c r="A120" s="1" t="s">
        <v>86</v>
      </c>
      <c r="B120" s="1" t="s">
        <v>17</v>
      </c>
      <c r="C120" s="1" t="s">
        <v>94</v>
      </c>
      <c r="D120" s="8" t="s">
        <v>95</v>
      </c>
      <c r="E120" s="2">
        <v>0</v>
      </c>
      <c r="F120" s="2">
        <v>0</v>
      </c>
      <c r="G120" s="16" t="s">
        <v>229</v>
      </c>
      <c r="H120" s="2">
        <v>0</v>
      </c>
      <c r="I120" s="16" t="s">
        <v>229</v>
      </c>
    </row>
    <row r="121" spans="1:9" ht="15">
      <c r="A121" s="1" t="s">
        <v>86</v>
      </c>
      <c r="B121" s="1" t="s">
        <v>17</v>
      </c>
      <c r="C121" s="1" t="s">
        <v>96</v>
      </c>
      <c r="D121" s="8" t="s">
        <v>97</v>
      </c>
      <c r="E121" s="2">
        <v>1193</v>
      </c>
      <c r="F121" s="2">
        <v>0</v>
      </c>
      <c r="G121" s="16" t="s">
        <v>229</v>
      </c>
      <c r="H121" s="2">
        <v>0</v>
      </c>
      <c r="I121" s="16" t="s">
        <v>229</v>
      </c>
    </row>
    <row r="122" spans="1:9" ht="15">
      <c r="A122" s="1" t="s">
        <v>86</v>
      </c>
      <c r="B122" s="1" t="s">
        <v>17</v>
      </c>
      <c r="C122" s="1" t="s">
        <v>98</v>
      </c>
      <c r="D122" s="8" t="s">
        <v>99</v>
      </c>
      <c r="E122" s="2">
        <v>0</v>
      </c>
      <c r="F122" s="2">
        <v>0</v>
      </c>
      <c r="G122" s="16" t="s">
        <v>229</v>
      </c>
      <c r="H122" s="2">
        <v>0</v>
      </c>
      <c r="I122" s="16" t="s">
        <v>229</v>
      </c>
    </row>
    <row r="123" spans="1:9" ht="15">
      <c r="A123" s="1" t="s">
        <v>86</v>
      </c>
      <c r="B123" s="1" t="s">
        <v>17</v>
      </c>
      <c r="C123" s="1" t="s">
        <v>100</v>
      </c>
      <c r="D123" s="8" t="s">
        <v>101</v>
      </c>
      <c r="E123" s="2">
        <v>0</v>
      </c>
      <c r="F123" s="2">
        <v>0</v>
      </c>
      <c r="G123" s="16" t="s">
        <v>229</v>
      </c>
      <c r="H123" s="2">
        <v>0</v>
      </c>
      <c r="I123" s="16" t="s">
        <v>229</v>
      </c>
    </row>
    <row r="124" spans="1:9" ht="15">
      <c r="A124" s="1" t="s">
        <v>86</v>
      </c>
      <c r="B124" s="1" t="s">
        <v>17</v>
      </c>
      <c r="C124" s="1" t="s">
        <v>102</v>
      </c>
      <c r="D124" s="8" t="s">
        <v>103</v>
      </c>
      <c r="E124" s="2">
        <v>20381.55</v>
      </c>
      <c r="F124" s="2">
        <v>0</v>
      </c>
      <c r="G124" s="16" t="s">
        <v>229</v>
      </c>
      <c r="H124" s="2">
        <v>0</v>
      </c>
      <c r="I124" s="16" t="s">
        <v>229</v>
      </c>
    </row>
    <row r="125" spans="1:9" ht="15">
      <c r="A125" s="1" t="s">
        <v>86</v>
      </c>
      <c r="B125" s="1" t="s">
        <v>17</v>
      </c>
      <c r="C125" s="1" t="s">
        <v>104</v>
      </c>
      <c r="D125" s="8" t="s">
        <v>105</v>
      </c>
      <c r="E125" s="2">
        <v>2000</v>
      </c>
      <c r="F125" s="2">
        <v>0</v>
      </c>
      <c r="G125" s="16" t="s">
        <v>229</v>
      </c>
      <c r="H125" s="2">
        <v>0</v>
      </c>
      <c r="I125" s="16" t="s">
        <v>229</v>
      </c>
    </row>
    <row r="126" spans="1:9" ht="15">
      <c r="A126" s="1" t="s">
        <v>86</v>
      </c>
      <c r="B126" s="1" t="s">
        <v>17</v>
      </c>
      <c r="C126" s="1" t="s">
        <v>75</v>
      </c>
      <c r="D126" s="8" t="s">
        <v>76</v>
      </c>
      <c r="E126" s="2">
        <v>5000</v>
      </c>
      <c r="F126" s="2">
        <v>0</v>
      </c>
      <c r="G126" s="16" t="s">
        <v>229</v>
      </c>
      <c r="H126" s="2">
        <v>0</v>
      </c>
      <c r="I126" s="16" t="s">
        <v>229</v>
      </c>
    </row>
    <row r="127" spans="1:9" ht="15">
      <c r="A127" s="1" t="s">
        <v>86</v>
      </c>
      <c r="B127" s="1" t="s">
        <v>17</v>
      </c>
      <c r="C127" s="1" t="s">
        <v>106</v>
      </c>
      <c r="D127" s="8" t="s">
        <v>107</v>
      </c>
      <c r="E127" s="2">
        <v>6760.27</v>
      </c>
      <c r="F127" s="2">
        <v>0</v>
      </c>
      <c r="G127" s="16" t="s">
        <v>229</v>
      </c>
      <c r="H127" s="2">
        <v>0</v>
      </c>
      <c r="I127" s="16" t="s">
        <v>229</v>
      </c>
    </row>
    <row r="128" spans="1:9" ht="15">
      <c r="A128" s="1" t="s">
        <v>86</v>
      </c>
      <c r="B128" s="1" t="s">
        <v>108</v>
      </c>
      <c r="C128" s="1" t="s">
        <v>102</v>
      </c>
      <c r="D128" s="8" t="s">
        <v>103</v>
      </c>
      <c r="E128" s="2">
        <v>58988</v>
      </c>
      <c r="F128" s="2">
        <v>0</v>
      </c>
      <c r="G128" s="16" t="s">
        <v>229</v>
      </c>
      <c r="H128" s="2">
        <v>59</v>
      </c>
      <c r="I128" s="2">
        <f>ROUND(E128/H128/10,0)</f>
        <v>100</v>
      </c>
    </row>
    <row r="129" spans="1:9" ht="15">
      <c r="A129" s="1" t="s">
        <v>86</v>
      </c>
      <c r="B129" s="1" t="s">
        <v>109</v>
      </c>
      <c r="C129" s="1" t="s">
        <v>92</v>
      </c>
      <c r="D129" s="8" t="s">
        <v>93</v>
      </c>
      <c r="E129" s="2">
        <v>56068</v>
      </c>
      <c r="F129" s="2">
        <v>0</v>
      </c>
      <c r="G129" s="16" t="s">
        <v>229</v>
      </c>
      <c r="H129" s="2">
        <v>0</v>
      </c>
      <c r="I129" s="16" t="s">
        <v>229</v>
      </c>
    </row>
    <row r="130" spans="1:9" ht="15">
      <c r="A130" s="1" t="s">
        <v>86</v>
      </c>
      <c r="B130" s="1" t="s">
        <v>109</v>
      </c>
      <c r="C130" s="1" t="s">
        <v>96</v>
      </c>
      <c r="D130" s="8" t="s">
        <v>97</v>
      </c>
      <c r="E130" s="2">
        <v>791092.46</v>
      </c>
      <c r="F130" s="2">
        <v>0</v>
      </c>
      <c r="G130" s="16" t="s">
        <v>229</v>
      </c>
      <c r="H130" s="2">
        <v>791.09</v>
      </c>
      <c r="I130" s="2">
        <f>ROUND(E130/H130/10,0)</f>
        <v>100</v>
      </c>
    </row>
    <row r="131" spans="1:9" ht="15">
      <c r="A131" s="1" t="s">
        <v>86</v>
      </c>
      <c r="B131" s="1" t="s">
        <v>109</v>
      </c>
      <c r="C131" s="1" t="s">
        <v>98</v>
      </c>
      <c r="D131" s="8" t="s">
        <v>99</v>
      </c>
      <c r="E131" s="2">
        <v>252144.54</v>
      </c>
      <c r="F131" s="2">
        <v>0</v>
      </c>
      <c r="G131" s="16" t="s">
        <v>229</v>
      </c>
      <c r="H131" s="2">
        <v>243.93</v>
      </c>
      <c r="I131" s="2">
        <f>ROUND(E131/H131/10,0)</f>
        <v>103</v>
      </c>
    </row>
    <row r="132" spans="1:9" ht="15">
      <c r="A132" s="1" t="s">
        <v>86</v>
      </c>
      <c r="B132" s="1" t="s">
        <v>109</v>
      </c>
      <c r="C132" s="1" t="s">
        <v>110</v>
      </c>
      <c r="D132" s="8" t="s">
        <v>111</v>
      </c>
      <c r="E132" s="2">
        <v>171199.24</v>
      </c>
      <c r="F132" s="2">
        <v>0</v>
      </c>
      <c r="G132" s="16" t="s">
        <v>229</v>
      </c>
      <c r="H132" s="2">
        <v>171.2</v>
      </c>
      <c r="I132" s="2">
        <f>ROUND(E132/H132/10,0)</f>
        <v>100</v>
      </c>
    </row>
    <row r="133" spans="1:9" ht="15">
      <c r="A133" s="1" t="s">
        <v>86</v>
      </c>
      <c r="B133" s="1" t="s">
        <v>109</v>
      </c>
      <c r="C133" s="1" t="s">
        <v>112</v>
      </c>
      <c r="D133" s="8" t="s">
        <v>113</v>
      </c>
      <c r="E133" s="2">
        <v>45089.14</v>
      </c>
      <c r="F133" s="2">
        <v>0</v>
      </c>
      <c r="G133" s="16" t="s">
        <v>229</v>
      </c>
      <c r="H133" s="2">
        <v>45.09</v>
      </c>
      <c r="I133" s="2">
        <f>ROUND(E133/H133/10,0)</f>
        <v>100</v>
      </c>
    </row>
    <row r="134" spans="1:9" ht="15">
      <c r="A134" s="1" t="s">
        <v>86</v>
      </c>
      <c r="B134" s="1" t="s">
        <v>109</v>
      </c>
      <c r="C134" s="1" t="s">
        <v>102</v>
      </c>
      <c r="D134" s="8" t="s">
        <v>103</v>
      </c>
      <c r="E134" s="2">
        <v>2060103.12</v>
      </c>
      <c r="F134" s="2">
        <v>0</v>
      </c>
      <c r="G134" s="16" t="s">
        <v>229</v>
      </c>
      <c r="H134" s="2">
        <v>1363.75</v>
      </c>
      <c r="I134" s="2">
        <f>ROUND(E134/H134/10,0)</f>
        <v>151</v>
      </c>
    </row>
    <row r="135" spans="1:9" ht="15">
      <c r="A135" s="1" t="s">
        <v>86</v>
      </c>
      <c r="B135" s="1" t="s">
        <v>109</v>
      </c>
      <c r="C135" s="1" t="s">
        <v>114</v>
      </c>
      <c r="D135" s="8" t="s">
        <v>115</v>
      </c>
      <c r="E135" s="2">
        <v>235175</v>
      </c>
      <c r="F135" s="2">
        <v>0</v>
      </c>
      <c r="G135" s="16" t="s">
        <v>229</v>
      </c>
      <c r="H135" s="2">
        <v>0</v>
      </c>
      <c r="I135" s="16" t="s">
        <v>229</v>
      </c>
    </row>
    <row r="136" spans="1:9" ht="15">
      <c r="A136" s="1" t="s">
        <v>86</v>
      </c>
      <c r="B136" s="1" t="s">
        <v>24</v>
      </c>
      <c r="C136" s="1" t="s">
        <v>116</v>
      </c>
      <c r="D136" s="8" t="s">
        <v>117</v>
      </c>
      <c r="E136" s="2">
        <v>136909.14</v>
      </c>
      <c r="F136" s="2">
        <v>0</v>
      </c>
      <c r="G136" s="16" t="s">
        <v>229</v>
      </c>
      <c r="H136" s="2">
        <v>137</v>
      </c>
      <c r="I136" s="2">
        <f aca="true" t="shared" si="1" ref="I136:I186">ROUND(E136/H136/10,0)</f>
        <v>100</v>
      </c>
    </row>
    <row r="137" spans="1:9" ht="15">
      <c r="A137" s="1" t="s">
        <v>86</v>
      </c>
      <c r="B137" s="1" t="s">
        <v>24</v>
      </c>
      <c r="C137" s="1" t="s">
        <v>106</v>
      </c>
      <c r="D137" s="8" t="s">
        <v>107</v>
      </c>
      <c r="E137" s="2">
        <v>236380</v>
      </c>
      <c r="F137" s="2">
        <v>0</v>
      </c>
      <c r="G137" s="16" t="s">
        <v>229</v>
      </c>
      <c r="H137" s="2">
        <v>0</v>
      </c>
      <c r="I137" s="16" t="s">
        <v>229</v>
      </c>
    </row>
    <row r="138" spans="1:9" ht="15">
      <c r="A138" s="1" t="s">
        <v>86</v>
      </c>
      <c r="B138" s="1" t="s">
        <v>33</v>
      </c>
      <c r="C138" s="1" t="s">
        <v>11</v>
      </c>
      <c r="D138" s="8" t="s">
        <v>34</v>
      </c>
      <c r="E138" s="2">
        <v>1150000</v>
      </c>
      <c r="F138" s="2">
        <v>0</v>
      </c>
      <c r="G138" s="16" t="s">
        <v>229</v>
      </c>
      <c r="H138" s="2">
        <v>0</v>
      </c>
      <c r="I138" s="16" t="s">
        <v>229</v>
      </c>
    </row>
    <row r="139" spans="1:9" ht="15">
      <c r="A139" s="13" t="s">
        <v>86</v>
      </c>
      <c r="B139" s="14"/>
      <c r="C139" s="14"/>
      <c r="D139" s="7" t="s">
        <v>122</v>
      </c>
      <c r="E139" s="3">
        <f>SUM(E114:E138)</f>
        <v>5388143.26</v>
      </c>
      <c r="F139" s="3">
        <f>SUM(F114:F138)</f>
        <v>0</v>
      </c>
      <c r="G139" s="16" t="s">
        <v>229</v>
      </c>
      <c r="H139" s="3">
        <f>SUM(H114:H138)</f>
        <v>2811.06</v>
      </c>
      <c r="I139" s="2">
        <f t="shared" si="1"/>
        <v>192</v>
      </c>
    </row>
    <row r="140" spans="1:9" ht="15">
      <c r="A140" s="1" t="s">
        <v>123</v>
      </c>
      <c r="B140" s="1" t="s">
        <v>79</v>
      </c>
      <c r="C140" s="1" t="s">
        <v>96</v>
      </c>
      <c r="D140" s="8" t="s">
        <v>97</v>
      </c>
      <c r="E140" s="2">
        <v>10150</v>
      </c>
      <c r="F140" s="2">
        <v>0</v>
      </c>
      <c r="G140" s="16" t="s">
        <v>229</v>
      </c>
      <c r="H140" s="2">
        <v>0</v>
      </c>
      <c r="I140" s="16" t="s">
        <v>229</v>
      </c>
    </row>
    <row r="141" spans="1:9" ht="15">
      <c r="A141" s="1" t="s">
        <v>123</v>
      </c>
      <c r="B141" s="1" t="s">
        <v>79</v>
      </c>
      <c r="C141" s="1" t="s">
        <v>98</v>
      </c>
      <c r="D141" s="8" t="s">
        <v>99</v>
      </c>
      <c r="E141" s="2">
        <v>1210</v>
      </c>
      <c r="F141" s="2">
        <v>0</v>
      </c>
      <c r="G141" s="16" t="s">
        <v>229</v>
      </c>
      <c r="H141" s="2">
        <v>0</v>
      </c>
      <c r="I141" s="16" t="s">
        <v>229</v>
      </c>
    </row>
    <row r="142" spans="1:9" ht="15">
      <c r="A142" s="1" t="s">
        <v>123</v>
      </c>
      <c r="B142" s="1" t="s">
        <v>79</v>
      </c>
      <c r="C142" s="1" t="s">
        <v>110</v>
      </c>
      <c r="D142" s="8" t="s">
        <v>111</v>
      </c>
      <c r="E142" s="2">
        <v>4840</v>
      </c>
      <c r="F142" s="2">
        <v>0</v>
      </c>
      <c r="G142" s="16" t="s">
        <v>229</v>
      </c>
      <c r="H142" s="2">
        <v>0</v>
      </c>
      <c r="I142" s="16" t="s">
        <v>229</v>
      </c>
    </row>
    <row r="143" spans="1:9" ht="15">
      <c r="A143" s="1" t="s">
        <v>123</v>
      </c>
      <c r="B143" s="1" t="s">
        <v>48</v>
      </c>
      <c r="C143" s="1" t="s">
        <v>82</v>
      </c>
      <c r="D143" s="8" t="s">
        <v>124</v>
      </c>
      <c r="E143" s="2">
        <v>42000</v>
      </c>
      <c r="F143" s="2">
        <v>42</v>
      </c>
      <c r="G143" s="2">
        <f aca="true" t="shared" si="2" ref="G143:G153">ROUND(E143/F143/10,0)</f>
        <v>100</v>
      </c>
      <c r="H143" s="2">
        <v>42</v>
      </c>
      <c r="I143" s="2">
        <f t="shared" si="1"/>
        <v>100</v>
      </c>
    </row>
    <row r="144" spans="1:9" ht="15">
      <c r="A144" s="1" t="s">
        <v>123</v>
      </c>
      <c r="B144" s="1" t="s">
        <v>48</v>
      </c>
      <c r="C144" s="1" t="s">
        <v>92</v>
      </c>
      <c r="D144" s="8" t="s">
        <v>93</v>
      </c>
      <c r="E144" s="2">
        <v>2318867</v>
      </c>
      <c r="F144" s="2">
        <v>2265</v>
      </c>
      <c r="G144" s="2">
        <f t="shared" si="2"/>
        <v>102</v>
      </c>
      <c r="H144" s="2">
        <v>2318.8</v>
      </c>
      <c r="I144" s="2">
        <f t="shared" si="1"/>
        <v>100</v>
      </c>
    </row>
    <row r="145" spans="1:9" ht="15">
      <c r="A145" s="1" t="s">
        <v>123</v>
      </c>
      <c r="B145" s="1" t="s">
        <v>48</v>
      </c>
      <c r="C145" s="1" t="s">
        <v>125</v>
      </c>
      <c r="D145" s="8" t="s">
        <v>126</v>
      </c>
      <c r="E145" s="2">
        <v>5000</v>
      </c>
      <c r="F145" s="2">
        <v>5</v>
      </c>
      <c r="G145" s="2">
        <f t="shared" si="2"/>
        <v>100</v>
      </c>
      <c r="H145" s="2">
        <v>5</v>
      </c>
      <c r="I145" s="2">
        <f t="shared" si="1"/>
        <v>100</v>
      </c>
    </row>
    <row r="146" spans="1:9" ht="15">
      <c r="A146" s="1" t="s">
        <v>123</v>
      </c>
      <c r="B146" s="1" t="s">
        <v>48</v>
      </c>
      <c r="C146" s="1" t="s">
        <v>94</v>
      </c>
      <c r="D146" s="8" t="s">
        <v>95</v>
      </c>
      <c r="E146" s="2">
        <v>5891966</v>
      </c>
      <c r="F146" s="2">
        <v>5696</v>
      </c>
      <c r="G146" s="2">
        <f t="shared" si="2"/>
        <v>103</v>
      </c>
      <c r="H146" s="2">
        <v>5904.9</v>
      </c>
      <c r="I146" s="2">
        <f t="shared" si="1"/>
        <v>100</v>
      </c>
    </row>
    <row r="147" spans="1:9" ht="15">
      <c r="A147" s="1" t="s">
        <v>123</v>
      </c>
      <c r="B147" s="1" t="s">
        <v>48</v>
      </c>
      <c r="C147" s="1" t="s">
        <v>96</v>
      </c>
      <c r="D147" s="8" t="s">
        <v>97</v>
      </c>
      <c r="E147" s="2">
        <v>12652517</v>
      </c>
      <c r="F147" s="2">
        <v>13962</v>
      </c>
      <c r="G147" s="2">
        <f t="shared" si="2"/>
        <v>91</v>
      </c>
      <c r="H147" s="2">
        <v>12652.5</v>
      </c>
      <c r="I147" s="2">
        <f t="shared" si="1"/>
        <v>100</v>
      </c>
    </row>
    <row r="148" spans="1:9" ht="15">
      <c r="A148" s="1" t="s">
        <v>123</v>
      </c>
      <c r="B148" s="1" t="s">
        <v>48</v>
      </c>
      <c r="C148" s="1" t="s">
        <v>98</v>
      </c>
      <c r="D148" s="8" t="s">
        <v>99</v>
      </c>
      <c r="E148" s="2">
        <v>12535100</v>
      </c>
      <c r="F148" s="2">
        <v>13977</v>
      </c>
      <c r="G148" s="2">
        <f t="shared" si="2"/>
        <v>90</v>
      </c>
      <c r="H148" s="2">
        <v>12534.5</v>
      </c>
      <c r="I148" s="2">
        <f t="shared" si="1"/>
        <v>100</v>
      </c>
    </row>
    <row r="149" spans="1:9" ht="15">
      <c r="A149" s="1" t="s">
        <v>123</v>
      </c>
      <c r="B149" s="1" t="s">
        <v>48</v>
      </c>
      <c r="C149" s="1" t="s">
        <v>110</v>
      </c>
      <c r="D149" s="8" t="s">
        <v>111</v>
      </c>
      <c r="E149" s="2">
        <v>3009100</v>
      </c>
      <c r="F149" s="2">
        <v>3004</v>
      </c>
      <c r="G149" s="2">
        <f t="shared" si="2"/>
        <v>100</v>
      </c>
      <c r="H149" s="2">
        <v>3009.1</v>
      </c>
      <c r="I149" s="2">
        <f t="shared" si="1"/>
        <v>100</v>
      </c>
    </row>
    <row r="150" spans="1:9" ht="15">
      <c r="A150" s="1" t="s">
        <v>123</v>
      </c>
      <c r="B150" s="1" t="s">
        <v>48</v>
      </c>
      <c r="C150" s="1" t="s">
        <v>127</v>
      </c>
      <c r="D150" s="8" t="s">
        <v>128</v>
      </c>
      <c r="E150" s="2">
        <v>567200</v>
      </c>
      <c r="F150" s="2">
        <v>521</v>
      </c>
      <c r="G150" s="2">
        <f t="shared" si="2"/>
        <v>109</v>
      </c>
      <c r="H150" s="2">
        <v>567.2</v>
      </c>
      <c r="I150" s="2">
        <f t="shared" si="1"/>
        <v>100</v>
      </c>
    </row>
    <row r="151" spans="1:9" ht="15">
      <c r="A151" s="1" t="s">
        <v>123</v>
      </c>
      <c r="B151" s="1" t="s">
        <v>48</v>
      </c>
      <c r="C151" s="1" t="s">
        <v>100</v>
      </c>
      <c r="D151" s="8" t="s">
        <v>101</v>
      </c>
      <c r="E151" s="2">
        <v>46500</v>
      </c>
      <c r="F151" s="2">
        <v>61</v>
      </c>
      <c r="G151" s="2">
        <f t="shared" si="2"/>
        <v>76</v>
      </c>
      <c r="H151" s="2">
        <v>46.5</v>
      </c>
      <c r="I151" s="2">
        <f t="shared" si="1"/>
        <v>100</v>
      </c>
    </row>
    <row r="152" spans="1:9" ht="15">
      <c r="A152" s="1" t="s">
        <v>123</v>
      </c>
      <c r="B152" s="1" t="s">
        <v>48</v>
      </c>
      <c r="C152" s="1" t="s">
        <v>112</v>
      </c>
      <c r="D152" s="8" t="s">
        <v>113</v>
      </c>
      <c r="E152" s="2">
        <v>1187900</v>
      </c>
      <c r="F152" s="2">
        <v>1107</v>
      </c>
      <c r="G152" s="2">
        <f t="shared" si="2"/>
        <v>107</v>
      </c>
      <c r="H152" s="2">
        <v>1187.9</v>
      </c>
      <c r="I152" s="2">
        <f t="shared" si="1"/>
        <v>100</v>
      </c>
    </row>
    <row r="153" spans="1:9" ht="15">
      <c r="A153" s="1" t="s">
        <v>123</v>
      </c>
      <c r="B153" s="1" t="s">
        <v>48</v>
      </c>
      <c r="C153" s="1" t="s">
        <v>129</v>
      </c>
      <c r="D153" s="8" t="s">
        <v>130</v>
      </c>
      <c r="E153" s="2">
        <v>1296000</v>
      </c>
      <c r="F153" s="2">
        <v>1093</v>
      </c>
      <c r="G153" s="2">
        <f t="shared" si="2"/>
        <v>119</v>
      </c>
      <c r="H153" s="2">
        <v>1296</v>
      </c>
      <c r="I153" s="2">
        <f t="shared" si="1"/>
        <v>100</v>
      </c>
    </row>
    <row r="154" spans="1:9" ht="15">
      <c r="A154" s="1" t="s">
        <v>123</v>
      </c>
      <c r="B154" s="1" t="s">
        <v>50</v>
      </c>
      <c r="C154" s="1" t="s">
        <v>96</v>
      </c>
      <c r="D154" s="8" t="s">
        <v>97</v>
      </c>
      <c r="E154" s="2">
        <v>248191.65</v>
      </c>
      <c r="F154" s="2">
        <v>0</v>
      </c>
      <c r="G154" s="16" t="s">
        <v>229</v>
      </c>
      <c r="H154" s="2">
        <v>248.2</v>
      </c>
      <c r="I154" s="2">
        <f t="shared" si="1"/>
        <v>100</v>
      </c>
    </row>
    <row r="155" spans="1:9" ht="15">
      <c r="A155" s="1" t="s">
        <v>123</v>
      </c>
      <c r="B155" s="1" t="s">
        <v>131</v>
      </c>
      <c r="C155" s="1" t="s">
        <v>94</v>
      </c>
      <c r="D155" s="8" t="s">
        <v>95</v>
      </c>
      <c r="E155" s="2">
        <v>12934</v>
      </c>
      <c r="F155" s="2">
        <v>0</v>
      </c>
      <c r="G155" s="16" t="s">
        <v>229</v>
      </c>
      <c r="H155" s="2">
        <v>0</v>
      </c>
      <c r="I155" s="16" t="s">
        <v>229</v>
      </c>
    </row>
    <row r="156" spans="1:9" ht="15">
      <c r="A156" s="1" t="s">
        <v>123</v>
      </c>
      <c r="B156" s="1" t="s">
        <v>17</v>
      </c>
      <c r="C156" s="1" t="s">
        <v>92</v>
      </c>
      <c r="D156" s="8" t="s">
        <v>93</v>
      </c>
      <c r="E156" s="2">
        <v>9252</v>
      </c>
      <c r="F156" s="2">
        <v>0</v>
      </c>
      <c r="G156" s="16" t="s">
        <v>229</v>
      </c>
      <c r="H156" s="2">
        <v>0</v>
      </c>
      <c r="I156" s="16" t="s">
        <v>229</v>
      </c>
    </row>
    <row r="157" spans="1:9" ht="15">
      <c r="A157" s="1" t="s">
        <v>123</v>
      </c>
      <c r="B157" s="1" t="s">
        <v>109</v>
      </c>
      <c r="C157" s="1" t="s">
        <v>114</v>
      </c>
      <c r="D157" s="8" t="s">
        <v>115</v>
      </c>
      <c r="E157" s="2">
        <v>3206.4</v>
      </c>
      <c r="F157" s="2">
        <v>0</v>
      </c>
      <c r="G157" s="16" t="s">
        <v>229</v>
      </c>
      <c r="H157" s="2">
        <v>3.2</v>
      </c>
      <c r="I157" s="2">
        <f t="shared" si="1"/>
        <v>100</v>
      </c>
    </row>
    <row r="158" spans="1:9" ht="15">
      <c r="A158" s="1" t="s">
        <v>123</v>
      </c>
      <c r="B158" s="1" t="s">
        <v>24</v>
      </c>
      <c r="C158" s="1" t="s">
        <v>94</v>
      </c>
      <c r="D158" s="8" t="s">
        <v>95</v>
      </c>
      <c r="E158" s="2">
        <v>66</v>
      </c>
      <c r="F158" s="2">
        <v>0</v>
      </c>
      <c r="G158" s="16" t="s">
        <v>229</v>
      </c>
      <c r="H158" s="2">
        <v>0</v>
      </c>
      <c r="I158" s="16" t="s">
        <v>229</v>
      </c>
    </row>
    <row r="159" spans="1:9" ht="15">
      <c r="A159" s="1" t="s">
        <v>123</v>
      </c>
      <c r="B159" s="1" t="s">
        <v>25</v>
      </c>
      <c r="C159" s="1" t="s">
        <v>132</v>
      </c>
      <c r="D159" s="8" t="s">
        <v>133</v>
      </c>
      <c r="E159" s="2">
        <v>145</v>
      </c>
      <c r="F159" s="2">
        <v>0</v>
      </c>
      <c r="G159" s="16" t="s">
        <v>229</v>
      </c>
      <c r="H159" s="2">
        <v>0</v>
      </c>
      <c r="I159" s="16" t="s">
        <v>229</v>
      </c>
    </row>
    <row r="160" spans="1:9" ht="15">
      <c r="A160" s="1" t="s">
        <v>123</v>
      </c>
      <c r="B160" s="1" t="s">
        <v>58</v>
      </c>
      <c r="C160" s="1" t="s">
        <v>98</v>
      </c>
      <c r="D160" s="8" t="s">
        <v>99</v>
      </c>
      <c r="E160" s="2">
        <v>34135</v>
      </c>
      <c r="F160" s="2">
        <v>0</v>
      </c>
      <c r="G160" s="16" t="s">
        <v>229</v>
      </c>
      <c r="H160" s="2">
        <v>0</v>
      </c>
      <c r="I160" s="16" t="s">
        <v>229</v>
      </c>
    </row>
    <row r="161" spans="1:9" ht="15">
      <c r="A161" s="1" t="s">
        <v>123</v>
      </c>
      <c r="B161" s="1" t="s">
        <v>58</v>
      </c>
      <c r="C161" s="1" t="s">
        <v>129</v>
      </c>
      <c r="D161" s="8" t="s">
        <v>130</v>
      </c>
      <c r="E161" s="2">
        <v>10500</v>
      </c>
      <c r="F161" s="2">
        <v>0</v>
      </c>
      <c r="G161" s="16" t="s">
        <v>229</v>
      </c>
      <c r="H161" s="2">
        <v>0</v>
      </c>
      <c r="I161" s="16" t="s">
        <v>229</v>
      </c>
    </row>
    <row r="162" spans="1:9" ht="15">
      <c r="A162" s="1" t="s">
        <v>123</v>
      </c>
      <c r="B162" s="1" t="s">
        <v>82</v>
      </c>
      <c r="C162" s="1" t="s">
        <v>96</v>
      </c>
      <c r="D162" s="8" t="s">
        <v>97</v>
      </c>
      <c r="E162" s="2">
        <v>2700000</v>
      </c>
      <c r="F162" s="2">
        <v>0</v>
      </c>
      <c r="G162" s="16" t="s">
        <v>229</v>
      </c>
      <c r="H162" s="2">
        <v>2700</v>
      </c>
      <c r="I162" s="2">
        <f t="shared" si="1"/>
        <v>100</v>
      </c>
    </row>
    <row r="163" spans="1:9" ht="15">
      <c r="A163" s="1" t="s">
        <v>123</v>
      </c>
      <c r="B163" s="1" t="s">
        <v>59</v>
      </c>
      <c r="C163" s="1" t="s">
        <v>96</v>
      </c>
      <c r="D163" s="8" t="s">
        <v>97</v>
      </c>
      <c r="E163" s="2">
        <v>533630</v>
      </c>
      <c r="F163" s="2">
        <v>0</v>
      </c>
      <c r="G163" s="16" t="s">
        <v>229</v>
      </c>
      <c r="H163" s="2">
        <v>0</v>
      </c>
      <c r="I163" s="16" t="s">
        <v>229</v>
      </c>
    </row>
    <row r="164" spans="1:9" ht="15">
      <c r="A164" s="13" t="s">
        <v>123</v>
      </c>
      <c r="B164" s="14"/>
      <c r="C164" s="14"/>
      <c r="D164" s="7" t="s">
        <v>134</v>
      </c>
      <c r="E164" s="3">
        <f>SUM(E140:E163)</f>
        <v>43120410.05</v>
      </c>
      <c r="F164" s="3">
        <f>SUM(F140:F163)</f>
        <v>41733</v>
      </c>
      <c r="G164" s="16" t="s">
        <v>229</v>
      </c>
      <c r="H164" s="3">
        <f>SUM(H140:H163)</f>
        <v>42515.79999999999</v>
      </c>
      <c r="I164" s="2">
        <f t="shared" si="1"/>
        <v>101</v>
      </c>
    </row>
    <row r="165" spans="1:9" ht="15">
      <c r="A165" s="1" t="s">
        <v>135</v>
      </c>
      <c r="B165" s="1" t="s">
        <v>79</v>
      </c>
      <c r="C165" s="1" t="s">
        <v>136</v>
      </c>
      <c r="D165" s="8" t="s">
        <v>137</v>
      </c>
      <c r="E165" s="2">
        <v>145200</v>
      </c>
      <c r="F165" s="2">
        <v>0</v>
      </c>
      <c r="G165" s="16" t="s">
        <v>229</v>
      </c>
      <c r="H165" s="2">
        <v>0</v>
      </c>
      <c r="I165" s="16" t="s">
        <v>229</v>
      </c>
    </row>
    <row r="166" spans="1:9" ht="15">
      <c r="A166" s="1" t="s">
        <v>135</v>
      </c>
      <c r="B166" s="1" t="s">
        <v>48</v>
      </c>
      <c r="C166" s="1" t="s">
        <v>138</v>
      </c>
      <c r="D166" s="8" t="s">
        <v>139</v>
      </c>
      <c r="E166" s="2">
        <v>1180000</v>
      </c>
      <c r="F166" s="2">
        <v>1712</v>
      </c>
      <c r="G166" s="2">
        <f>ROUND(E166/F166/10,0)</f>
        <v>69</v>
      </c>
      <c r="H166" s="2">
        <v>1180</v>
      </c>
      <c r="I166" s="2">
        <f t="shared" si="1"/>
        <v>100</v>
      </c>
    </row>
    <row r="167" spans="1:9" ht="15">
      <c r="A167" s="1" t="s">
        <v>135</v>
      </c>
      <c r="B167" s="1" t="s">
        <v>48</v>
      </c>
      <c r="C167" s="1" t="s">
        <v>136</v>
      </c>
      <c r="D167" s="8" t="s">
        <v>137</v>
      </c>
      <c r="E167" s="2">
        <v>12345000</v>
      </c>
      <c r="F167" s="2">
        <v>12345</v>
      </c>
      <c r="G167" s="2">
        <f>ROUND(E167/F167/10,0)</f>
        <v>100</v>
      </c>
      <c r="H167" s="2">
        <v>12345</v>
      </c>
      <c r="I167" s="2">
        <f t="shared" si="1"/>
        <v>100</v>
      </c>
    </row>
    <row r="168" spans="1:9" ht="15">
      <c r="A168" s="1" t="s">
        <v>135</v>
      </c>
      <c r="B168" s="1" t="s">
        <v>48</v>
      </c>
      <c r="C168" s="1" t="s">
        <v>140</v>
      </c>
      <c r="D168" s="8" t="s">
        <v>141</v>
      </c>
      <c r="E168" s="2">
        <v>7627000</v>
      </c>
      <c r="F168" s="2">
        <v>7627</v>
      </c>
      <c r="G168" s="2">
        <f>ROUND(E168/F168/10,0)</f>
        <v>100</v>
      </c>
      <c r="H168" s="2">
        <v>7627</v>
      </c>
      <c r="I168" s="2">
        <f t="shared" si="1"/>
        <v>100</v>
      </c>
    </row>
    <row r="169" spans="1:9" ht="15">
      <c r="A169" s="1" t="s">
        <v>135</v>
      </c>
      <c r="B169" s="1" t="s">
        <v>51</v>
      </c>
      <c r="C169" s="1" t="s">
        <v>142</v>
      </c>
      <c r="D169" s="8" t="s">
        <v>143</v>
      </c>
      <c r="E169" s="2">
        <v>21241780</v>
      </c>
      <c r="F169" s="2">
        <v>21035.1</v>
      </c>
      <c r="G169" s="2">
        <f>ROUND(E169/F169/10,0)</f>
        <v>101</v>
      </c>
      <c r="H169" s="2">
        <v>21035.1</v>
      </c>
      <c r="I169" s="2">
        <f t="shared" si="1"/>
        <v>101</v>
      </c>
    </row>
    <row r="170" spans="1:9" ht="15">
      <c r="A170" s="1" t="s">
        <v>135</v>
      </c>
      <c r="B170" s="1" t="s">
        <v>51</v>
      </c>
      <c r="C170" s="1" t="s">
        <v>116</v>
      </c>
      <c r="D170" s="8" t="s">
        <v>117</v>
      </c>
      <c r="E170" s="2">
        <v>199248</v>
      </c>
      <c r="F170" s="2">
        <v>522.3</v>
      </c>
      <c r="G170" s="2">
        <f>ROUND(E170/F170/10,0)</f>
        <v>38</v>
      </c>
      <c r="H170" s="2">
        <v>522.3</v>
      </c>
      <c r="I170" s="2">
        <f t="shared" si="1"/>
        <v>38</v>
      </c>
    </row>
    <row r="171" spans="1:9" ht="15">
      <c r="A171" s="1" t="s">
        <v>135</v>
      </c>
      <c r="B171" s="1" t="s">
        <v>51</v>
      </c>
      <c r="C171" s="1" t="s">
        <v>77</v>
      </c>
      <c r="D171" s="8" t="s">
        <v>78</v>
      </c>
      <c r="E171" s="2">
        <v>333774</v>
      </c>
      <c r="F171" s="2">
        <v>0</v>
      </c>
      <c r="G171" s="16" t="s">
        <v>229</v>
      </c>
      <c r="H171" s="2">
        <v>0</v>
      </c>
      <c r="I171" s="16" t="s">
        <v>229</v>
      </c>
    </row>
    <row r="172" spans="1:9" ht="15">
      <c r="A172" s="1" t="s">
        <v>135</v>
      </c>
      <c r="B172" s="1" t="s">
        <v>53</v>
      </c>
      <c r="C172" s="1" t="s">
        <v>140</v>
      </c>
      <c r="D172" s="8" t="s">
        <v>141</v>
      </c>
      <c r="E172" s="2">
        <v>1</v>
      </c>
      <c r="F172" s="2">
        <v>0</v>
      </c>
      <c r="G172" s="16" t="s">
        <v>229</v>
      </c>
      <c r="H172" s="2">
        <v>0</v>
      </c>
      <c r="I172" s="16" t="s">
        <v>229</v>
      </c>
    </row>
    <row r="173" spans="1:9" ht="15">
      <c r="A173" s="1" t="s">
        <v>135</v>
      </c>
      <c r="B173" s="1" t="s">
        <v>17</v>
      </c>
      <c r="C173" s="1" t="s">
        <v>116</v>
      </c>
      <c r="D173" s="8" t="s">
        <v>117</v>
      </c>
      <c r="E173" s="2">
        <v>43500</v>
      </c>
      <c r="F173" s="2">
        <v>0</v>
      </c>
      <c r="G173" s="16" t="s">
        <v>229</v>
      </c>
      <c r="H173" s="2">
        <v>0</v>
      </c>
      <c r="I173" s="16" t="s">
        <v>229</v>
      </c>
    </row>
    <row r="174" spans="1:9" ht="15">
      <c r="A174" s="1" t="s">
        <v>135</v>
      </c>
      <c r="B174" s="1" t="s">
        <v>81</v>
      </c>
      <c r="C174" s="1" t="s">
        <v>116</v>
      </c>
      <c r="D174" s="8" t="s">
        <v>117</v>
      </c>
      <c r="E174" s="2">
        <v>27000</v>
      </c>
      <c r="F174" s="2">
        <v>0</v>
      </c>
      <c r="G174" s="16" t="s">
        <v>229</v>
      </c>
      <c r="H174" s="2">
        <v>0</v>
      </c>
      <c r="I174" s="16" t="s">
        <v>229</v>
      </c>
    </row>
    <row r="175" spans="1:9" ht="15">
      <c r="A175" s="1" t="s">
        <v>135</v>
      </c>
      <c r="B175" s="1" t="s">
        <v>24</v>
      </c>
      <c r="C175" s="1" t="s">
        <v>116</v>
      </c>
      <c r="D175" s="8" t="s">
        <v>117</v>
      </c>
      <c r="E175" s="2">
        <v>6000</v>
      </c>
      <c r="F175" s="2">
        <v>0</v>
      </c>
      <c r="G175" s="16" t="s">
        <v>229</v>
      </c>
      <c r="H175" s="2">
        <v>0</v>
      </c>
      <c r="I175" s="16" t="s">
        <v>229</v>
      </c>
    </row>
    <row r="176" spans="1:9" ht="15">
      <c r="A176" s="1" t="s">
        <v>135</v>
      </c>
      <c r="B176" s="1" t="s">
        <v>25</v>
      </c>
      <c r="C176" s="1" t="s">
        <v>106</v>
      </c>
      <c r="D176" s="8" t="s">
        <v>107</v>
      </c>
      <c r="E176" s="2">
        <v>7000</v>
      </c>
      <c r="F176" s="2">
        <v>0</v>
      </c>
      <c r="G176" s="16" t="s">
        <v>229</v>
      </c>
      <c r="H176" s="2">
        <v>0</v>
      </c>
      <c r="I176" s="16" t="s">
        <v>229</v>
      </c>
    </row>
    <row r="177" spans="1:9" ht="15">
      <c r="A177" s="13" t="s">
        <v>135</v>
      </c>
      <c r="B177" s="14"/>
      <c r="C177" s="14"/>
      <c r="D177" s="7" t="s">
        <v>144</v>
      </c>
      <c r="E177" s="3">
        <f>SUM(E165:E176)</f>
        <v>43155503</v>
      </c>
      <c r="F177" s="3">
        <f>SUM(F165:F176)</f>
        <v>43241.4</v>
      </c>
      <c r="G177" s="2">
        <f>ROUND(E177/F177/10,0)</f>
        <v>100</v>
      </c>
      <c r="H177" s="3">
        <f>SUM(H165:H176)</f>
        <v>42709.4</v>
      </c>
      <c r="I177" s="2">
        <f t="shared" si="1"/>
        <v>101</v>
      </c>
    </row>
    <row r="178" spans="1:9" ht="15">
      <c r="A178" s="1" t="s">
        <v>145</v>
      </c>
      <c r="B178" s="1" t="s">
        <v>79</v>
      </c>
      <c r="C178" s="1" t="s">
        <v>146</v>
      </c>
      <c r="D178" s="8" t="s">
        <v>147</v>
      </c>
      <c r="E178" s="2">
        <v>1210</v>
      </c>
      <c r="F178" s="2">
        <v>0</v>
      </c>
      <c r="G178" s="16" t="s">
        <v>229</v>
      </c>
      <c r="H178" s="2">
        <v>0</v>
      </c>
      <c r="I178" s="16" t="s">
        <v>229</v>
      </c>
    </row>
    <row r="179" spans="1:9" ht="15">
      <c r="A179" s="1" t="s">
        <v>145</v>
      </c>
      <c r="B179" s="1" t="s">
        <v>48</v>
      </c>
      <c r="C179" s="1" t="s">
        <v>148</v>
      </c>
      <c r="D179" s="8" t="s">
        <v>149</v>
      </c>
      <c r="E179" s="2">
        <v>7524000</v>
      </c>
      <c r="F179" s="2">
        <v>7524</v>
      </c>
      <c r="G179" s="2">
        <f>ROUND(E179/F179/10,0)</f>
        <v>100</v>
      </c>
      <c r="H179" s="2">
        <v>7524</v>
      </c>
      <c r="I179" s="2">
        <f t="shared" si="1"/>
        <v>100</v>
      </c>
    </row>
    <row r="180" spans="1:9" ht="15">
      <c r="A180" s="1" t="s">
        <v>145</v>
      </c>
      <c r="B180" s="1" t="s">
        <v>48</v>
      </c>
      <c r="C180" s="1" t="s">
        <v>150</v>
      </c>
      <c r="D180" s="8" t="s">
        <v>151</v>
      </c>
      <c r="E180" s="2">
        <v>5256500</v>
      </c>
      <c r="F180" s="2">
        <v>5256.5</v>
      </c>
      <c r="G180" s="2">
        <f>ROUND(E180/F180/10,0)</f>
        <v>100</v>
      </c>
      <c r="H180" s="2">
        <v>5256.5</v>
      </c>
      <c r="I180" s="2">
        <f t="shared" si="1"/>
        <v>100</v>
      </c>
    </row>
    <row r="181" spans="1:9" ht="15">
      <c r="A181" s="1" t="s">
        <v>145</v>
      </c>
      <c r="B181" s="1" t="s">
        <v>48</v>
      </c>
      <c r="C181" s="1" t="s">
        <v>146</v>
      </c>
      <c r="D181" s="8" t="s">
        <v>147</v>
      </c>
      <c r="E181" s="2">
        <v>662600</v>
      </c>
      <c r="F181" s="2">
        <v>628</v>
      </c>
      <c r="G181" s="2">
        <f>ROUND(E181/F181/10,0)</f>
        <v>106</v>
      </c>
      <c r="H181" s="2">
        <v>628</v>
      </c>
      <c r="I181" s="2">
        <f t="shared" si="1"/>
        <v>106</v>
      </c>
    </row>
    <row r="182" spans="1:9" ht="15">
      <c r="A182" s="1" t="s">
        <v>145</v>
      </c>
      <c r="B182" s="1" t="s">
        <v>50</v>
      </c>
      <c r="C182" s="1" t="s">
        <v>150</v>
      </c>
      <c r="D182" s="8" t="s">
        <v>151</v>
      </c>
      <c r="E182" s="2">
        <v>19500</v>
      </c>
      <c r="F182" s="2">
        <v>0</v>
      </c>
      <c r="G182" s="16" t="s">
        <v>229</v>
      </c>
      <c r="H182" s="2">
        <v>0</v>
      </c>
      <c r="I182" s="16" t="s">
        <v>229</v>
      </c>
    </row>
    <row r="183" spans="1:9" ht="15">
      <c r="A183" s="1" t="s">
        <v>145</v>
      </c>
      <c r="B183" s="1" t="s">
        <v>152</v>
      </c>
      <c r="C183" s="1" t="s">
        <v>146</v>
      </c>
      <c r="D183" s="8" t="s">
        <v>147</v>
      </c>
      <c r="E183" s="2">
        <v>12000</v>
      </c>
      <c r="F183" s="2">
        <v>0</v>
      </c>
      <c r="G183" s="16" t="s">
        <v>229</v>
      </c>
      <c r="H183" s="2">
        <v>0</v>
      </c>
      <c r="I183" s="16" t="s">
        <v>229</v>
      </c>
    </row>
    <row r="184" spans="1:9" ht="15">
      <c r="A184" s="1" t="s">
        <v>145</v>
      </c>
      <c r="B184" s="1" t="s">
        <v>17</v>
      </c>
      <c r="C184" s="1" t="s">
        <v>146</v>
      </c>
      <c r="D184" s="8" t="s">
        <v>147</v>
      </c>
      <c r="E184" s="2">
        <v>10000</v>
      </c>
      <c r="F184" s="2">
        <v>0</v>
      </c>
      <c r="G184" s="16" t="s">
        <v>229</v>
      </c>
      <c r="H184" s="2">
        <v>0</v>
      </c>
      <c r="I184" s="16" t="s">
        <v>229</v>
      </c>
    </row>
    <row r="185" spans="1:9" ht="15">
      <c r="A185" s="1" t="s">
        <v>145</v>
      </c>
      <c r="B185" s="1" t="s">
        <v>24</v>
      </c>
      <c r="C185" s="1" t="s">
        <v>146</v>
      </c>
      <c r="D185" s="8" t="s">
        <v>147</v>
      </c>
      <c r="E185" s="2">
        <v>3000</v>
      </c>
      <c r="F185" s="2">
        <v>0</v>
      </c>
      <c r="G185" s="16" t="s">
        <v>229</v>
      </c>
      <c r="H185" s="2">
        <v>0</v>
      </c>
      <c r="I185" s="16" t="s">
        <v>229</v>
      </c>
    </row>
    <row r="186" spans="1:9" ht="15">
      <c r="A186" s="13" t="s">
        <v>145</v>
      </c>
      <c r="B186" s="14"/>
      <c r="C186" s="14"/>
      <c r="D186" s="7" t="s">
        <v>153</v>
      </c>
      <c r="E186" s="3">
        <f>SUM(E178:E185)</f>
        <v>13488810</v>
      </c>
      <c r="F186" s="3">
        <f>SUM(F178:F185)</f>
        <v>13408.5</v>
      </c>
      <c r="G186" s="2">
        <f>ROUND(E186/F186/10,0)</f>
        <v>101</v>
      </c>
      <c r="H186" s="3">
        <f>SUM(H178:H185)</f>
        <v>13408.5</v>
      </c>
      <c r="I186" s="2">
        <f t="shared" si="1"/>
        <v>101</v>
      </c>
    </row>
    <row r="187" spans="1:9" ht="15">
      <c r="A187" s="1" t="s">
        <v>154</v>
      </c>
      <c r="B187" s="1" t="s">
        <v>87</v>
      </c>
      <c r="C187" s="1" t="s">
        <v>88</v>
      </c>
      <c r="D187" s="8" t="s">
        <v>89</v>
      </c>
      <c r="E187" s="2">
        <v>2</v>
      </c>
      <c r="F187" s="2">
        <v>0</v>
      </c>
      <c r="G187" s="16" t="s">
        <v>229</v>
      </c>
      <c r="H187" s="2">
        <v>0</v>
      </c>
      <c r="I187" s="16" t="s">
        <v>229</v>
      </c>
    </row>
    <row r="188" spans="1:9" ht="15">
      <c r="A188" s="1" t="s">
        <v>154</v>
      </c>
      <c r="B188" s="1" t="s">
        <v>53</v>
      </c>
      <c r="C188" s="1" t="s">
        <v>155</v>
      </c>
      <c r="D188" s="8" t="s">
        <v>156</v>
      </c>
      <c r="E188" s="2">
        <v>4860.2</v>
      </c>
      <c r="F188" s="2">
        <v>0</v>
      </c>
      <c r="G188" s="16" t="s">
        <v>229</v>
      </c>
      <c r="H188" s="2">
        <v>0</v>
      </c>
      <c r="I188" s="16" t="s">
        <v>229</v>
      </c>
    </row>
    <row r="189" spans="1:9" ht="15">
      <c r="A189" s="1" t="s">
        <v>154</v>
      </c>
      <c r="B189" s="1" t="s">
        <v>29</v>
      </c>
      <c r="C189" s="1" t="s">
        <v>155</v>
      </c>
      <c r="D189" s="8" t="s">
        <v>156</v>
      </c>
      <c r="E189" s="2">
        <v>20985</v>
      </c>
      <c r="F189" s="2">
        <v>0</v>
      </c>
      <c r="G189" s="16" t="s">
        <v>229</v>
      </c>
      <c r="H189" s="2">
        <v>0</v>
      </c>
      <c r="I189" s="16" t="s">
        <v>229</v>
      </c>
    </row>
    <row r="190" spans="1:9" ht="15">
      <c r="A190" s="1" t="s">
        <v>154</v>
      </c>
      <c r="B190" s="1" t="s">
        <v>81</v>
      </c>
      <c r="C190" s="1" t="s">
        <v>155</v>
      </c>
      <c r="D190" s="8" t="s">
        <v>156</v>
      </c>
      <c r="E190" s="2">
        <v>182166</v>
      </c>
      <c r="F190" s="2">
        <v>0</v>
      </c>
      <c r="G190" s="16" t="s">
        <v>229</v>
      </c>
      <c r="H190" s="2">
        <v>0</v>
      </c>
      <c r="I190" s="16" t="s">
        <v>229</v>
      </c>
    </row>
    <row r="191" spans="1:9" ht="15">
      <c r="A191" s="1" t="s">
        <v>154</v>
      </c>
      <c r="B191" s="1" t="s">
        <v>24</v>
      </c>
      <c r="C191" s="1" t="s">
        <v>155</v>
      </c>
      <c r="D191" s="8" t="s">
        <v>156</v>
      </c>
      <c r="E191" s="2">
        <v>42225</v>
      </c>
      <c r="F191" s="2">
        <v>0</v>
      </c>
      <c r="G191" s="16" t="s">
        <v>229</v>
      </c>
      <c r="H191" s="2">
        <v>0</v>
      </c>
      <c r="I191" s="16" t="s">
        <v>229</v>
      </c>
    </row>
    <row r="192" spans="1:9" ht="15">
      <c r="A192" s="13" t="s">
        <v>154</v>
      </c>
      <c r="B192" s="14"/>
      <c r="C192" s="14"/>
      <c r="D192" s="7" t="s">
        <v>159</v>
      </c>
      <c r="E192" s="3">
        <f>SUM(E187:E191)</f>
        <v>250238.2</v>
      </c>
      <c r="F192" s="3">
        <f>SUM(F187:F191)</f>
        <v>0</v>
      </c>
      <c r="G192" s="16" t="s">
        <v>229</v>
      </c>
      <c r="H192" s="3">
        <f>SUM(H187:H191)</f>
        <v>0</v>
      </c>
      <c r="I192" s="16" t="s">
        <v>229</v>
      </c>
    </row>
    <row r="193" spans="1:9" ht="15">
      <c r="A193" s="1" t="s">
        <v>160</v>
      </c>
      <c r="B193" s="1" t="s">
        <v>68</v>
      </c>
      <c r="C193" s="1" t="s">
        <v>161</v>
      </c>
      <c r="D193" s="8" t="s">
        <v>162</v>
      </c>
      <c r="E193" s="2">
        <v>658025.33</v>
      </c>
      <c r="F193" s="2">
        <v>0</v>
      </c>
      <c r="G193" s="16" t="s">
        <v>229</v>
      </c>
      <c r="H193" s="2">
        <v>0</v>
      </c>
      <c r="I193" s="16" t="s">
        <v>229</v>
      </c>
    </row>
    <row r="194" spans="1:9" ht="15">
      <c r="A194" s="1" t="s">
        <v>160</v>
      </c>
      <c r="B194" s="1" t="s">
        <v>51</v>
      </c>
      <c r="C194" s="1" t="s">
        <v>161</v>
      </c>
      <c r="D194" s="8" t="s">
        <v>162</v>
      </c>
      <c r="E194" s="2">
        <v>140000</v>
      </c>
      <c r="F194" s="2">
        <v>0</v>
      </c>
      <c r="G194" s="16" t="s">
        <v>229</v>
      </c>
      <c r="H194" s="2">
        <v>0</v>
      </c>
      <c r="I194" s="16" t="s">
        <v>229</v>
      </c>
    </row>
    <row r="195" spans="1:9" ht="15">
      <c r="A195" s="1" t="s">
        <v>160</v>
      </c>
      <c r="B195" s="1" t="s">
        <v>87</v>
      </c>
      <c r="C195" s="1" t="s">
        <v>161</v>
      </c>
      <c r="D195" s="8" t="s">
        <v>162</v>
      </c>
      <c r="E195" s="2">
        <v>4580.16</v>
      </c>
      <c r="F195" s="2">
        <v>0</v>
      </c>
      <c r="G195" s="16" t="s">
        <v>229</v>
      </c>
      <c r="H195" s="2">
        <v>0</v>
      </c>
      <c r="I195" s="16" t="s">
        <v>229</v>
      </c>
    </row>
    <row r="196" spans="1:9" ht="15">
      <c r="A196" s="1" t="s">
        <v>160</v>
      </c>
      <c r="B196" s="1" t="s">
        <v>87</v>
      </c>
      <c r="C196" s="1" t="s">
        <v>88</v>
      </c>
      <c r="D196" s="8" t="s">
        <v>89</v>
      </c>
      <c r="E196" s="2">
        <v>7555.87</v>
      </c>
      <c r="F196" s="2">
        <v>0</v>
      </c>
      <c r="G196" s="16" t="s">
        <v>229</v>
      </c>
      <c r="H196" s="2">
        <v>0</v>
      </c>
      <c r="I196" s="16" t="s">
        <v>229</v>
      </c>
    </row>
    <row r="197" spans="1:9" ht="15">
      <c r="A197" s="1" t="s">
        <v>160</v>
      </c>
      <c r="B197" s="1" t="s">
        <v>152</v>
      </c>
      <c r="C197" s="1" t="s">
        <v>161</v>
      </c>
      <c r="D197" s="8" t="s">
        <v>162</v>
      </c>
      <c r="E197" s="2">
        <v>400</v>
      </c>
      <c r="F197" s="2">
        <v>0</v>
      </c>
      <c r="G197" s="16" t="s">
        <v>229</v>
      </c>
      <c r="H197" s="2">
        <v>0</v>
      </c>
      <c r="I197" s="16" t="s">
        <v>229</v>
      </c>
    </row>
    <row r="198" spans="1:9" ht="15">
      <c r="A198" s="1" t="s">
        <v>160</v>
      </c>
      <c r="B198" s="1" t="s">
        <v>17</v>
      </c>
      <c r="C198" s="1" t="s">
        <v>161</v>
      </c>
      <c r="D198" s="8" t="s">
        <v>162</v>
      </c>
      <c r="E198" s="2">
        <v>1600</v>
      </c>
      <c r="F198" s="2">
        <v>0</v>
      </c>
      <c r="G198" s="16" t="s">
        <v>229</v>
      </c>
      <c r="H198" s="2">
        <v>0</v>
      </c>
      <c r="I198" s="16" t="s">
        <v>229</v>
      </c>
    </row>
    <row r="199" spans="1:9" ht="15">
      <c r="A199" s="1" t="s">
        <v>160</v>
      </c>
      <c r="B199" s="1" t="s">
        <v>29</v>
      </c>
      <c r="C199" s="1" t="s">
        <v>161</v>
      </c>
      <c r="D199" s="8" t="s">
        <v>162</v>
      </c>
      <c r="E199" s="2">
        <v>1676</v>
      </c>
      <c r="F199" s="2">
        <v>0</v>
      </c>
      <c r="G199" s="16" t="s">
        <v>229</v>
      </c>
      <c r="H199" s="2">
        <v>0</v>
      </c>
      <c r="I199" s="16" t="s">
        <v>229</v>
      </c>
    </row>
    <row r="200" spans="1:9" ht="15">
      <c r="A200" s="1" t="s">
        <v>160</v>
      </c>
      <c r="B200" s="1" t="s">
        <v>81</v>
      </c>
      <c r="C200" s="1" t="s">
        <v>161</v>
      </c>
      <c r="D200" s="8" t="s">
        <v>162</v>
      </c>
      <c r="E200" s="2">
        <v>131859</v>
      </c>
      <c r="F200" s="2">
        <v>0</v>
      </c>
      <c r="G200" s="16" t="s">
        <v>229</v>
      </c>
      <c r="H200" s="2">
        <v>0</v>
      </c>
      <c r="I200" s="16" t="s">
        <v>229</v>
      </c>
    </row>
    <row r="201" spans="1:9" ht="15">
      <c r="A201" s="1" t="s">
        <v>160</v>
      </c>
      <c r="B201" s="1" t="s">
        <v>24</v>
      </c>
      <c r="C201" s="1" t="s">
        <v>161</v>
      </c>
      <c r="D201" s="8" t="s">
        <v>162</v>
      </c>
      <c r="E201" s="2">
        <v>270143.13</v>
      </c>
      <c r="F201" s="2">
        <v>0</v>
      </c>
      <c r="G201" s="16" t="s">
        <v>229</v>
      </c>
      <c r="H201" s="2">
        <v>0</v>
      </c>
      <c r="I201" s="16" t="s">
        <v>229</v>
      </c>
    </row>
    <row r="202" spans="1:9" ht="15">
      <c r="A202" s="1" t="s">
        <v>160</v>
      </c>
      <c r="B202" s="1" t="s">
        <v>25</v>
      </c>
      <c r="C202" s="1" t="s">
        <v>161</v>
      </c>
      <c r="D202" s="8" t="s">
        <v>162</v>
      </c>
      <c r="E202" s="2">
        <v>0.84</v>
      </c>
      <c r="F202" s="2">
        <v>0</v>
      </c>
      <c r="G202" s="16" t="s">
        <v>229</v>
      </c>
      <c r="H202" s="2">
        <v>0</v>
      </c>
      <c r="I202" s="16" t="s">
        <v>229</v>
      </c>
    </row>
    <row r="203" spans="1:9" ht="15">
      <c r="A203" s="1" t="s">
        <v>160</v>
      </c>
      <c r="B203" s="1" t="s">
        <v>59</v>
      </c>
      <c r="C203" s="1" t="s">
        <v>161</v>
      </c>
      <c r="D203" s="8" t="s">
        <v>162</v>
      </c>
      <c r="E203" s="2">
        <v>53000</v>
      </c>
      <c r="F203" s="2">
        <v>0</v>
      </c>
      <c r="G203" s="16" t="s">
        <v>229</v>
      </c>
      <c r="H203" s="2">
        <v>0</v>
      </c>
      <c r="I203" s="16" t="s">
        <v>229</v>
      </c>
    </row>
    <row r="204" spans="1:9" ht="15">
      <c r="A204" s="13" t="s">
        <v>160</v>
      </c>
      <c r="B204" s="14"/>
      <c r="C204" s="14"/>
      <c r="D204" s="7" t="s">
        <v>163</v>
      </c>
      <c r="E204" s="3">
        <f>SUM(E193:E203)</f>
        <v>1268840.33</v>
      </c>
      <c r="F204" s="3">
        <f>SUM(F193:F203)</f>
        <v>0</v>
      </c>
      <c r="G204" s="16" t="s">
        <v>229</v>
      </c>
      <c r="H204" s="3">
        <f>SUM(H193:H203)</f>
        <v>0</v>
      </c>
      <c r="I204" s="16" t="s">
        <v>229</v>
      </c>
    </row>
    <row r="205" spans="1:9" ht="15">
      <c r="A205" s="1" t="s">
        <v>164</v>
      </c>
      <c r="B205" s="1" t="s">
        <v>87</v>
      </c>
      <c r="C205" s="1" t="s">
        <v>88</v>
      </c>
      <c r="D205" s="8" t="s">
        <v>89</v>
      </c>
      <c r="E205" s="2">
        <v>669.56</v>
      </c>
      <c r="F205" s="2">
        <v>0</v>
      </c>
      <c r="G205" s="16" t="s">
        <v>229</v>
      </c>
      <c r="H205" s="2">
        <v>0</v>
      </c>
      <c r="I205" s="16" t="s">
        <v>229</v>
      </c>
    </row>
    <row r="206" spans="1:9" ht="15">
      <c r="A206" s="13" t="s">
        <v>164</v>
      </c>
      <c r="B206" s="14"/>
      <c r="C206" s="14"/>
      <c r="D206" s="7" t="s">
        <v>165</v>
      </c>
      <c r="E206" s="3">
        <f>E205</f>
        <v>669.56</v>
      </c>
      <c r="F206" s="3">
        <f>F205</f>
        <v>0</v>
      </c>
      <c r="G206" s="16" t="s">
        <v>229</v>
      </c>
      <c r="H206" s="3">
        <f>H205</f>
        <v>0</v>
      </c>
      <c r="I206" s="16" t="s">
        <v>229</v>
      </c>
    </row>
    <row r="207" spans="1:9" ht="15">
      <c r="A207" s="1" t="s">
        <v>166</v>
      </c>
      <c r="B207" s="1" t="s">
        <v>87</v>
      </c>
      <c r="C207" s="1" t="s">
        <v>88</v>
      </c>
      <c r="D207" s="8" t="s">
        <v>89</v>
      </c>
      <c r="E207" s="2">
        <v>25809.22</v>
      </c>
      <c r="F207" s="2">
        <v>0</v>
      </c>
      <c r="G207" s="16" t="s">
        <v>229</v>
      </c>
      <c r="H207" s="2">
        <v>0</v>
      </c>
      <c r="I207" s="16" t="s">
        <v>229</v>
      </c>
    </row>
    <row r="208" spans="1:9" ht="15">
      <c r="A208" s="1" t="s">
        <v>166</v>
      </c>
      <c r="B208" s="1" t="s">
        <v>53</v>
      </c>
      <c r="C208" s="1" t="s">
        <v>140</v>
      </c>
      <c r="D208" s="8" t="s">
        <v>141</v>
      </c>
      <c r="E208" s="2">
        <v>-159.47</v>
      </c>
      <c r="F208" s="2">
        <v>0</v>
      </c>
      <c r="G208" s="16" t="s">
        <v>229</v>
      </c>
      <c r="H208" s="2">
        <v>0</v>
      </c>
      <c r="I208" s="16" t="s">
        <v>229</v>
      </c>
    </row>
    <row r="209" spans="1:9" ht="15">
      <c r="A209" s="13" t="s">
        <v>166</v>
      </c>
      <c r="B209" s="14"/>
      <c r="C209" s="14"/>
      <c r="D209" s="7" t="s">
        <v>175</v>
      </c>
      <c r="E209" s="3">
        <f>E207+E208</f>
        <v>25649.75</v>
      </c>
      <c r="F209" s="3">
        <f>F207+F208</f>
        <v>0</v>
      </c>
      <c r="G209" s="16" t="s">
        <v>229</v>
      </c>
      <c r="H209" s="3">
        <f>H207+H208</f>
        <v>0</v>
      </c>
      <c r="I209" s="16" t="s">
        <v>229</v>
      </c>
    </row>
    <row r="210" spans="1:9" ht="15">
      <c r="A210" s="1" t="s">
        <v>176</v>
      </c>
      <c r="B210" s="1" t="s">
        <v>68</v>
      </c>
      <c r="C210" s="1" t="s">
        <v>177</v>
      </c>
      <c r="D210" s="8" t="s">
        <v>178</v>
      </c>
      <c r="E210" s="2">
        <v>17160</v>
      </c>
      <c r="F210" s="2">
        <v>0</v>
      </c>
      <c r="G210" s="16" t="s">
        <v>229</v>
      </c>
      <c r="H210" s="2">
        <v>0</v>
      </c>
      <c r="I210" s="16" t="s">
        <v>229</v>
      </c>
    </row>
    <row r="211" spans="1:9" ht="15">
      <c r="A211" s="1" t="s">
        <v>176</v>
      </c>
      <c r="B211" s="1" t="s">
        <v>79</v>
      </c>
      <c r="C211" s="1" t="s">
        <v>179</v>
      </c>
      <c r="D211" s="8" t="s">
        <v>180</v>
      </c>
      <c r="E211" s="2">
        <v>87660</v>
      </c>
      <c r="F211" s="2">
        <v>0</v>
      </c>
      <c r="G211" s="16" t="s">
        <v>229</v>
      </c>
      <c r="H211" s="2">
        <v>0</v>
      </c>
      <c r="I211" s="16" t="s">
        <v>229</v>
      </c>
    </row>
    <row r="212" spans="1:9" ht="15">
      <c r="A212" s="1" t="s">
        <v>176</v>
      </c>
      <c r="B212" s="1" t="s">
        <v>79</v>
      </c>
      <c r="C212" s="1" t="s">
        <v>181</v>
      </c>
      <c r="D212" s="8" t="s">
        <v>182</v>
      </c>
      <c r="E212" s="2">
        <v>16279</v>
      </c>
      <c r="F212" s="2">
        <v>0</v>
      </c>
      <c r="G212" s="16" t="s">
        <v>229</v>
      </c>
      <c r="H212" s="2">
        <v>0</v>
      </c>
      <c r="I212" s="16" t="s">
        <v>229</v>
      </c>
    </row>
    <row r="213" spans="1:9" ht="15">
      <c r="A213" s="1" t="s">
        <v>176</v>
      </c>
      <c r="B213" s="1" t="s">
        <v>48</v>
      </c>
      <c r="C213" s="1" t="s">
        <v>179</v>
      </c>
      <c r="D213" s="8" t="s">
        <v>180</v>
      </c>
      <c r="E213" s="2">
        <v>13947100</v>
      </c>
      <c r="F213" s="2">
        <v>14647.1</v>
      </c>
      <c r="G213" s="2">
        <f>ROUND(E213/F213/10,0)</f>
        <v>95</v>
      </c>
      <c r="H213" s="2">
        <v>13947.1</v>
      </c>
      <c r="I213" s="2">
        <f>ROUND(E213/H213/10,0)</f>
        <v>100</v>
      </c>
    </row>
    <row r="214" spans="1:9" ht="15">
      <c r="A214" s="1" t="s">
        <v>176</v>
      </c>
      <c r="B214" s="1" t="s">
        <v>48</v>
      </c>
      <c r="C214" s="1" t="s">
        <v>181</v>
      </c>
      <c r="D214" s="8" t="s">
        <v>182</v>
      </c>
      <c r="E214" s="2">
        <v>20688900</v>
      </c>
      <c r="F214" s="2">
        <v>22768.9</v>
      </c>
      <c r="G214" s="2">
        <f>ROUND(E214/F214/10,0)</f>
        <v>91</v>
      </c>
      <c r="H214" s="2">
        <v>20688.9</v>
      </c>
      <c r="I214" s="2">
        <f>ROUND(E214/H214/10,0)</f>
        <v>100</v>
      </c>
    </row>
    <row r="215" spans="1:9" ht="15">
      <c r="A215" s="1" t="s">
        <v>176</v>
      </c>
      <c r="B215" s="1" t="s">
        <v>87</v>
      </c>
      <c r="C215" s="1" t="s">
        <v>88</v>
      </c>
      <c r="D215" s="8" t="s">
        <v>89</v>
      </c>
      <c r="E215" s="2">
        <v>5101.74</v>
      </c>
      <c r="F215" s="2">
        <v>0</v>
      </c>
      <c r="G215" s="16" t="s">
        <v>229</v>
      </c>
      <c r="H215" s="2">
        <v>0</v>
      </c>
      <c r="I215" s="16" t="s">
        <v>229</v>
      </c>
    </row>
    <row r="216" spans="1:9" ht="15">
      <c r="A216" s="1" t="s">
        <v>176</v>
      </c>
      <c r="B216" s="1" t="s">
        <v>17</v>
      </c>
      <c r="C216" s="1" t="s">
        <v>183</v>
      </c>
      <c r="D216" s="8" t="s">
        <v>184</v>
      </c>
      <c r="E216" s="2">
        <v>6000</v>
      </c>
      <c r="F216" s="2">
        <v>0</v>
      </c>
      <c r="G216" s="16" t="s">
        <v>229</v>
      </c>
      <c r="H216" s="2">
        <v>0</v>
      </c>
      <c r="I216" s="16" t="s">
        <v>229</v>
      </c>
    </row>
    <row r="217" spans="1:9" ht="15">
      <c r="A217" s="1" t="s">
        <v>176</v>
      </c>
      <c r="B217" s="1" t="s">
        <v>109</v>
      </c>
      <c r="C217" s="1" t="s">
        <v>114</v>
      </c>
      <c r="D217" s="8" t="s">
        <v>115</v>
      </c>
      <c r="E217" s="2">
        <v>9286.34</v>
      </c>
      <c r="F217" s="2">
        <v>0</v>
      </c>
      <c r="G217" s="16" t="s">
        <v>229</v>
      </c>
      <c r="H217" s="2">
        <v>9.3</v>
      </c>
      <c r="I217" s="2">
        <f>ROUND(E217/H217/10,0)</f>
        <v>100</v>
      </c>
    </row>
    <row r="218" spans="1:9" ht="15">
      <c r="A218" s="1" t="s">
        <v>176</v>
      </c>
      <c r="B218" s="1" t="s">
        <v>109</v>
      </c>
      <c r="C218" s="1" t="s">
        <v>106</v>
      </c>
      <c r="D218" s="8" t="s">
        <v>107</v>
      </c>
      <c r="E218" s="2">
        <v>8683.99</v>
      </c>
      <c r="F218" s="2">
        <v>0</v>
      </c>
      <c r="G218" s="16" t="s">
        <v>229</v>
      </c>
      <c r="H218" s="2">
        <v>0</v>
      </c>
      <c r="I218" s="16" t="s">
        <v>229</v>
      </c>
    </row>
    <row r="219" spans="1:9" ht="15">
      <c r="A219" s="1" t="s">
        <v>176</v>
      </c>
      <c r="B219" s="1" t="s">
        <v>24</v>
      </c>
      <c r="C219" s="1" t="s">
        <v>183</v>
      </c>
      <c r="D219" s="8" t="s">
        <v>184</v>
      </c>
      <c r="E219" s="2">
        <v>3000</v>
      </c>
      <c r="F219" s="2">
        <v>0</v>
      </c>
      <c r="G219" s="16" t="s">
        <v>229</v>
      </c>
      <c r="H219" s="2">
        <v>0</v>
      </c>
      <c r="I219" s="16" t="s">
        <v>229</v>
      </c>
    </row>
    <row r="220" spans="1:9" ht="15">
      <c r="A220" s="1" t="s">
        <v>176</v>
      </c>
      <c r="B220" s="1" t="s">
        <v>58</v>
      </c>
      <c r="C220" s="1" t="s">
        <v>181</v>
      </c>
      <c r="D220" s="8" t="s">
        <v>182</v>
      </c>
      <c r="E220" s="2">
        <v>393850</v>
      </c>
      <c r="F220" s="2">
        <v>0</v>
      </c>
      <c r="G220" s="16" t="s">
        <v>229</v>
      </c>
      <c r="H220" s="2">
        <v>0</v>
      </c>
      <c r="I220" s="16" t="s">
        <v>229</v>
      </c>
    </row>
    <row r="221" spans="1:9" ht="15">
      <c r="A221" s="13" t="s">
        <v>176</v>
      </c>
      <c r="B221" s="14"/>
      <c r="C221" s="14"/>
      <c r="D221" s="7" t="s">
        <v>185</v>
      </c>
      <c r="E221" s="3">
        <f>SUM(E210:E220)</f>
        <v>35183021.07000001</v>
      </c>
      <c r="F221" s="3">
        <f>SUM(F210:F220)</f>
        <v>37416</v>
      </c>
      <c r="G221" s="2">
        <f>ROUND(E221/F221/10,0)</f>
        <v>94</v>
      </c>
      <c r="H221" s="3">
        <f>SUM(H210:H220)</f>
        <v>34645.3</v>
      </c>
      <c r="I221" s="2">
        <f>ROUND(E221/H221/10,0)</f>
        <v>102</v>
      </c>
    </row>
    <row r="222" spans="1:9" ht="15">
      <c r="A222" s="1" t="s">
        <v>186</v>
      </c>
      <c r="B222" s="1" t="s">
        <v>68</v>
      </c>
      <c r="C222" s="1" t="s">
        <v>77</v>
      </c>
      <c r="D222" s="8" t="s">
        <v>78</v>
      </c>
      <c r="E222" s="2">
        <v>127219</v>
      </c>
      <c r="F222" s="2">
        <v>0</v>
      </c>
      <c r="G222" s="16" t="s">
        <v>229</v>
      </c>
      <c r="H222" s="2">
        <v>105.1</v>
      </c>
      <c r="I222" s="2">
        <f>ROUND(E222/H222/10,0)</f>
        <v>121</v>
      </c>
    </row>
    <row r="223" spans="1:9" ht="15">
      <c r="A223" s="1" t="s">
        <v>186</v>
      </c>
      <c r="B223" s="1" t="s">
        <v>87</v>
      </c>
      <c r="C223" s="1" t="s">
        <v>88</v>
      </c>
      <c r="D223" s="8" t="s">
        <v>89</v>
      </c>
      <c r="E223" s="2">
        <v>11.34</v>
      </c>
      <c r="F223" s="2">
        <v>0</v>
      </c>
      <c r="G223" s="16" t="s">
        <v>229</v>
      </c>
      <c r="H223" s="2">
        <v>0</v>
      </c>
      <c r="I223" s="16" t="s">
        <v>229</v>
      </c>
    </row>
    <row r="224" spans="1:9" ht="15">
      <c r="A224" s="1" t="s">
        <v>186</v>
      </c>
      <c r="B224" s="1" t="s">
        <v>152</v>
      </c>
      <c r="C224" s="1" t="s">
        <v>187</v>
      </c>
      <c r="D224" s="8" t="s">
        <v>188</v>
      </c>
      <c r="E224" s="2">
        <v>71656</v>
      </c>
      <c r="F224" s="2">
        <v>0</v>
      </c>
      <c r="G224" s="16" t="s">
        <v>229</v>
      </c>
      <c r="H224" s="2">
        <v>0</v>
      </c>
      <c r="I224" s="16" t="s">
        <v>229</v>
      </c>
    </row>
    <row r="225" spans="1:9" ht="15">
      <c r="A225" s="1" t="s">
        <v>186</v>
      </c>
      <c r="B225" s="1" t="s">
        <v>24</v>
      </c>
      <c r="C225" s="1" t="s">
        <v>77</v>
      </c>
      <c r="D225" s="8" t="s">
        <v>78</v>
      </c>
      <c r="E225" s="2">
        <v>672087.79</v>
      </c>
      <c r="F225" s="2">
        <v>0</v>
      </c>
      <c r="G225" s="16" t="s">
        <v>229</v>
      </c>
      <c r="H225" s="2">
        <v>0</v>
      </c>
      <c r="I225" s="16" t="s">
        <v>229</v>
      </c>
    </row>
    <row r="226" spans="1:9" ht="15">
      <c r="A226" s="1" t="s">
        <v>186</v>
      </c>
      <c r="B226" s="1" t="s">
        <v>33</v>
      </c>
      <c r="C226" s="1" t="s">
        <v>11</v>
      </c>
      <c r="D226" s="8" t="s">
        <v>34</v>
      </c>
      <c r="E226" s="2">
        <v>40936</v>
      </c>
      <c r="F226" s="2">
        <v>0</v>
      </c>
      <c r="G226" s="16" t="s">
        <v>229</v>
      </c>
      <c r="H226" s="2">
        <v>0</v>
      </c>
      <c r="I226" s="16" t="s">
        <v>229</v>
      </c>
    </row>
    <row r="227" spans="1:9" ht="15">
      <c r="A227" s="1" t="s">
        <v>186</v>
      </c>
      <c r="B227" s="1" t="s">
        <v>189</v>
      </c>
      <c r="C227" s="1" t="s">
        <v>11</v>
      </c>
      <c r="D227" s="8" t="s">
        <v>190</v>
      </c>
      <c r="E227" s="2">
        <v>1000000</v>
      </c>
      <c r="F227" s="2">
        <v>0</v>
      </c>
      <c r="G227" s="16" t="s">
        <v>229</v>
      </c>
      <c r="H227" s="2">
        <v>0</v>
      </c>
      <c r="I227" s="16" t="s">
        <v>229</v>
      </c>
    </row>
    <row r="228" spans="1:9" ht="15">
      <c r="A228" s="1" t="s">
        <v>186</v>
      </c>
      <c r="B228" s="1" t="s">
        <v>191</v>
      </c>
      <c r="C228" s="1" t="s">
        <v>11</v>
      </c>
      <c r="D228" s="8" t="s">
        <v>192</v>
      </c>
      <c r="E228" s="2">
        <v>350000</v>
      </c>
      <c r="F228" s="2">
        <v>0</v>
      </c>
      <c r="G228" s="16" t="s">
        <v>229</v>
      </c>
      <c r="H228" s="2">
        <v>0</v>
      </c>
      <c r="I228" s="16" t="s">
        <v>229</v>
      </c>
    </row>
    <row r="229" spans="1:9" ht="15">
      <c r="A229" s="13" t="s">
        <v>186</v>
      </c>
      <c r="B229" s="14"/>
      <c r="C229" s="14"/>
      <c r="D229" s="7" t="s">
        <v>193</v>
      </c>
      <c r="E229" s="3">
        <f>SUM(E222:E228)</f>
        <v>2261910.13</v>
      </c>
      <c r="F229" s="3">
        <f>SUM(F222:F228)</f>
        <v>0</v>
      </c>
      <c r="G229" s="16" t="s">
        <v>229</v>
      </c>
      <c r="H229" s="3">
        <f>SUM(H222:H228)</f>
        <v>105.1</v>
      </c>
      <c r="I229" s="16" t="s">
        <v>229</v>
      </c>
    </row>
    <row r="230" spans="1:9" ht="15">
      <c r="A230" s="1" t="s">
        <v>194</v>
      </c>
      <c r="B230" s="1" t="s">
        <v>24</v>
      </c>
      <c r="C230" s="1" t="s">
        <v>88</v>
      </c>
      <c r="D230" s="8" t="s">
        <v>89</v>
      </c>
      <c r="E230" s="2">
        <v>0.03</v>
      </c>
      <c r="F230" s="2">
        <v>0</v>
      </c>
      <c r="G230" s="16" t="s">
        <v>229</v>
      </c>
      <c r="H230" s="2">
        <v>0</v>
      </c>
      <c r="I230" s="16" t="s">
        <v>229</v>
      </c>
    </row>
    <row r="231" spans="1:9" ht="15">
      <c r="A231" s="13" t="s">
        <v>194</v>
      </c>
      <c r="B231" s="14"/>
      <c r="C231" s="14"/>
      <c r="D231" s="7" t="s">
        <v>195</v>
      </c>
      <c r="E231" s="3">
        <f>E230</f>
        <v>0.03</v>
      </c>
      <c r="F231" s="3">
        <f>F230</f>
        <v>0</v>
      </c>
      <c r="G231" s="16" t="s">
        <v>229</v>
      </c>
      <c r="H231" s="3">
        <f>H230</f>
        <v>0</v>
      </c>
      <c r="I231" s="16" t="s">
        <v>229</v>
      </c>
    </row>
    <row r="232" spans="1:9" ht="15">
      <c r="A232" s="1" t="s">
        <v>196</v>
      </c>
      <c r="B232" s="1" t="s">
        <v>87</v>
      </c>
      <c r="C232" s="1" t="s">
        <v>88</v>
      </c>
      <c r="D232" s="8" t="s">
        <v>89</v>
      </c>
      <c r="E232" s="2">
        <v>4821067.64</v>
      </c>
      <c r="F232" s="2">
        <v>4000</v>
      </c>
      <c r="G232" s="2">
        <f>ROUND(E232/F232/10,0)</f>
        <v>121</v>
      </c>
      <c r="H232" s="2">
        <v>4000</v>
      </c>
      <c r="I232" s="2">
        <f>ROUND(E232/H232/10,0)</f>
        <v>121</v>
      </c>
    </row>
    <row r="233" spans="1:9" ht="15">
      <c r="A233" s="1" t="s">
        <v>196</v>
      </c>
      <c r="B233" s="1" t="s">
        <v>53</v>
      </c>
      <c r="C233" s="1" t="s">
        <v>88</v>
      </c>
      <c r="D233" s="8" t="s">
        <v>89</v>
      </c>
      <c r="E233" s="2">
        <v>36651.63</v>
      </c>
      <c r="F233" s="2">
        <v>0</v>
      </c>
      <c r="G233" s="16" t="s">
        <v>229</v>
      </c>
      <c r="H233" s="2">
        <v>0</v>
      </c>
      <c r="I233" s="16" t="s">
        <v>229</v>
      </c>
    </row>
    <row r="234" spans="1:9" ht="15">
      <c r="A234" s="1" t="s">
        <v>196</v>
      </c>
      <c r="B234" s="1" t="s">
        <v>152</v>
      </c>
      <c r="C234" s="1" t="s">
        <v>161</v>
      </c>
      <c r="D234" s="8" t="s">
        <v>162</v>
      </c>
      <c r="E234" s="2">
        <v>39000</v>
      </c>
      <c r="F234" s="2">
        <v>0</v>
      </c>
      <c r="G234" s="16" t="s">
        <v>229</v>
      </c>
      <c r="H234" s="2">
        <v>0</v>
      </c>
      <c r="I234" s="16" t="s">
        <v>229</v>
      </c>
    </row>
    <row r="235" spans="1:9" ht="15">
      <c r="A235" s="1" t="s">
        <v>196</v>
      </c>
      <c r="B235" s="1" t="s">
        <v>17</v>
      </c>
      <c r="C235" s="1" t="s">
        <v>161</v>
      </c>
      <c r="D235" s="8" t="s">
        <v>162</v>
      </c>
      <c r="E235" s="2">
        <v>32000</v>
      </c>
      <c r="F235" s="2">
        <v>0</v>
      </c>
      <c r="G235" s="16" t="s">
        <v>229</v>
      </c>
      <c r="H235" s="2">
        <v>0</v>
      </c>
      <c r="I235" s="16" t="s">
        <v>229</v>
      </c>
    </row>
    <row r="236" spans="1:9" ht="15">
      <c r="A236" s="1" t="s">
        <v>196</v>
      </c>
      <c r="B236" s="1" t="s">
        <v>209</v>
      </c>
      <c r="C236" s="1" t="s">
        <v>114</v>
      </c>
      <c r="D236" s="8" t="s">
        <v>115</v>
      </c>
      <c r="E236" s="2">
        <v>0</v>
      </c>
      <c r="F236" s="2">
        <v>0</v>
      </c>
      <c r="G236" s="16" t="s">
        <v>229</v>
      </c>
      <c r="H236" s="2">
        <v>0</v>
      </c>
      <c r="I236" s="16" t="s">
        <v>229</v>
      </c>
    </row>
    <row r="237" spans="1:9" ht="15">
      <c r="A237" s="1" t="s">
        <v>196</v>
      </c>
      <c r="B237" s="1" t="s">
        <v>108</v>
      </c>
      <c r="C237" s="1" t="s">
        <v>114</v>
      </c>
      <c r="D237" s="8" t="s">
        <v>115</v>
      </c>
      <c r="E237" s="2">
        <v>1150679.71</v>
      </c>
      <c r="F237" s="2">
        <v>0</v>
      </c>
      <c r="G237" s="16" t="s">
        <v>229</v>
      </c>
      <c r="H237" s="2">
        <v>300.3</v>
      </c>
      <c r="I237" s="2">
        <f>ROUND(E237/H237/10,0)</f>
        <v>383</v>
      </c>
    </row>
    <row r="238" spans="1:9" ht="15">
      <c r="A238" s="1" t="s">
        <v>196</v>
      </c>
      <c r="B238" s="1" t="s">
        <v>210</v>
      </c>
      <c r="C238" s="1" t="s">
        <v>114</v>
      </c>
      <c r="D238" s="8" t="s">
        <v>115</v>
      </c>
      <c r="E238" s="2">
        <v>628243.95</v>
      </c>
      <c r="F238" s="2">
        <v>0</v>
      </c>
      <c r="G238" s="16" t="s">
        <v>229</v>
      </c>
      <c r="H238" s="2">
        <v>628.2</v>
      </c>
      <c r="I238" s="2">
        <f>ROUND(E238/H238/10,0)</f>
        <v>100</v>
      </c>
    </row>
    <row r="239" spans="1:9" ht="15">
      <c r="A239" s="1" t="s">
        <v>196</v>
      </c>
      <c r="B239" s="1" t="s">
        <v>109</v>
      </c>
      <c r="C239" s="1" t="s">
        <v>114</v>
      </c>
      <c r="D239" s="8" t="s">
        <v>115</v>
      </c>
      <c r="E239" s="2">
        <v>12916790.31</v>
      </c>
      <c r="F239" s="2">
        <v>0</v>
      </c>
      <c r="G239" s="16" t="s">
        <v>229</v>
      </c>
      <c r="H239" s="2">
        <v>9701.32</v>
      </c>
      <c r="I239" s="2">
        <f>ROUND(E239/H239/10,0)</f>
        <v>133</v>
      </c>
    </row>
    <row r="240" spans="1:9" ht="15">
      <c r="A240" s="1" t="s">
        <v>196</v>
      </c>
      <c r="B240" s="1" t="s">
        <v>24</v>
      </c>
      <c r="C240" s="1" t="s">
        <v>161</v>
      </c>
      <c r="D240" s="8" t="s">
        <v>162</v>
      </c>
      <c r="E240" s="2">
        <v>14000</v>
      </c>
      <c r="F240" s="2">
        <v>0</v>
      </c>
      <c r="G240" s="16" t="s">
        <v>229</v>
      </c>
      <c r="H240" s="2">
        <v>0</v>
      </c>
      <c r="I240" s="16" t="s">
        <v>229</v>
      </c>
    </row>
    <row r="241" spans="1:9" ht="15">
      <c r="A241" s="1" t="s">
        <v>196</v>
      </c>
      <c r="B241" s="1" t="s">
        <v>24</v>
      </c>
      <c r="C241" s="1" t="s">
        <v>88</v>
      </c>
      <c r="D241" s="8" t="s">
        <v>89</v>
      </c>
      <c r="E241" s="2">
        <v>24482.71</v>
      </c>
      <c r="F241" s="2">
        <v>0</v>
      </c>
      <c r="G241" s="16" t="s">
        <v>229</v>
      </c>
      <c r="H241" s="2">
        <v>0</v>
      </c>
      <c r="I241" s="16" t="s">
        <v>229</v>
      </c>
    </row>
    <row r="242" spans="1:9" ht="15">
      <c r="A242" s="1" t="s">
        <v>196</v>
      </c>
      <c r="B242" s="1" t="s">
        <v>24</v>
      </c>
      <c r="C242" s="1" t="s">
        <v>106</v>
      </c>
      <c r="D242" s="8" t="s">
        <v>107</v>
      </c>
      <c r="E242" s="2">
        <v>6878792.6</v>
      </c>
      <c r="F242" s="2">
        <v>0</v>
      </c>
      <c r="G242" s="16" t="s">
        <v>229</v>
      </c>
      <c r="H242" s="2">
        <v>6000</v>
      </c>
      <c r="I242" s="2">
        <f>ROUND(E242/H242/10,0)</f>
        <v>115</v>
      </c>
    </row>
    <row r="243" spans="1:9" ht="15">
      <c r="A243" s="1" t="s">
        <v>196</v>
      </c>
      <c r="B243" s="1" t="s">
        <v>211</v>
      </c>
      <c r="C243" s="1" t="s">
        <v>106</v>
      </c>
      <c r="D243" s="8" t="s">
        <v>107</v>
      </c>
      <c r="E243" s="2">
        <v>0</v>
      </c>
      <c r="F243" s="2">
        <v>0</v>
      </c>
      <c r="G243" s="16" t="s">
        <v>229</v>
      </c>
      <c r="H243" s="2">
        <v>0</v>
      </c>
      <c r="I243" s="16" t="s">
        <v>229</v>
      </c>
    </row>
    <row r="244" spans="1:9" ht="15">
      <c r="A244" s="1" t="s">
        <v>196</v>
      </c>
      <c r="B244" s="1" t="s">
        <v>25</v>
      </c>
      <c r="C244" s="1" t="s">
        <v>106</v>
      </c>
      <c r="D244" s="8" t="s">
        <v>107</v>
      </c>
      <c r="E244" s="2">
        <v>1000.56</v>
      </c>
      <c r="F244" s="2">
        <v>0</v>
      </c>
      <c r="G244" s="16" t="s">
        <v>229</v>
      </c>
      <c r="H244" s="2">
        <v>0</v>
      </c>
      <c r="I244" s="16" t="s">
        <v>229</v>
      </c>
    </row>
    <row r="245" spans="1:9" ht="15">
      <c r="A245" s="1" t="s">
        <v>196</v>
      </c>
      <c r="B245" s="1" t="s">
        <v>212</v>
      </c>
      <c r="C245" s="1" t="s">
        <v>11</v>
      </c>
      <c r="D245" s="8" t="s">
        <v>213</v>
      </c>
      <c r="E245" s="2">
        <v>900000</v>
      </c>
      <c r="F245" s="2">
        <v>0</v>
      </c>
      <c r="G245" s="16" t="s">
        <v>229</v>
      </c>
      <c r="H245" s="2">
        <v>0</v>
      </c>
      <c r="I245" s="16" t="s">
        <v>229</v>
      </c>
    </row>
    <row r="246" spans="1:9" ht="15">
      <c r="A246" s="13" t="s">
        <v>196</v>
      </c>
      <c r="B246" s="14"/>
      <c r="C246" s="14"/>
      <c r="D246" s="7" t="s">
        <v>216</v>
      </c>
      <c r="E246" s="3">
        <f>SUM(E232:E245)</f>
        <v>27442709.110000003</v>
      </c>
      <c r="F246" s="3">
        <f>SUM(F232:F245)</f>
        <v>4000</v>
      </c>
      <c r="G246" s="2">
        <f>ROUND(E246/F246/10,0)</f>
        <v>686</v>
      </c>
      <c r="H246" s="3">
        <f>SUM(H232:H245)</f>
        <v>20629.82</v>
      </c>
      <c r="I246" s="2">
        <f>ROUND(E246/H246/10,0)</f>
        <v>133</v>
      </c>
    </row>
    <row r="247" spans="1:9" ht="15">
      <c r="A247" s="1" t="s">
        <v>217</v>
      </c>
      <c r="B247" s="1" t="s">
        <v>87</v>
      </c>
      <c r="C247" s="1" t="s">
        <v>88</v>
      </c>
      <c r="D247" s="8" t="s">
        <v>89</v>
      </c>
      <c r="E247" s="2">
        <v>8905.36</v>
      </c>
      <c r="F247" s="2">
        <v>0</v>
      </c>
      <c r="G247" s="16" t="s">
        <v>229</v>
      </c>
      <c r="H247" s="2">
        <v>0</v>
      </c>
      <c r="I247" s="16" t="s">
        <v>229</v>
      </c>
    </row>
    <row r="248" spans="1:9" ht="15">
      <c r="A248" s="13" t="s">
        <v>217</v>
      </c>
      <c r="B248" s="14"/>
      <c r="C248" s="14"/>
      <c r="D248" s="7" t="s">
        <v>218</v>
      </c>
      <c r="E248" s="3">
        <f>E247</f>
        <v>8905.36</v>
      </c>
      <c r="F248" s="3">
        <f>F247</f>
        <v>0</v>
      </c>
      <c r="G248" s="16" t="s">
        <v>229</v>
      </c>
      <c r="H248" s="3">
        <f>H247</f>
        <v>0</v>
      </c>
      <c r="I248" s="16" t="s">
        <v>229</v>
      </c>
    </row>
    <row r="249" spans="1:9" ht="15">
      <c r="A249" s="1" t="s">
        <v>219</v>
      </c>
      <c r="B249" s="1" t="s">
        <v>87</v>
      </c>
      <c r="C249" s="1" t="s">
        <v>88</v>
      </c>
      <c r="D249" s="8" t="s">
        <v>89</v>
      </c>
      <c r="E249" s="2">
        <v>4472.2</v>
      </c>
      <c r="F249" s="2">
        <v>0</v>
      </c>
      <c r="G249" s="16" t="s">
        <v>229</v>
      </c>
      <c r="H249" s="2">
        <v>0</v>
      </c>
      <c r="I249" s="16" t="s">
        <v>229</v>
      </c>
    </row>
    <row r="250" spans="1:9" ht="15">
      <c r="A250" s="13" t="s">
        <v>219</v>
      </c>
      <c r="B250" s="14"/>
      <c r="C250" s="14"/>
      <c r="D250" s="7" t="s">
        <v>220</v>
      </c>
      <c r="E250" s="3">
        <f>E249</f>
        <v>4472.2</v>
      </c>
      <c r="F250" s="3">
        <f>F249</f>
        <v>0</v>
      </c>
      <c r="G250" s="16" t="s">
        <v>229</v>
      </c>
      <c r="H250" s="3">
        <f>H249</f>
        <v>0</v>
      </c>
      <c r="I250" s="16" t="s">
        <v>229</v>
      </c>
    </row>
    <row r="251" spans="1:9" ht="15">
      <c r="A251" s="1" t="s">
        <v>221</v>
      </c>
      <c r="B251" s="1" t="s">
        <v>87</v>
      </c>
      <c r="C251" s="1" t="s">
        <v>88</v>
      </c>
      <c r="D251" s="8" t="s">
        <v>89</v>
      </c>
      <c r="E251" s="2">
        <v>231732.83</v>
      </c>
      <c r="F251" s="2">
        <v>0</v>
      </c>
      <c r="G251" s="16" t="s">
        <v>229</v>
      </c>
      <c r="H251" s="2">
        <v>0</v>
      </c>
      <c r="I251" s="16" t="s">
        <v>229</v>
      </c>
    </row>
    <row r="252" spans="1:9" ht="15">
      <c r="A252" s="1" t="s">
        <v>221</v>
      </c>
      <c r="B252" s="1" t="s">
        <v>109</v>
      </c>
      <c r="C252" s="1" t="s">
        <v>114</v>
      </c>
      <c r="D252" s="8" t="s">
        <v>115</v>
      </c>
      <c r="E252" s="2">
        <v>781750.94</v>
      </c>
      <c r="F252" s="2">
        <v>0</v>
      </c>
      <c r="G252" s="16" t="s">
        <v>229</v>
      </c>
      <c r="H252" s="2">
        <v>781.7</v>
      </c>
      <c r="I252" s="2">
        <f>ROUND(E252/H252/10,0)</f>
        <v>100</v>
      </c>
    </row>
    <row r="253" spans="1:9" ht="15">
      <c r="A253" s="13" t="s">
        <v>221</v>
      </c>
      <c r="B253" s="14"/>
      <c r="C253" s="14"/>
      <c r="D253" s="7" t="s">
        <v>222</v>
      </c>
      <c r="E253" s="3">
        <f>E251+E252</f>
        <v>1013483.7699999999</v>
      </c>
      <c r="F253" s="3">
        <f>F251+F252</f>
        <v>0</v>
      </c>
      <c r="G253" s="16" t="s">
        <v>229</v>
      </c>
      <c r="H253" s="3">
        <f>H251+H252</f>
        <v>781.7</v>
      </c>
      <c r="I253" s="2">
        <f>ROUND(E253/H253/10,0)</f>
        <v>130</v>
      </c>
    </row>
    <row r="254" spans="1:8" ht="15">
      <c r="A254" s="4"/>
      <c r="B254" s="4"/>
      <c r="C254" s="4"/>
      <c r="D254" s="6"/>
      <c r="E254" s="4"/>
      <c r="F254" s="4"/>
      <c r="H254" s="4"/>
    </row>
    <row r="255" spans="1:9" ht="15">
      <c r="A255" s="17" t="s">
        <v>228</v>
      </c>
      <c r="B255" s="17"/>
      <c r="C255" s="17"/>
      <c r="D255" s="17"/>
      <c r="E255" s="3">
        <f>E9+E10+E11+E12+E13+E14+E15+E16+E19+E21+E26+E29+E33+E37+E39+E43+E47+E51+E55+E65+E67+E70+E72+E82+E86+E100+E102+E113+E139+E164+E177+E186+E192+E204+E206+E209+E221+E229+E231+E246+E248+E250+E253</f>
        <v>9037971614.460003</v>
      </c>
      <c r="F255" s="3">
        <f>F9+F10+F11+F12+F13+F14+F15+F16+F19+F21+F26+F29+F33+F37+F39+F43+F47+F51+F55+F65+F67+F70+F72+F82+F86+F100+F102+F113+F139+F164+F177+F186+F192+F204+F206+F209+F221+F229+F231+F246+F248+F250+F253</f>
        <v>3334394.5</v>
      </c>
      <c r="G255" s="2">
        <f>ROUND(E255/F255/10,0)</f>
        <v>271</v>
      </c>
      <c r="H255" s="3">
        <f>H9+H10+H11+H12+H13+H14+H15+H16+H19+H21+H26+H29+H33+H37+H39+H43+H47+H51+H55+H65+H67+H70+H72+H82+H86+H100+H102+H113+H139+H164+H177+H186+H192+H204+H206+H209+H221+H229+H231+H246+H248+H250+H253</f>
        <v>8885770.410000002</v>
      </c>
      <c r="I255" s="2">
        <f>ROUND(E255/H255/10,0)</f>
        <v>102</v>
      </c>
    </row>
    <row r="258" spans="1:9" ht="15">
      <c r="A258" s="11" t="s">
        <v>238</v>
      </c>
      <c r="B258" s="11"/>
      <c r="C258" s="11"/>
      <c r="D258" s="10"/>
      <c r="E258" s="12"/>
      <c r="F258" s="12"/>
      <c r="G258" s="12"/>
      <c r="H258" s="12"/>
      <c r="I258" s="12"/>
    </row>
    <row r="260" spans="1:9" ht="15">
      <c r="A260" s="15" t="s">
        <v>0</v>
      </c>
      <c r="B260" s="15" t="s">
        <v>1</v>
      </c>
      <c r="C260" s="15" t="s">
        <v>2</v>
      </c>
      <c r="D260" s="7" t="s">
        <v>3</v>
      </c>
      <c r="E260" s="3" t="s">
        <v>4</v>
      </c>
      <c r="F260" s="3" t="s">
        <v>5</v>
      </c>
      <c r="G260" s="3" t="s">
        <v>6</v>
      </c>
      <c r="H260" s="3" t="s">
        <v>7</v>
      </c>
      <c r="I260" s="3" t="s">
        <v>8</v>
      </c>
    </row>
    <row r="261" spans="1:9" ht="15">
      <c r="A261" s="5"/>
      <c r="B261" s="5"/>
      <c r="C261" s="5"/>
      <c r="D261" s="7"/>
      <c r="E261" s="5"/>
      <c r="F261" s="5"/>
      <c r="G261" s="5"/>
      <c r="H261" s="5"/>
      <c r="I261" s="5"/>
    </row>
    <row r="262" spans="1:9" ht="15">
      <c r="A262" s="1" t="s">
        <v>9</v>
      </c>
      <c r="B262" s="1" t="s">
        <v>230</v>
      </c>
      <c r="C262" s="1" t="s">
        <v>11</v>
      </c>
      <c r="D262" s="8" t="s">
        <v>231</v>
      </c>
      <c r="E262" s="2">
        <v>0</v>
      </c>
      <c r="F262" s="2">
        <v>300000</v>
      </c>
      <c r="G262" s="2">
        <v>0</v>
      </c>
      <c r="H262" s="2">
        <v>300000</v>
      </c>
      <c r="I262" s="2">
        <v>0</v>
      </c>
    </row>
    <row r="263" spans="1:9" ht="15">
      <c r="A263" s="1" t="s">
        <v>9</v>
      </c>
      <c r="B263" s="1" t="s">
        <v>232</v>
      </c>
      <c r="C263" s="1" t="s">
        <v>11</v>
      </c>
      <c r="D263" s="8" t="s">
        <v>233</v>
      </c>
      <c r="E263" s="2">
        <v>-162500001</v>
      </c>
      <c r="F263" s="2">
        <v>-162500</v>
      </c>
      <c r="G263" s="2">
        <v>100</v>
      </c>
      <c r="H263" s="2">
        <v>-162500</v>
      </c>
      <c r="I263" s="2">
        <v>100</v>
      </c>
    </row>
    <row r="264" spans="1:9" ht="15">
      <c r="A264" s="1" t="s">
        <v>9</v>
      </c>
      <c r="B264" s="1" t="s">
        <v>234</v>
      </c>
      <c r="C264" s="1" t="s">
        <v>11</v>
      </c>
      <c r="D264" s="8" t="s">
        <v>235</v>
      </c>
      <c r="E264" s="2">
        <v>572737.59</v>
      </c>
      <c r="F264" s="2">
        <v>0</v>
      </c>
      <c r="G264" s="2" t="s">
        <v>236</v>
      </c>
      <c r="H264" s="2">
        <v>0</v>
      </c>
      <c r="I264" s="2" t="s">
        <v>236</v>
      </c>
    </row>
    <row r="265" spans="1:9" ht="15">
      <c r="A265" s="1" t="s">
        <v>9</v>
      </c>
      <c r="D265" s="8" t="s">
        <v>15</v>
      </c>
      <c r="E265" s="2">
        <v>-161927263.41</v>
      </c>
      <c r="F265" s="2">
        <v>137500</v>
      </c>
      <c r="G265" s="2">
        <v>118</v>
      </c>
      <c r="H265" s="2">
        <v>137500</v>
      </c>
      <c r="I265" s="2">
        <v>118</v>
      </c>
    </row>
    <row r="266" spans="1:8" ht="15">
      <c r="A266" s="1"/>
      <c r="D266" s="8" t="s">
        <v>239</v>
      </c>
      <c r="E266" s="2">
        <v>-96759040.53</v>
      </c>
      <c r="F266" s="2">
        <v>0</v>
      </c>
      <c r="H266" s="2">
        <v>856226</v>
      </c>
    </row>
    <row r="267" spans="1:9" ht="15">
      <c r="A267" s="4"/>
      <c r="B267" s="4"/>
      <c r="C267" s="4"/>
      <c r="D267" s="6"/>
      <c r="E267" s="4"/>
      <c r="F267" s="4"/>
      <c r="G267" s="4"/>
      <c r="H267" s="4"/>
      <c r="I267" s="4"/>
    </row>
    <row r="268" spans="1:9" ht="15">
      <c r="A268" s="17" t="s">
        <v>237</v>
      </c>
      <c r="B268" s="17"/>
      <c r="C268" s="17"/>
      <c r="D268" s="17"/>
      <c r="E268" s="3">
        <f>SUM(E262:E266)-E265</f>
        <v>-258686303.94000003</v>
      </c>
      <c r="F268" s="3">
        <f>SUM(F262:F266)-F265</f>
        <v>137500</v>
      </c>
      <c r="G268" s="3">
        <v>118</v>
      </c>
      <c r="H268" s="3">
        <f>SUM(H262:H266)-H265</f>
        <v>993726</v>
      </c>
      <c r="I268" s="3">
        <v>118</v>
      </c>
    </row>
  </sheetData>
  <sheetProtection/>
  <mergeCells count="3">
    <mergeCell ref="A255:D255"/>
    <mergeCell ref="A3:I3"/>
    <mergeCell ref="A268:D268"/>
  </mergeCells>
  <printOptions horizontalCentered="1"/>
  <pageMargins left="0.3937007874015748" right="0.3937007874015748" top="0.5905511811023623" bottom="0.5905511811023623" header="0.1968503937007874" footer="0.3937007874015748"/>
  <pageSetup horizontalDpi="600" verticalDpi="600" orientation="portrait" paperSize="9" scale="80" r:id="rId1"/>
  <headerFooter>
    <oddFooter>&amp;CStránka&amp;P&amp;RTab.č. 3 Příjmy, Financování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2014-05-05T06:43:51Z</cp:lastPrinted>
  <dcterms:created xsi:type="dcterms:W3CDTF">2014-02-18T12:24:46Z</dcterms:created>
  <dcterms:modified xsi:type="dcterms:W3CDTF">2014-05-05T06:43:55Z</dcterms:modified>
  <cp:category/>
  <cp:version/>
  <cp:contentType/>
  <cp:contentStatus/>
</cp:coreProperties>
</file>