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201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<sst xmlns="http://schemas.openxmlformats.org/spreadsheetml/2006/main" count="1116" uniqueCount="226">
  <si>
    <t>Ka</t>
  </si>
  <si>
    <t>SpPo</t>
  </si>
  <si>
    <t>OdPa</t>
  </si>
  <si>
    <t xml:space="preserve"> </t>
  </si>
  <si>
    <t xml:space="preserve">       Skutečnost</t>
  </si>
  <si>
    <t xml:space="preserve">     Sch.rozpočet</t>
  </si>
  <si>
    <t xml:space="preserve">     %</t>
  </si>
  <si>
    <t xml:space="preserve">   Upr.rozpočet</t>
  </si>
  <si>
    <t xml:space="preserve">    %</t>
  </si>
  <si>
    <t>00</t>
  </si>
  <si>
    <t>1361</t>
  </si>
  <si>
    <t>0000</t>
  </si>
  <si>
    <t xml:space="preserve">Správní poplatky                                  </t>
  </si>
  <si>
    <t xml:space="preserve">                              </t>
  </si>
  <si>
    <t>02</t>
  </si>
  <si>
    <t>2212</t>
  </si>
  <si>
    <t>3762</t>
  </si>
  <si>
    <t xml:space="preserve">Čin.OOSS v ochr.život.prostř.                     </t>
  </si>
  <si>
    <t>3799</t>
  </si>
  <si>
    <t xml:space="preserve">Ostat.ekologické záležitosti                      </t>
  </si>
  <si>
    <t>2342</t>
  </si>
  <si>
    <t>2310</t>
  </si>
  <si>
    <t xml:space="preserve">Pitná voda                                        </t>
  </si>
  <si>
    <t>4111</t>
  </si>
  <si>
    <t xml:space="preserve">Neinv.přijaté transf.z VPS SR                     </t>
  </si>
  <si>
    <t>4113</t>
  </si>
  <si>
    <t xml:space="preserve">Neinv.přijaté transfery ze SF                     </t>
  </si>
  <si>
    <t>4116</t>
  </si>
  <si>
    <t xml:space="preserve">Ost.neinv.přij.transfery ze SR                    </t>
  </si>
  <si>
    <t>4216</t>
  </si>
  <si>
    <t xml:space="preserve">Ost.invest.přij.transf.ze SR                      </t>
  </si>
  <si>
    <t xml:space="preserve">Životní prostředí a zem.                          </t>
  </si>
  <si>
    <t>09</t>
  </si>
  <si>
    <t xml:space="preserve">Volnočasové aktivity                              </t>
  </si>
  <si>
    <t>10</t>
  </si>
  <si>
    <t>1354</t>
  </si>
  <si>
    <t xml:space="preserve">Příjmy z licencí pro kam.dopr.                    </t>
  </si>
  <si>
    <t>2123</t>
  </si>
  <si>
    <t xml:space="preserve">Silnice                                           </t>
  </si>
  <si>
    <t>2132</t>
  </si>
  <si>
    <t>2221</t>
  </si>
  <si>
    <t xml:space="preserve">Provoz veřej.silniční dopravy                     </t>
  </si>
  <si>
    <t>2324</t>
  </si>
  <si>
    <t>3111</t>
  </si>
  <si>
    <t>3113</t>
  </si>
  <si>
    <t>3121</t>
  </si>
  <si>
    <t>4118</t>
  </si>
  <si>
    <t xml:space="preserve">Neinvestiční převody z NF                         </t>
  </si>
  <si>
    <t>4121</t>
  </si>
  <si>
    <t xml:space="preserve">Neinv.přijaté transf.od obcí                      </t>
  </si>
  <si>
    <t>4129</t>
  </si>
  <si>
    <t xml:space="preserve">Ost.neinv.př.tran.od r.územ.ú.                    </t>
  </si>
  <si>
    <t>4218</t>
  </si>
  <si>
    <t xml:space="preserve">Investiční převody z NF                           </t>
  </si>
  <si>
    <t>4221</t>
  </si>
  <si>
    <t xml:space="preserve">Invest.přijaté transf.od obcí                     </t>
  </si>
  <si>
    <t>4223</t>
  </si>
  <si>
    <t xml:space="preserve">Invest.přij.transf.od reg.rad                     </t>
  </si>
  <si>
    <t xml:space="preserve">Doprava                                           </t>
  </si>
  <si>
    <t>11</t>
  </si>
  <si>
    <t>2111</t>
  </si>
  <si>
    <t>2143</t>
  </si>
  <si>
    <t xml:space="preserve">Cestovní ruch                                     </t>
  </si>
  <si>
    <t>2141</t>
  </si>
  <si>
    <t>6310</t>
  </si>
  <si>
    <t xml:space="preserve">Obec.příj.a výd.z fin.operací                     </t>
  </si>
  <si>
    <t>4123</t>
  </si>
  <si>
    <t xml:space="preserve">Neinv.přijaté transf.-reg.rada                    </t>
  </si>
  <si>
    <t>12</t>
  </si>
  <si>
    <t>3639</t>
  </si>
  <si>
    <t xml:space="preserve">Komun.služby a úz.rozvoj j.n.                     </t>
  </si>
  <si>
    <t>2119</t>
  </si>
  <si>
    <t>2133</t>
  </si>
  <si>
    <t>3122</t>
  </si>
  <si>
    <t xml:space="preserve">Střední odborné školy                             </t>
  </si>
  <si>
    <t>2322</t>
  </si>
  <si>
    <t>2412</t>
  </si>
  <si>
    <t xml:space="preserve">Splátky půj.pr.-práv.os.-nefin                    </t>
  </si>
  <si>
    <t>4211</t>
  </si>
  <si>
    <t xml:space="preserve">Invest.přijaté transf.z VPS SR                    </t>
  </si>
  <si>
    <t xml:space="preserve">Správa majetku kraje                              </t>
  </si>
  <si>
    <t>13</t>
  </si>
  <si>
    <t xml:space="preserve">Základní školy                                    </t>
  </si>
  <si>
    <t>3231</t>
  </si>
  <si>
    <t xml:space="preserve">Základní umělecké školy                           </t>
  </si>
  <si>
    <t>3239</t>
  </si>
  <si>
    <t xml:space="preserve">Záležitosti zájmov.studia j.n.                    </t>
  </si>
  <si>
    <t>3299</t>
  </si>
  <si>
    <t xml:space="preserve">Ost.záležitosti vzdělávání                        </t>
  </si>
  <si>
    <t>3419</t>
  </si>
  <si>
    <t xml:space="preserve">Ostatní tělovýchovná činnost                      </t>
  </si>
  <si>
    <t>6171</t>
  </si>
  <si>
    <t xml:space="preserve">Činnost místní správy                             </t>
  </si>
  <si>
    <t>2223</t>
  </si>
  <si>
    <t>2229</t>
  </si>
  <si>
    <t>3114</t>
  </si>
  <si>
    <t xml:space="preserve">Speciální základní školy                          </t>
  </si>
  <si>
    <t xml:space="preserve">Gymnázia                                          </t>
  </si>
  <si>
    <t>3123</t>
  </si>
  <si>
    <t xml:space="preserve">Stř.odbor.učiliště a učiliště                     </t>
  </si>
  <si>
    <t>3124</t>
  </si>
  <si>
    <t xml:space="preserve">Speciální střední školy                           </t>
  </si>
  <si>
    <t>3146</t>
  </si>
  <si>
    <t xml:space="preserve">Zař.vých.poradenst.,prev.v.péč                    </t>
  </si>
  <si>
    <t>3599</t>
  </si>
  <si>
    <t xml:space="preserve">Ostatní činnost ve zdrav.                         </t>
  </si>
  <si>
    <t>4159</t>
  </si>
  <si>
    <t xml:space="preserve">Ost.neinv.přij.transf.ze zahr.                    </t>
  </si>
  <si>
    <t xml:space="preserve">Evropská integrace                                </t>
  </si>
  <si>
    <t>14</t>
  </si>
  <si>
    <t>2122</t>
  </si>
  <si>
    <t>3112</t>
  </si>
  <si>
    <t xml:space="preserve">Speciální předškolní zařízení                     </t>
  </si>
  <si>
    <t>3119</t>
  </si>
  <si>
    <t xml:space="preserve">Ost.zál.předšk.vých.a zákl.vzd                    </t>
  </si>
  <si>
    <t>3142</t>
  </si>
  <si>
    <t xml:space="preserve">Ostatní školní stravování                         </t>
  </si>
  <si>
    <t>3147</t>
  </si>
  <si>
    <t xml:space="preserve">Domovy mládeže                                    </t>
  </si>
  <si>
    <t>4322</t>
  </si>
  <si>
    <t xml:space="preserve">Ústavy péče pro mládež                            </t>
  </si>
  <si>
    <t>2129</t>
  </si>
  <si>
    <t>3149</t>
  </si>
  <si>
    <t xml:space="preserve">Ost.zař.souvis.s vých.mládeže                     </t>
  </si>
  <si>
    <t>6402</t>
  </si>
  <si>
    <t xml:space="preserve">Finanční vypořádání minul.let                     </t>
  </si>
  <si>
    <t>6409</t>
  </si>
  <si>
    <t xml:space="preserve">Ostatní činnosti j.n.                             </t>
  </si>
  <si>
    <t>3900</t>
  </si>
  <si>
    <t xml:space="preserve">Ost.činn.souv.se služ.pro obyv                    </t>
  </si>
  <si>
    <t>2329</t>
  </si>
  <si>
    <t>4213</t>
  </si>
  <si>
    <t xml:space="preserve">Inv. přijaté transfery ze SF                      </t>
  </si>
  <si>
    <t xml:space="preserve">Školství                                          </t>
  </si>
  <si>
    <t>15</t>
  </si>
  <si>
    <t>3526</t>
  </si>
  <si>
    <t xml:space="preserve">Lázeň.léčebny,ozdravov.,sanat.                    </t>
  </si>
  <si>
    <t>3524</t>
  </si>
  <si>
    <t xml:space="preserve">Léčebny dlouhodobě nemocných                      </t>
  </si>
  <si>
    <t>3533</t>
  </si>
  <si>
    <t xml:space="preserve">Zdravotnická záchranná služba                     </t>
  </si>
  <si>
    <t>3522</t>
  </si>
  <si>
    <t xml:space="preserve">Ostatní nemocnice                                 </t>
  </si>
  <si>
    <t>4240</t>
  </si>
  <si>
    <t xml:space="preserve">Invest.přijaté transf.ze SFA                      </t>
  </si>
  <si>
    <t xml:space="preserve">Zdravotnictví                                     </t>
  </si>
  <si>
    <t>16</t>
  </si>
  <si>
    <t>3314</t>
  </si>
  <si>
    <t xml:space="preserve">Činnosti knihovnické                              </t>
  </si>
  <si>
    <t>3315</t>
  </si>
  <si>
    <t xml:space="preserve">Činnosti muzeí a galerií                          </t>
  </si>
  <si>
    <t>3319</t>
  </si>
  <si>
    <t xml:space="preserve">Ost. záležitosti kultury                          </t>
  </si>
  <si>
    <t xml:space="preserve">Kultura                                           </t>
  </si>
  <si>
    <t>18</t>
  </si>
  <si>
    <t>6113</t>
  </si>
  <si>
    <t xml:space="preserve">Zastupitelstva krajů                              </t>
  </si>
  <si>
    <t xml:space="preserve">Zastupitelstvo kraje                              </t>
  </si>
  <si>
    <t>19</t>
  </si>
  <si>
    <t>6172</t>
  </si>
  <si>
    <t xml:space="preserve">Činnost regionální správy                         </t>
  </si>
  <si>
    <t>2211</t>
  </si>
  <si>
    <t xml:space="preserve">Činnost krajského úřadu                           </t>
  </si>
  <si>
    <t>20</t>
  </si>
  <si>
    <t xml:space="preserve">Použití sociálního fondu                          </t>
  </si>
  <si>
    <t>28</t>
  </si>
  <si>
    <t>4357</t>
  </si>
  <si>
    <t xml:space="preserve">Domovy                                            </t>
  </si>
  <si>
    <t>4399</t>
  </si>
  <si>
    <t xml:space="preserve">Ost.zál.soc.věcí a pol.zaměst.                    </t>
  </si>
  <si>
    <t>2420</t>
  </si>
  <si>
    <t xml:space="preserve">Splátky půj.prostř. od OPS                        </t>
  </si>
  <si>
    <t>2441</t>
  </si>
  <si>
    <t xml:space="preserve">Splátky půjč. prostř. od obcí                     </t>
  </si>
  <si>
    <t xml:space="preserve">Sociální věci                                     </t>
  </si>
  <si>
    <t>39</t>
  </si>
  <si>
    <t>3633</t>
  </si>
  <si>
    <t xml:space="preserve">Výst.a údrž.míst.inženýr.sítí                     </t>
  </si>
  <si>
    <t>2449</t>
  </si>
  <si>
    <t xml:space="preserve">Ost.splátky p.p. od VR územ.ú.                    </t>
  </si>
  <si>
    <t xml:space="preserve">Regionální rozvoj                                 </t>
  </si>
  <si>
    <t>41</t>
  </si>
  <si>
    <t>1111</t>
  </si>
  <si>
    <t xml:space="preserve">Daň z příj.fyz.osob ze závis.č                    </t>
  </si>
  <si>
    <t>1112</t>
  </si>
  <si>
    <t xml:space="preserve">Daň z příj.fyz.os.z sam.výd.č.                    </t>
  </si>
  <si>
    <t>1113</t>
  </si>
  <si>
    <t xml:space="preserve">Daň z příj.fyz.os.z kapit.výn.                    </t>
  </si>
  <si>
    <t>1121</t>
  </si>
  <si>
    <t xml:space="preserve">Daň z příjmů právnických osob                     </t>
  </si>
  <si>
    <t>1123</t>
  </si>
  <si>
    <t xml:space="preserve">Daň z příj. práv.osob za kraje                    </t>
  </si>
  <si>
    <t>1211</t>
  </si>
  <si>
    <t xml:space="preserve">Daň z přidané hodnoty                             </t>
  </si>
  <si>
    <t>2222</t>
  </si>
  <si>
    <t>2227</t>
  </si>
  <si>
    <t>2328</t>
  </si>
  <si>
    <t>6399</t>
  </si>
  <si>
    <t xml:space="preserve">Ostatní finanční operace                          </t>
  </si>
  <si>
    <t>2481</t>
  </si>
  <si>
    <t xml:space="preserve">Příjmy od dluž.za real.záruk                      </t>
  </si>
  <si>
    <t>4112</t>
  </si>
  <si>
    <t xml:space="preserve">Neinv.přij.tran.ze SR-s.d.vzt.                    </t>
  </si>
  <si>
    <t>49</t>
  </si>
  <si>
    <t xml:space="preserve">Regionální inovační fond KHK                      </t>
  </si>
  <si>
    <t>50</t>
  </si>
  <si>
    <t xml:space="preserve">Fond rozvoje a reprodukce KHK                     </t>
  </si>
  <si>
    <t>8123</t>
  </si>
  <si>
    <t xml:space="preserve">Dlouhodob.přijaté půjč.prostř.                    </t>
  </si>
  <si>
    <t>8124</t>
  </si>
  <si>
    <t xml:space="preserve">Uhraz.splát.dlouhodob.přij.půj                    </t>
  </si>
  <si>
    <t>8901</t>
  </si>
  <si>
    <t xml:space="preserve">Oper.z peněž.účtů organizace                      </t>
  </si>
  <si>
    <t>8114</t>
  </si>
  <si>
    <t xml:space="preserve">Uhraz.splát.krátkodob.přij.půj                    </t>
  </si>
  <si>
    <t>Příjmy</t>
  </si>
  <si>
    <t>Kč</t>
  </si>
  <si>
    <t>tis. Kč</t>
  </si>
  <si>
    <t>Podrobné čerpání rozpočtu Královéhradeckého kraje k 31.12.2012</t>
  </si>
  <si>
    <t>Rezerva a ostatní výdaje</t>
  </si>
  <si>
    <t>Příjmy celkem</t>
  </si>
  <si>
    <t xml:space="preserve">Financování </t>
  </si>
  <si>
    <t>Financování celkem</t>
  </si>
  <si>
    <t>Zapojení výsledku hospodaření</t>
  </si>
  <si>
    <t>-</t>
  </si>
  <si>
    <t xml:space="preserve">              Tabulka č.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</si>
</sst>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wrapText="1"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4" fontId="19" fillId="33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9" fillId="34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zoomScalePageLayoutView="0" workbookViewId="0" topLeftCell="A64">
      <selection activeCell="H2" sqref="H2"/>
    </sheetView>
  </sheetViews>
  <sheetFormatPr defaultColWidth="9.140625" defaultRowHeight="15"/>
  <cols>
    <col min="1" max="1" width="3.140625" style="0" bestFit="1" customWidth="1"/>
    <col min="2" max="2" width="5.421875" style="0" bestFit="1" customWidth="1"/>
    <col min="3" max="3" width="5.7109375" style="0" bestFit="1" customWidth="1"/>
    <col min="4" max="4" width="40.57421875" style="9" bestFit="1" customWidth="1"/>
    <col min="5" max="5" width="16.00390625" style="2" bestFit="1" customWidth="1"/>
    <col min="6" max="6" width="14.57421875" style="2" bestFit="1" customWidth="1"/>
    <col min="7" max="7" width="6.57421875" style="2" bestFit="1" customWidth="1"/>
    <col min="8" max="8" width="14.00390625" style="2" bestFit="1" customWidth="1"/>
    <col min="9" max="9" width="6.57421875" style="2" bestFit="1" customWidth="1"/>
  </cols>
  <sheetData>
    <row r="1" spans="1:9" ht="15">
      <c r="A1" s="5"/>
      <c r="B1" s="5"/>
      <c r="C1" s="5"/>
      <c r="D1" s="5"/>
      <c r="E1" s="5"/>
      <c r="F1" s="5"/>
      <c r="G1" s="5"/>
      <c r="H1" s="5" t="s">
        <v>225</v>
      </c>
      <c r="I1" s="5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23" t="s">
        <v>218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19" t="s">
        <v>215</v>
      </c>
      <c r="B4" s="19"/>
      <c r="C4" s="19"/>
      <c r="D4" s="20"/>
      <c r="E4" s="21"/>
      <c r="F4" s="21"/>
      <c r="G4" s="21"/>
      <c r="H4" s="21"/>
      <c r="I4" s="21"/>
    </row>
    <row r="5" spans="1:9" ht="15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10" t="s">
        <v>0</v>
      </c>
      <c r="B6" s="10" t="s">
        <v>1</v>
      </c>
      <c r="C6" s="10" t="s">
        <v>2</v>
      </c>
      <c r="D6" s="5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</row>
    <row r="7" spans="1:9" ht="15">
      <c r="A7" s="5"/>
      <c r="B7" s="5"/>
      <c r="C7" s="5"/>
      <c r="D7" s="5"/>
      <c r="E7" s="10" t="s">
        <v>216</v>
      </c>
      <c r="F7" s="10" t="s">
        <v>217</v>
      </c>
      <c r="G7" s="5"/>
      <c r="H7" s="10" t="s">
        <v>217</v>
      </c>
      <c r="I7" s="5"/>
    </row>
    <row r="8" spans="1:9" ht="15">
      <c r="A8" s="6"/>
      <c r="B8" s="6"/>
      <c r="C8" s="6"/>
      <c r="D8" s="8"/>
      <c r="E8" s="6"/>
      <c r="F8" s="6"/>
      <c r="G8" s="6"/>
      <c r="H8" s="6"/>
      <c r="I8" s="6"/>
    </row>
    <row r="9" spans="1:9" ht="15">
      <c r="A9" s="1" t="s">
        <v>181</v>
      </c>
      <c r="B9" s="1" t="s">
        <v>182</v>
      </c>
      <c r="C9" s="1" t="s">
        <v>11</v>
      </c>
      <c r="D9" s="9" t="s">
        <v>183</v>
      </c>
      <c r="E9" s="2">
        <v>661135137.62</v>
      </c>
      <c r="F9" s="2">
        <v>642024</v>
      </c>
      <c r="G9" s="2">
        <f>ROUND(E9/F9/10,0)</f>
        <v>103</v>
      </c>
      <c r="H9" s="2">
        <v>663742</v>
      </c>
      <c r="I9" s="2">
        <f aca="true" t="shared" si="0" ref="I9:I70">ROUND(E9/H9/10,0)</f>
        <v>100</v>
      </c>
    </row>
    <row r="10" spans="1:9" ht="15">
      <c r="A10" s="1" t="s">
        <v>181</v>
      </c>
      <c r="B10" s="1" t="s">
        <v>184</v>
      </c>
      <c r="C10" s="1" t="s">
        <v>11</v>
      </c>
      <c r="D10" s="9" t="s">
        <v>185</v>
      </c>
      <c r="E10" s="2">
        <v>31489269.18</v>
      </c>
      <c r="F10" s="2">
        <v>18344</v>
      </c>
      <c r="G10" s="2">
        <f>ROUND(E10/F10/10,0)</f>
        <v>172</v>
      </c>
      <c r="H10" s="2">
        <v>18964</v>
      </c>
      <c r="I10" s="2">
        <f t="shared" si="0"/>
        <v>166</v>
      </c>
    </row>
    <row r="11" spans="1:9" ht="15">
      <c r="A11" s="1" t="s">
        <v>181</v>
      </c>
      <c r="B11" s="1" t="s">
        <v>186</v>
      </c>
      <c r="C11" s="1" t="s">
        <v>11</v>
      </c>
      <c r="D11" s="9" t="s">
        <v>187</v>
      </c>
      <c r="E11" s="2">
        <v>75468724.17</v>
      </c>
      <c r="F11" s="2">
        <v>67260</v>
      </c>
      <c r="G11" s="2">
        <f>ROUND(E11/F11/10,0)</f>
        <v>112</v>
      </c>
      <c r="H11" s="2">
        <v>69535</v>
      </c>
      <c r="I11" s="2">
        <f t="shared" si="0"/>
        <v>109</v>
      </c>
    </row>
    <row r="12" spans="1:9" ht="15">
      <c r="A12" s="1" t="s">
        <v>181</v>
      </c>
      <c r="B12" s="1" t="s">
        <v>188</v>
      </c>
      <c r="C12" s="1" t="s">
        <v>11</v>
      </c>
      <c r="D12" s="9" t="s">
        <v>189</v>
      </c>
      <c r="E12" s="2">
        <v>717774922.24</v>
      </c>
      <c r="F12" s="2">
        <v>697055</v>
      </c>
      <c r="G12" s="2">
        <f>ROUND(E12/F12/10,0)</f>
        <v>103</v>
      </c>
      <c r="H12" s="2">
        <v>718685</v>
      </c>
      <c r="I12" s="2">
        <f t="shared" si="0"/>
        <v>100</v>
      </c>
    </row>
    <row r="13" spans="1:9" ht="15">
      <c r="A13" s="1" t="s">
        <v>181</v>
      </c>
      <c r="B13" s="1" t="s">
        <v>190</v>
      </c>
      <c r="C13" s="1" t="s">
        <v>11</v>
      </c>
      <c r="D13" s="9" t="s">
        <v>191</v>
      </c>
      <c r="E13" s="2">
        <v>20396210</v>
      </c>
      <c r="F13" s="2">
        <v>0</v>
      </c>
      <c r="G13" s="13" t="s">
        <v>224</v>
      </c>
      <c r="H13" s="2">
        <v>20396.3</v>
      </c>
      <c r="I13" s="2">
        <f t="shared" si="0"/>
        <v>100</v>
      </c>
    </row>
    <row r="14" spans="1:9" ht="15">
      <c r="A14" s="1" t="s">
        <v>181</v>
      </c>
      <c r="B14" s="1" t="s">
        <v>192</v>
      </c>
      <c r="C14" s="1" t="s">
        <v>11</v>
      </c>
      <c r="D14" s="9" t="s">
        <v>193</v>
      </c>
      <c r="E14" s="2">
        <v>1524009764.18</v>
      </c>
      <c r="F14" s="2">
        <v>1565317</v>
      </c>
      <c r="G14" s="2">
        <f>ROUND(E14/F14/10,0)</f>
        <v>97</v>
      </c>
      <c r="H14" s="2">
        <v>1561374</v>
      </c>
      <c r="I14" s="2">
        <f t="shared" si="0"/>
        <v>98</v>
      </c>
    </row>
    <row r="15" spans="1:9" ht="15">
      <c r="A15" s="1" t="s">
        <v>9</v>
      </c>
      <c r="B15" s="1" t="s">
        <v>10</v>
      </c>
      <c r="C15" s="1" t="s">
        <v>11</v>
      </c>
      <c r="D15" s="9" t="s">
        <v>12</v>
      </c>
      <c r="E15" s="2">
        <v>2001540</v>
      </c>
      <c r="F15" s="2">
        <v>0</v>
      </c>
      <c r="G15" s="13" t="s">
        <v>224</v>
      </c>
      <c r="H15" s="2">
        <v>0</v>
      </c>
      <c r="I15" s="13" t="s">
        <v>224</v>
      </c>
    </row>
    <row r="16" spans="1:9" ht="15">
      <c r="A16" s="1" t="s">
        <v>34</v>
      </c>
      <c r="B16" s="1" t="s">
        <v>35</v>
      </c>
      <c r="C16" s="1" t="s">
        <v>11</v>
      </c>
      <c r="D16" s="9" t="s">
        <v>36</v>
      </c>
      <c r="E16" s="2">
        <v>156250</v>
      </c>
      <c r="F16" s="2">
        <v>0</v>
      </c>
      <c r="G16" s="13" t="s">
        <v>224</v>
      </c>
      <c r="H16" s="2">
        <v>0</v>
      </c>
      <c r="I16" s="13" t="s">
        <v>224</v>
      </c>
    </row>
    <row r="17" spans="1:7" ht="15">
      <c r="A17" s="1"/>
      <c r="G17" s="13"/>
    </row>
    <row r="18" spans="1:9" ht="15">
      <c r="A18" s="1" t="s">
        <v>14</v>
      </c>
      <c r="B18" s="1" t="s">
        <v>23</v>
      </c>
      <c r="C18" s="1" t="s">
        <v>11</v>
      </c>
      <c r="D18" s="9" t="s">
        <v>24</v>
      </c>
      <c r="E18" s="2">
        <v>1396313.42</v>
      </c>
      <c r="F18" s="2">
        <v>0</v>
      </c>
      <c r="G18" s="13" t="s">
        <v>224</v>
      </c>
      <c r="H18" s="2">
        <v>1396.2</v>
      </c>
      <c r="I18" s="2">
        <f t="shared" si="0"/>
        <v>100</v>
      </c>
    </row>
    <row r="19" spans="1:9" ht="15">
      <c r="A19" s="1" t="s">
        <v>14</v>
      </c>
      <c r="B19" s="1" t="s">
        <v>25</v>
      </c>
      <c r="C19" s="1" t="s">
        <v>11</v>
      </c>
      <c r="D19" s="9" t="s">
        <v>26</v>
      </c>
      <c r="E19" s="2">
        <v>73953</v>
      </c>
      <c r="F19" s="2">
        <v>0</v>
      </c>
      <c r="G19" s="13" t="s">
        <v>224</v>
      </c>
      <c r="H19" s="2">
        <v>74</v>
      </c>
      <c r="I19" s="2">
        <f t="shared" si="0"/>
        <v>100</v>
      </c>
    </row>
    <row r="20" spans="1:9" ht="15">
      <c r="A20" s="1" t="s">
        <v>14</v>
      </c>
      <c r="B20" s="1" t="s">
        <v>27</v>
      </c>
      <c r="C20" s="1" t="s">
        <v>11</v>
      </c>
      <c r="D20" s="9" t="s">
        <v>28</v>
      </c>
      <c r="E20" s="2">
        <v>526209</v>
      </c>
      <c r="F20" s="2">
        <v>0</v>
      </c>
      <c r="G20" s="13" t="s">
        <v>224</v>
      </c>
      <c r="H20" s="2">
        <v>526.2</v>
      </c>
      <c r="I20" s="2">
        <f t="shared" si="0"/>
        <v>100</v>
      </c>
    </row>
    <row r="21" spans="1:9" ht="15">
      <c r="A21" s="1" t="s">
        <v>14</v>
      </c>
      <c r="B21" s="1" t="s">
        <v>29</v>
      </c>
      <c r="C21" s="1" t="s">
        <v>11</v>
      </c>
      <c r="D21" s="9" t="s">
        <v>30</v>
      </c>
      <c r="E21" s="2">
        <v>0</v>
      </c>
      <c r="F21" s="2">
        <v>0</v>
      </c>
      <c r="G21" s="13" t="s">
        <v>224</v>
      </c>
      <c r="H21" s="2">
        <v>0</v>
      </c>
      <c r="I21" s="13" t="s">
        <v>224</v>
      </c>
    </row>
    <row r="22" spans="1:9" ht="15">
      <c r="A22" s="3" t="s">
        <v>14</v>
      </c>
      <c r="B22" s="11"/>
      <c r="C22" s="11"/>
      <c r="D22" s="8" t="s">
        <v>31</v>
      </c>
      <c r="E22" s="4">
        <f>SUM(E18:E21)</f>
        <v>1996475.42</v>
      </c>
      <c r="F22" s="4">
        <f>SUM(F18:F21)</f>
        <v>0</v>
      </c>
      <c r="G22" s="13" t="s">
        <v>224</v>
      </c>
      <c r="H22" s="4">
        <f>SUM(H18:H21)</f>
        <v>1996.4</v>
      </c>
      <c r="I22" s="4">
        <f t="shared" si="0"/>
        <v>100</v>
      </c>
    </row>
    <row r="23" spans="1:9" ht="15">
      <c r="A23" s="1" t="s">
        <v>32</v>
      </c>
      <c r="B23" s="1" t="s">
        <v>27</v>
      </c>
      <c r="C23" s="1" t="s">
        <v>11</v>
      </c>
      <c r="D23" s="9" t="s">
        <v>28</v>
      </c>
      <c r="E23" s="2">
        <v>1373000</v>
      </c>
      <c r="F23" s="2">
        <v>0</v>
      </c>
      <c r="G23" s="13" t="s">
        <v>224</v>
      </c>
      <c r="H23" s="2">
        <v>1373</v>
      </c>
      <c r="I23" s="2">
        <f t="shared" si="0"/>
        <v>100</v>
      </c>
    </row>
    <row r="24" spans="1:9" ht="15">
      <c r="A24" s="3" t="s">
        <v>32</v>
      </c>
      <c r="B24" s="11"/>
      <c r="C24" s="11"/>
      <c r="D24" s="8" t="s">
        <v>33</v>
      </c>
      <c r="E24" s="4">
        <f>E23</f>
        <v>1373000</v>
      </c>
      <c r="F24" s="4">
        <f>F23</f>
        <v>0</v>
      </c>
      <c r="G24" s="13" t="s">
        <v>224</v>
      </c>
      <c r="H24" s="4">
        <f>H23</f>
        <v>1373</v>
      </c>
      <c r="I24" s="4">
        <f t="shared" si="0"/>
        <v>100</v>
      </c>
    </row>
    <row r="25" spans="1:9" ht="15">
      <c r="A25" s="1" t="s">
        <v>34</v>
      </c>
      <c r="B25" s="1" t="s">
        <v>23</v>
      </c>
      <c r="C25" s="1" t="s">
        <v>11</v>
      </c>
      <c r="D25" s="9" t="s">
        <v>24</v>
      </c>
      <c r="E25" s="2">
        <v>65000</v>
      </c>
      <c r="F25" s="2">
        <v>0</v>
      </c>
      <c r="G25" s="13" t="s">
        <v>224</v>
      </c>
      <c r="H25" s="2">
        <v>65</v>
      </c>
      <c r="I25" s="2">
        <f t="shared" si="0"/>
        <v>100</v>
      </c>
    </row>
    <row r="26" spans="1:9" ht="15">
      <c r="A26" s="1" t="s">
        <v>34</v>
      </c>
      <c r="B26" s="1" t="s">
        <v>27</v>
      </c>
      <c r="C26" s="1" t="s">
        <v>11</v>
      </c>
      <c r="D26" s="9" t="s">
        <v>28</v>
      </c>
      <c r="E26" s="2">
        <v>254617545.65</v>
      </c>
      <c r="F26" s="2">
        <v>0</v>
      </c>
      <c r="G26" s="13" t="s">
        <v>224</v>
      </c>
      <c r="H26" s="2">
        <v>254617.6</v>
      </c>
      <c r="I26" s="2">
        <f t="shared" si="0"/>
        <v>100</v>
      </c>
    </row>
    <row r="27" spans="1:9" ht="15">
      <c r="A27" s="1" t="s">
        <v>34</v>
      </c>
      <c r="B27" s="1" t="s">
        <v>46</v>
      </c>
      <c r="C27" s="1" t="s">
        <v>11</v>
      </c>
      <c r="D27" s="9" t="s">
        <v>47</v>
      </c>
      <c r="E27" s="2">
        <v>299426.69</v>
      </c>
      <c r="F27" s="2">
        <v>0</v>
      </c>
      <c r="G27" s="13" t="s">
        <v>224</v>
      </c>
      <c r="H27" s="2">
        <v>299.4</v>
      </c>
      <c r="I27" s="2">
        <f t="shared" si="0"/>
        <v>100</v>
      </c>
    </row>
    <row r="28" spans="1:9" ht="15">
      <c r="A28" s="1" t="s">
        <v>34</v>
      </c>
      <c r="B28" s="1" t="s">
        <v>48</v>
      </c>
      <c r="C28" s="1" t="s">
        <v>11</v>
      </c>
      <c r="D28" s="9" t="s">
        <v>49</v>
      </c>
      <c r="E28" s="2">
        <v>1980996</v>
      </c>
      <c r="F28" s="2">
        <v>0</v>
      </c>
      <c r="G28" s="13" t="s">
        <v>224</v>
      </c>
      <c r="H28" s="2">
        <v>1980.9</v>
      </c>
      <c r="I28" s="2">
        <f t="shared" si="0"/>
        <v>100</v>
      </c>
    </row>
    <row r="29" spans="1:9" ht="15">
      <c r="A29" s="1" t="s">
        <v>34</v>
      </c>
      <c r="B29" s="1" t="s">
        <v>50</v>
      </c>
      <c r="C29" s="1" t="s">
        <v>11</v>
      </c>
      <c r="D29" s="9" t="s">
        <v>51</v>
      </c>
      <c r="E29" s="2">
        <v>106200</v>
      </c>
      <c r="F29" s="2">
        <v>0</v>
      </c>
      <c r="G29" s="13" t="s">
        <v>224</v>
      </c>
      <c r="H29" s="2">
        <v>106.2</v>
      </c>
      <c r="I29" s="2">
        <f t="shared" si="0"/>
        <v>100</v>
      </c>
    </row>
    <row r="30" spans="1:9" ht="15">
      <c r="A30" s="1" t="s">
        <v>34</v>
      </c>
      <c r="B30" s="1" t="s">
        <v>29</v>
      </c>
      <c r="C30" s="1" t="s">
        <v>11</v>
      </c>
      <c r="D30" s="9" t="s">
        <v>30</v>
      </c>
      <c r="E30" s="2">
        <v>2078732.35</v>
      </c>
      <c r="F30" s="2">
        <v>0</v>
      </c>
      <c r="G30" s="13" t="s">
        <v>224</v>
      </c>
      <c r="H30" s="2">
        <v>2078.8</v>
      </c>
      <c r="I30" s="2">
        <f t="shared" si="0"/>
        <v>100</v>
      </c>
    </row>
    <row r="31" spans="1:9" ht="15">
      <c r="A31" s="1" t="s">
        <v>34</v>
      </c>
      <c r="B31" s="1" t="s">
        <v>52</v>
      </c>
      <c r="C31" s="1" t="s">
        <v>11</v>
      </c>
      <c r="D31" s="9" t="s">
        <v>53</v>
      </c>
      <c r="E31" s="2">
        <v>42174604.44</v>
      </c>
      <c r="F31" s="2">
        <v>0</v>
      </c>
      <c r="G31" s="13" t="s">
        <v>224</v>
      </c>
      <c r="H31" s="2">
        <v>42174.6</v>
      </c>
      <c r="I31" s="2">
        <f t="shared" si="0"/>
        <v>100</v>
      </c>
    </row>
    <row r="32" spans="1:9" ht="15">
      <c r="A32" s="1" t="s">
        <v>34</v>
      </c>
      <c r="B32" s="1" t="s">
        <v>54</v>
      </c>
      <c r="C32" s="1" t="s">
        <v>11</v>
      </c>
      <c r="D32" s="9" t="s">
        <v>55</v>
      </c>
      <c r="E32" s="2">
        <v>1000000</v>
      </c>
      <c r="F32" s="2">
        <v>0</v>
      </c>
      <c r="G32" s="13" t="s">
        <v>224</v>
      </c>
      <c r="H32" s="2">
        <v>1000</v>
      </c>
      <c r="I32" s="2">
        <f t="shared" si="0"/>
        <v>100</v>
      </c>
    </row>
    <row r="33" spans="1:9" ht="15">
      <c r="A33" s="1" t="s">
        <v>34</v>
      </c>
      <c r="B33" s="1" t="s">
        <v>56</v>
      </c>
      <c r="C33" s="1" t="s">
        <v>11</v>
      </c>
      <c r="D33" s="9" t="s">
        <v>57</v>
      </c>
      <c r="E33" s="2">
        <v>46382383.31</v>
      </c>
      <c r="F33" s="2">
        <v>0</v>
      </c>
      <c r="G33" s="13" t="s">
        <v>224</v>
      </c>
      <c r="H33" s="2">
        <v>46382.3</v>
      </c>
      <c r="I33" s="2">
        <f t="shared" si="0"/>
        <v>100</v>
      </c>
    </row>
    <row r="34" spans="1:9" ht="15">
      <c r="A34" s="3" t="s">
        <v>34</v>
      </c>
      <c r="B34" s="11"/>
      <c r="C34" s="11"/>
      <c r="D34" s="8" t="s">
        <v>58</v>
      </c>
      <c r="E34" s="4">
        <f>SUM(E25:E33)</f>
        <v>348704888.44</v>
      </c>
      <c r="F34" s="4">
        <f>SUM(F25:F33)</f>
        <v>0</v>
      </c>
      <c r="G34" s="13" t="s">
        <v>224</v>
      </c>
      <c r="H34" s="4">
        <f>SUM(H25:H33)</f>
        <v>348704.8</v>
      </c>
      <c r="I34" s="4">
        <f t="shared" si="0"/>
        <v>100</v>
      </c>
    </row>
    <row r="35" spans="1:9" ht="15">
      <c r="A35" s="1" t="s">
        <v>59</v>
      </c>
      <c r="B35" s="1" t="s">
        <v>66</v>
      </c>
      <c r="C35" s="1" t="s">
        <v>11</v>
      </c>
      <c r="D35" s="9" t="s">
        <v>67</v>
      </c>
      <c r="E35" s="2">
        <v>2776391.1</v>
      </c>
      <c r="F35" s="2">
        <v>0</v>
      </c>
      <c r="G35" s="13" t="s">
        <v>224</v>
      </c>
      <c r="H35" s="2">
        <v>2776.44</v>
      </c>
      <c r="I35" s="2">
        <f t="shared" si="0"/>
        <v>100</v>
      </c>
    </row>
    <row r="36" spans="1:9" ht="15">
      <c r="A36" s="3" t="s">
        <v>59</v>
      </c>
      <c r="B36" s="11"/>
      <c r="C36" s="11"/>
      <c r="D36" s="8" t="s">
        <v>62</v>
      </c>
      <c r="E36" s="4">
        <f>E35</f>
        <v>2776391.1</v>
      </c>
      <c r="F36" s="4">
        <f>F35</f>
        <v>0</v>
      </c>
      <c r="G36" s="13" t="s">
        <v>224</v>
      </c>
      <c r="H36" s="4">
        <f>H35</f>
        <v>2776.44</v>
      </c>
      <c r="I36" s="4">
        <f t="shared" si="0"/>
        <v>100</v>
      </c>
    </row>
    <row r="37" spans="1:9" ht="15">
      <c r="A37" s="1" t="s">
        <v>68</v>
      </c>
      <c r="B37" s="1" t="s">
        <v>27</v>
      </c>
      <c r="C37" s="1" t="s">
        <v>11</v>
      </c>
      <c r="D37" s="9" t="s">
        <v>28</v>
      </c>
      <c r="E37" s="2">
        <v>1576000</v>
      </c>
      <c r="F37" s="2">
        <v>0</v>
      </c>
      <c r="G37" s="13" t="s">
        <v>224</v>
      </c>
      <c r="H37" s="2">
        <v>1576</v>
      </c>
      <c r="I37" s="2">
        <f t="shared" si="0"/>
        <v>100</v>
      </c>
    </row>
    <row r="38" spans="1:9" ht="15">
      <c r="A38" s="1" t="s">
        <v>68</v>
      </c>
      <c r="B38" s="1" t="s">
        <v>66</v>
      </c>
      <c r="C38" s="1" t="s">
        <v>11</v>
      </c>
      <c r="D38" s="9" t="s">
        <v>67</v>
      </c>
      <c r="E38" s="2">
        <v>36075</v>
      </c>
      <c r="F38" s="2">
        <v>0</v>
      </c>
      <c r="G38" s="13" t="s">
        <v>224</v>
      </c>
      <c r="H38" s="2">
        <v>36.1</v>
      </c>
      <c r="I38" s="2">
        <f t="shared" si="0"/>
        <v>100</v>
      </c>
    </row>
    <row r="39" spans="1:9" ht="15">
      <c r="A39" s="1" t="s">
        <v>68</v>
      </c>
      <c r="B39" s="1" t="s">
        <v>78</v>
      </c>
      <c r="C39" s="1" t="s">
        <v>11</v>
      </c>
      <c r="D39" s="9" t="s">
        <v>79</v>
      </c>
      <c r="E39" s="2">
        <v>473160</v>
      </c>
      <c r="F39" s="2">
        <v>0</v>
      </c>
      <c r="G39" s="13" t="s">
        <v>224</v>
      </c>
      <c r="H39" s="2">
        <v>473.2</v>
      </c>
      <c r="I39" s="2">
        <f t="shared" si="0"/>
        <v>100</v>
      </c>
    </row>
    <row r="40" spans="1:9" ht="15">
      <c r="A40" s="1" t="s">
        <v>68</v>
      </c>
      <c r="B40" s="1" t="s">
        <v>56</v>
      </c>
      <c r="C40" s="1" t="s">
        <v>11</v>
      </c>
      <c r="D40" s="9" t="s">
        <v>57</v>
      </c>
      <c r="E40" s="2">
        <v>27441391.26</v>
      </c>
      <c r="F40" s="2">
        <v>0</v>
      </c>
      <c r="G40" s="13" t="s">
        <v>224</v>
      </c>
      <c r="H40" s="2">
        <v>27441.3</v>
      </c>
      <c r="I40" s="2">
        <f t="shared" si="0"/>
        <v>100</v>
      </c>
    </row>
    <row r="41" spans="1:9" ht="15">
      <c r="A41" s="3" t="s">
        <v>68</v>
      </c>
      <c r="B41" s="11"/>
      <c r="C41" s="11"/>
      <c r="D41" s="8" t="s">
        <v>80</v>
      </c>
      <c r="E41" s="4">
        <f>SUM(E37:E40)</f>
        <v>29526626.26</v>
      </c>
      <c r="F41" s="4">
        <f>SUM(F37:F40)</f>
        <v>0</v>
      </c>
      <c r="G41" s="13" t="s">
        <v>224</v>
      </c>
      <c r="H41" s="4">
        <f>SUM(H37:H40)</f>
        <v>29526.6</v>
      </c>
      <c r="I41" s="4">
        <f t="shared" si="0"/>
        <v>100</v>
      </c>
    </row>
    <row r="42" spans="1:9" ht="15">
      <c r="A42" s="1" t="s">
        <v>81</v>
      </c>
      <c r="B42" s="1" t="s">
        <v>27</v>
      </c>
      <c r="C42" s="1" t="s">
        <v>11</v>
      </c>
      <c r="D42" s="9" t="s">
        <v>28</v>
      </c>
      <c r="E42" s="2">
        <v>93985762.78</v>
      </c>
      <c r="F42" s="2">
        <v>0</v>
      </c>
      <c r="G42" s="13" t="s">
        <v>224</v>
      </c>
      <c r="H42" s="2">
        <v>93985.77</v>
      </c>
      <c r="I42" s="2">
        <f t="shared" si="0"/>
        <v>100</v>
      </c>
    </row>
    <row r="43" spans="1:9" ht="15">
      <c r="A43" s="1" t="s">
        <v>81</v>
      </c>
      <c r="B43" s="1" t="s">
        <v>46</v>
      </c>
      <c r="C43" s="1" t="s">
        <v>11</v>
      </c>
      <c r="D43" s="9" t="s">
        <v>47</v>
      </c>
      <c r="E43" s="2">
        <v>1052364.35</v>
      </c>
      <c r="F43" s="2">
        <v>0</v>
      </c>
      <c r="G43" s="13" t="s">
        <v>224</v>
      </c>
      <c r="H43" s="2">
        <v>1052.38</v>
      </c>
      <c r="I43" s="2">
        <f t="shared" si="0"/>
        <v>100</v>
      </c>
    </row>
    <row r="44" spans="1:9" ht="15">
      <c r="A44" s="1" t="s">
        <v>81</v>
      </c>
      <c r="B44" s="1" t="s">
        <v>106</v>
      </c>
      <c r="C44" s="1" t="s">
        <v>11</v>
      </c>
      <c r="D44" s="9" t="s">
        <v>107</v>
      </c>
      <c r="E44" s="2">
        <v>1644379.82</v>
      </c>
      <c r="F44" s="2">
        <v>0</v>
      </c>
      <c r="G44" s="13" t="s">
        <v>224</v>
      </c>
      <c r="H44" s="2">
        <v>1644.4</v>
      </c>
      <c r="I44" s="2">
        <f t="shared" si="0"/>
        <v>100</v>
      </c>
    </row>
    <row r="45" spans="1:9" ht="15">
      <c r="A45" s="1" t="s">
        <v>81</v>
      </c>
      <c r="B45" s="1" t="s">
        <v>29</v>
      </c>
      <c r="C45" s="1" t="s">
        <v>11</v>
      </c>
      <c r="D45" s="9" t="s">
        <v>30</v>
      </c>
      <c r="E45" s="2">
        <v>2090200</v>
      </c>
      <c r="F45" s="2">
        <v>0</v>
      </c>
      <c r="G45" s="13" t="s">
        <v>224</v>
      </c>
      <c r="H45" s="2">
        <v>2090.2</v>
      </c>
      <c r="I45" s="2">
        <f t="shared" si="0"/>
        <v>100</v>
      </c>
    </row>
    <row r="46" spans="1:9" ht="15">
      <c r="A46" s="3" t="s">
        <v>81</v>
      </c>
      <c r="B46" s="11"/>
      <c r="C46" s="11"/>
      <c r="D46" s="8" t="s">
        <v>108</v>
      </c>
      <c r="E46" s="4">
        <f>SUM(E42:E45)</f>
        <v>98772706.94999999</v>
      </c>
      <c r="F46" s="4">
        <f>SUM(F42:F45)</f>
        <v>0</v>
      </c>
      <c r="G46" s="13" t="s">
        <v>224</v>
      </c>
      <c r="H46" s="4">
        <f>SUM(H42:H45)</f>
        <v>98772.75</v>
      </c>
      <c r="I46" s="4">
        <f t="shared" si="0"/>
        <v>100</v>
      </c>
    </row>
    <row r="47" spans="1:9" ht="15">
      <c r="A47" s="1" t="s">
        <v>109</v>
      </c>
      <c r="B47" s="1" t="s">
        <v>23</v>
      </c>
      <c r="C47" s="1" t="s">
        <v>11</v>
      </c>
      <c r="D47" s="9" t="s">
        <v>24</v>
      </c>
      <c r="E47" s="2">
        <v>390000</v>
      </c>
      <c r="F47" s="2">
        <v>0</v>
      </c>
      <c r="G47" s="13" t="s">
        <v>224</v>
      </c>
      <c r="H47" s="2">
        <v>390</v>
      </c>
      <c r="I47" s="2">
        <f t="shared" si="0"/>
        <v>100</v>
      </c>
    </row>
    <row r="48" spans="1:9" ht="15">
      <c r="A48" s="1" t="s">
        <v>109</v>
      </c>
      <c r="B48" s="1" t="s">
        <v>27</v>
      </c>
      <c r="C48" s="1" t="s">
        <v>11</v>
      </c>
      <c r="D48" s="9" t="s">
        <v>28</v>
      </c>
      <c r="E48" s="2">
        <v>4516286391.15</v>
      </c>
      <c r="F48" s="2">
        <v>0</v>
      </c>
      <c r="G48" s="13" t="s">
        <v>224</v>
      </c>
      <c r="H48" s="2">
        <v>4516286.62</v>
      </c>
      <c r="I48" s="2">
        <f t="shared" si="0"/>
        <v>100</v>
      </c>
    </row>
    <row r="49" spans="1:9" ht="15">
      <c r="A49" s="1" t="s">
        <v>109</v>
      </c>
      <c r="B49" s="1" t="s">
        <v>66</v>
      </c>
      <c r="C49" s="1" t="s">
        <v>11</v>
      </c>
      <c r="D49" s="9" t="s">
        <v>67</v>
      </c>
      <c r="E49" s="2">
        <v>4540403.8</v>
      </c>
      <c r="F49" s="2">
        <v>0</v>
      </c>
      <c r="G49" s="13" t="s">
        <v>224</v>
      </c>
      <c r="H49" s="2">
        <v>4540.4</v>
      </c>
      <c r="I49" s="2">
        <f t="shared" si="0"/>
        <v>100</v>
      </c>
    </row>
    <row r="50" spans="1:9" ht="15">
      <c r="A50" s="1" t="s">
        <v>109</v>
      </c>
      <c r="B50" s="1" t="s">
        <v>131</v>
      </c>
      <c r="C50" s="1" t="s">
        <v>11</v>
      </c>
      <c r="D50" s="9" t="s">
        <v>132</v>
      </c>
      <c r="E50" s="2">
        <v>916730.99</v>
      </c>
      <c r="F50" s="2">
        <v>0</v>
      </c>
      <c r="G50" s="13" t="s">
        <v>224</v>
      </c>
      <c r="H50" s="2">
        <v>916.7</v>
      </c>
      <c r="I50" s="2">
        <f t="shared" si="0"/>
        <v>100</v>
      </c>
    </row>
    <row r="51" spans="1:9" ht="15">
      <c r="A51" s="1" t="s">
        <v>109</v>
      </c>
      <c r="B51" s="1" t="s">
        <v>29</v>
      </c>
      <c r="C51" s="1" t="s">
        <v>11</v>
      </c>
      <c r="D51" s="9" t="s">
        <v>30</v>
      </c>
      <c r="E51" s="2">
        <v>15626426.94</v>
      </c>
      <c r="F51" s="2">
        <v>0</v>
      </c>
      <c r="G51" s="13" t="s">
        <v>224</v>
      </c>
      <c r="H51" s="2">
        <v>15626.4</v>
      </c>
      <c r="I51" s="2">
        <f t="shared" si="0"/>
        <v>100</v>
      </c>
    </row>
    <row r="52" spans="1:9" ht="15">
      <c r="A52" s="1" t="s">
        <v>109</v>
      </c>
      <c r="B52" s="1" t="s">
        <v>56</v>
      </c>
      <c r="C52" s="1" t="s">
        <v>11</v>
      </c>
      <c r="D52" s="9" t="s">
        <v>57</v>
      </c>
      <c r="E52" s="2">
        <v>33710005.6</v>
      </c>
      <c r="F52" s="2">
        <v>0</v>
      </c>
      <c r="G52" s="13" t="s">
        <v>224</v>
      </c>
      <c r="H52" s="2">
        <v>33710.2</v>
      </c>
      <c r="I52" s="2">
        <f t="shared" si="0"/>
        <v>100</v>
      </c>
    </row>
    <row r="53" spans="1:9" ht="15">
      <c r="A53" s="3" t="s">
        <v>109</v>
      </c>
      <c r="B53" s="11"/>
      <c r="C53" s="11"/>
      <c r="D53" s="8" t="s">
        <v>133</v>
      </c>
      <c r="E53" s="4">
        <f>SUM(E47:E52)</f>
        <v>4571469958.48</v>
      </c>
      <c r="F53" s="4">
        <f>SUM(F47:F52)</f>
        <v>0</v>
      </c>
      <c r="G53" s="13" t="s">
        <v>224</v>
      </c>
      <c r="H53" s="4">
        <f>SUM(H47:H52)</f>
        <v>4571470.320000001</v>
      </c>
      <c r="I53" s="4">
        <f t="shared" si="0"/>
        <v>100</v>
      </c>
    </row>
    <row r="54" spans="1:9" ht="15">
      <c r="A54" s="1" t="s">
        <v>134</v>
      </c>
      <c r="B54" s="1" t="s">
        <v>23</v>
      </c>
      <c r="C54" s="1" t="s">
        <v>11</v>
      </c>
      <c r="D54" s="9" t="s">
        <v>24</v>
      </c>
      <c r="E54" s="2">
        <v>1267438.86</v>
      </c>
      <c r="F54" s="2">
        <v>0</v>
      </c>
      <c r="G54" s="13" t="s">
        <v>224</v>
      </c>
      <c r="H54" s="2">
        <v>1267.4</v>
      </c>
      <c r="I54" s="2">
        <f t="shared" si="0"/>
        <v>100</v>
      </c>
    </row>
    <row r="55" spans="1:9" ht="15">
      <c r="A55" s="1" t="s">
        <v>134</v>
      </c>
      <c r="B55" s="1" t="s">
        <v>27</v>
      </c>
      <c r="C55" s="1" t="s">
        <v>11</v>
      </c>
      <c r="D55" s="9" t="s">
        <v>28</v>
      </c>
      <c r="E55" s="2">
        <v>140757.42</v>
      </c>
      <c r="F55" s="2">
        <v>0</v>
      </c>
      <c r="G55" s="13" t="s">
        <v>224</v>
      </c>
      <c r="H55" s="2">
        <v>140.8</v>
      </c>
      <c r="I55" s="2">
        <f t="shared" si="0"/>
        <v>100</v>
      </c>
    </row>
    <row r="56" spans="1:9" ht="15">
      <c r="A56" s="1" t="s">
        <v>134</v>
      </c>
      <c r="B56" s="1" t="s">
        <v>46</v>
      </c>
      <c r="C56" s="1" t="s">
        <v>11</v>
      </c>
      <c r="D56" s="9" t="s">
        <v>47</v>
      </c>
      <c r="E56" s="2">
        <v>1182195.89</v>
      </c>
      <c r="F56" s="2">
        <v>0</v>
      </c>
      <c r="G56" s="13" t="s">
        <v>224</v>
      </c>
      <c r="H56" s="2">
        <v>1182.28</v>
      </c>
      <c r="I56" s="2">
        <f t="shared" si="0"/>
        <v>100</v>
      </c>
    </row>
    <row r="57" spans="1:9" ht="15">
      <c r="A57" s="1" t="s">
        <v>134</v>
      </c>
      <c r="B57" s="1" t="s">
        <v>48</v>
      </c>
      <c r="C57" s="1" t="s">
        <v>11</v>
      </c>
      <c r="D57" s="9" t="s">
        <v>49</v>
      </c>
      <c r="E57" s="2">
        <v>250000</v>
      </c>
      <c r="F57" s="2">
        <v>250</v>
      </c>
      <c r="G57" s="2">
        <f>ROUND(E57/F57/10,0)</f>
        <v>100</v>
      </c>
      <c r="H57" s="2">
        <v>250</v>
      </c>
      <c r="I57" s="2">
        <f t="shared" si="0"/>
        <v>100</v>
      </c>
    </row>
    <row r="58" spans="1:9" ht="15">
      <c r="A58" s="1" t="s">
        <v>134</v>
      </c>
      <c r="B58" s="1" t="s">
        <v>131</v>
      </c>
      <c r="C58" s="1" t="s">
        <v>11</v>
      </c>
      <c r="D58" s="9" t="s">
        <v>132</v>
      </c>
      <c r="E58" s="2">
        <v>535500</v>
      </c>
      <c r="F58" s="2">
        <v>0</v>
      </c>
      <c r="G58" s="13" t="s">
        <v>224</v>
      </c>
      <c r="H58" s="2">
        <v>535.5</v>
      </c>
      <c r="I58" s="2">
        <f t="shared" si="0"/>
        <v>100</v>
      </c>
    </row>
    <row r="59" spans="1:9" ht="15">
      <c r="A59" s="1" t="s">
        <v>134</v>
      </c>
      <c r="B59" s="1" t="s">
        <v>29</v>
      </c>
      <c r="C59" s="1" t="s">
        <v>11</v>
      </c>
      <c r="D59" s="9" t="s">
        <v>30</v>
      </c>
      <c r="E59" s="2">
        <v>12243452.61</v>
      </c>
      <c r="F59" s="2">
        <v>0</v>
      </c>
      <c r="G59" s="13" t="s">
        <v>224</v>
      </c>
      <c r="H59" s="2">
        <v>12243.5</v>
      </c>
      <c r="I59" s="2">
        <f t="shared" si="0"/>
        <v>100</v>
      </c>
    </row>
    <row r="60" spans="1:9" ht="15">
      <c r="A60" s="1" t="s">
        <v>134</v>
      </c>
      <c r="B60" s="1" t="s">
        <v>52</v>
      </c>
      <c r="C60" s="1" t="s">
        <v>11</v>
      </c>
      <c r="D60" s="9" t="s">
        <v>53</v>
      </c>
      <c r="E60" s="2">
        <v>17250085.72</v>
      </c>
      <c r="F60" s="2">
        <v>0</v>
      </c>
      <c r="G60" s="13" t="s">
        <v>224</v>
      </c>
      <c r="H60" s="2">
        <v>17250.1</v>
      </c>
      <c r="I60" s="2">
        <f t="shared" si="0"/>
        <v>100</v>
      </c>
    </row>
    <row r="61" spans="1:9" ht="15">
      <c r="A61" s="1" t="s">
        <v>134</v>
      </c>
      <c r="B61" s="1" t="s">
        <v>143</v>
      </c>
      <c r="C61" s="1" t="s">
        <v>11</v>
      </c>
      <c r="D61" s="9" t="s">
        <v>144</v>
      </c>
      <c r="E61" s="2">
        <v>2500000</v>
      </c>
      <c r="F61" s="2">
        <v>0</v>
      </c>
      <c r="G61" s="13" t="s">
        <v>224</v>
      </c>
      <c r="H61" s="2">
        <v>2500</v>
      </c>
      <c r="I61" s="2">
        <f t="shared" si="0"/>
        <v>100</v>
      </c>
    </row>
    <row r="62" spans="1:9" ht="15">
      <c r="A62" s="3" t="s">
        <v>134</v>
      </c>
      <c r="B62" s="11"/>
      <c r="C62" s="11"/>
      <c r="D62" s="8" t="s">
        <v>145</v>
      </c>
      <c r="E62" s="4">
        <f>SUM(E54:E61)</f>
        <v>35369430.5</v>
      </c>
      <c r="F62" s="4">
        <f>SUM(F54:F61)</f>
        <v>250</v>
      </c>
      <c r="G62" s="13" t="s">
        <v>224</v>
      </c>
      <c r="H62" s="4">
        <f>SUM(H54:H61)</f>
        <v>35369.58</v>
      </c>
      <c r="I62" s="4">
        <f t="shared" si="0"/>
        <v>100</v>
      </c>
    </row>
    <row r="63" spans="1:9" ht="15">
      <c r="A63" s="1" t="s">
        <v>146</v>
      </c>
      <c r="B63" s="1" t="s">
        <v>23</v>
      </c>
      <c r="C63" s="1" t="s">
        <v>11</v>
      </c>
      <c r="D63" s="9" t="s">
        <v>24</v>
      </c>
      <c r="E63" s="2">
        <v>65000</v>
      </c>
      <c r="F63" s="2">
        <v>0</v>
      </c>
      <c r="G63" s="13" t="s">
        <v>224</v>
      </c>
      <c r="H63" s="2">
        <v>65</v>
      </c>
      <c r="I63" s="2">
        <f t="shared" si="0"/>
        <v>100</v>
      </c>
    </row>
    <row r="64" spans="1:9" ht="15">
      <c r="A64" s="1" t="s">
        <v>146</v>
      </c>
      <c r="B64" s="1" t="s">
        <v>27</v>
      </c>
      <c r="C64" s="1" t="s">
        <v>11</v>
      </c>
      <c r="D64" s="9" t="s">
        <v>28</v>
      </c>
      <c r="E64" s="2">
        <v>3928089</v>
      </c>
      <c r="F64" s="2">
        <v>0</v>
      </c>
      <c r="G64" s="13" t="s">
        <v>224</v>
      </c>
      <c r="H64" s="2">
        <v>3928.05</v>
      </c>
      <c r="I64" s="2">
        <f t="shared" si="0"/>
        <v>100</v>
      </c>
    </row>
    <row r="65" spans="1:9" ht="15">
      <c r="A65" s="1" t="s">
        <v>146</v>
      </c>
      <c r="B65" s="1" t="s">
        <v>66</v>
      </c>
      <c r="C65" s="1" t="s">
        <v>11</v>
      </c>
      <c r="D65" s="9" t="s">
        <v>67</v>
      </c>
      <c r="E65" s="2">
        <v>121641.95</v>
      </c>
      <c r="F65" s="2">
        <v>0</v>
      </c>
      <c r="G65" s="13" t="s">
        <v>224</v>
      </c>
      <c r="H65" s="2">
        <v>121.65</v>
      </c>
      <c r="I65" s="2">
        <f t="shared" si="0"/>
        <v>100</v>
      </c>
    </row>
    <row r="66" spans="1:9" ht="15">
      <c r="A66" s="1" t="s">
        <v>146</v>
      </c>
      <c r="B66" s="1" t="s">
        <v>29</v>
      </c>
      <c r="C66" s="1" t="s">
        <v>11</v>
      </c>
      <c r="D66" s="9" t="s">
        <v>30</v>
      </c>
      <c r="E66" s="2">
        <v>23933290</v>
      </c>
      <c r="F66" s="2">
        <v>0</v>
      </c>
      <c r="G66" s="13" t="s">
        <v>224</v>
      </c>
      <c r="H66" s="2">
        <v>23933.29</v>
      </c>
      <c r="I66" s="2">
        <f t="shared" si="0"/>
        <v>100</v>
      </c>
    </row>
    <row r="67" spans="1:9" ht="15">
      <c r="A67" s="1" t="s">
        <v>146</v>
      </c>
      <c r="B67" s="1" t="s">
        <v>56</v>
      </c>
      <c r="C67" s="1" t="s">
        <v>11</v>
      </c>
      <c r="D67" s="9" t="s">
        <v>57</v>
      </c>
      <c r="E67" s="2">
        <v>5939907.27</v>
      </c>
      <c r="F67" s="2">
        <v>0</v>
      </c>
      <c r="G67" s="13" t="s">
        <v>224</v>
      </c>
      <c r="H67" s="2">
        <v>5939.98</v>
      </c>
      <c r="I67" s="2">
        <f t="shared" si="0"/>
        <v>100</v>
      </c>
    </row>
    <row r="68" spans="1:9" ht="15">
      <c r="A68" s="3" t="s">
        <v>146</v>
      </c>
      <c r="B68" s="11"/>
      <c r="C68" s="11"/>
      <c r="D68" s="8" t="s">
        <v>153</v>
      </c>
      <c r="E68" s="4">
        <f>SUM(E63:E67)</f>
        <v>33987928.22</v>
      </c>
      <c r="F68" s="4">
        <f>SUM(F63:F67)</f>
        <v>0</v>
      </c>
      <c r="G68" s="13" t="s">
        <v>224</v>
      </c>
      <c r="H68" s="4">
        <f>SUM(H63:H67)</f>
        <v>33987.97</v>
      </c>
      <c r="I68" s="4">
        <f t="shared" si="0"/>
        <v>100</v>
      </c>
    </row>
    <row r="69" spans="1:9" ht="15">
      <c r="A69" s="1" t="s">
        <v>158</v>
      </c>
      <c r="B69" s="1" t="s">
        <v>23</v>
      </c>
      <c r="C69" s="1" t="s">
        <v>11</v>
      </c>
      <c r="D69" s="9" t="s">
        <v>24</v>
      </c>
      <c r="E69" s="2">
        <v>545000</v>
      </c>
      <c r="F69" s="2">
        <v>0</v>
      </c>
      <c r="G69" s="13" t="s">
        <v>224</v>
      </c>
      <c r="H69" s="2">
        <v>545</v>
      </c>
      <c r="I69" s="2">
        <f t="shared" si="0"/>
        <v>100</v>
      </c>
    </row>
    <row r="70" spans="1:9" ht="15">
      <c r="A70" s="1" t="s">
        <v>158</v>
      </c>
      <c r="B70" s="1" t="s">
        <v>27</v>
      </c>
      <c r="C70" s="1" t="s">
        <v>11</v>
      </c>
      <c r="D70" s="9" t="s">
        <v>28</v>
      </c>
      <c r="E70" s="2">
        <v>7310236.1</v>
      </c>
      <c r="F70" s="2">
        <v>0</v>
      </c>
      <c r="G70" s="13" t="s">
        <v>224</v>
      </c>
      <c r="H70" s="2">
        <v>7310.27</v>
      </c>
      <c r="I70" s="2">
        <f t="shared" si="0"/>
        <v>100</v>
      </c>
    </row>
    <row r="71" spans="1:9" ht="15">
      <c r="A71" s="1" t="s">
        <v>158</v>
      </c>
      <c r="B71" s="1" t="s">
        <v>29</v>
      </c>
      <c r="C71" s="1" t="s">
        <v>11</v>
      </c>
      <c r="D71" s="9" t="s">
        <v>30</v>
      </c>
      <c r="E71" s="2">
        <v>0</v>
      </c>
      <c r="F71" s="2">
        <v>0</v>
      </c>
      <c r="G71" s="13" t="s">
        <v>224</v>
      </c>
      <c r="H71" s="2">
        <v>0</v>
      </c>
      <c r="I71" s="13" t="s">
        <v>224</v>
      </c>
    </row>
    <row r="72" spans="1:9" ht="15">
      <c r="A72" s="3" t="s">
        <v>158</v>
      </c>
      <c r="B72" s="11"/>
      <c r="C72" s="11"/>
      <c r="D72" s="8" t="s">
        <v>162</v>
      </c>
      <c r="E72" s="4">
        <f>SUM(E69:E71)</f>
        <v>7855236.1</v>
      </c>
      <c r="F72" s="4">
        <f>SUM(F69:F71)</f>
        <v>0</v>
      </c>
      <c r="G72" s="13" t="s">
        <v>224</v>
      </c>
      <c r="H72" s="4">
        <f>SUM(H69:H71)</f>
        <v>7855.27</v>
      </c>
      <c r="I72" s="4">
        <f aca="true" t="shared" si="1" ref="I72:I135">ROUND(E72/H72/10,0)</f>
        <v>100</v>
      </c>
    </row>
    <row r="73" spans="1:9" ht="15">
      <c r="A73" s="1" t="s">
        <v>165</v>
      </c>
      <c r="B73" s="1" t="s">
        <v>23</v>
      </c>
      <c r="C73" s="1" t="s">
        <v>11</v>
      </c>
      <c r="D73" s="9" t="s">
        <v>24</v>
      </c>
      <c r="E73" s="2">
        <v>585000</v>
      </c>
      <c r="F73" s="2">
        <v>0</v>
      </c>
      <c r="G73" s="13" t="s">
        <v>224</v>
      </c>
      <c r="H73" s="2">
        <v>585</v>
      </c>
      <c r="I73" s="2">
        <f t="shared" si="1"/>
        <v>100</v>
      </c>
    </row>
    <row r="74" spans="1:9" ht="15">
      <c r="A74" s="1" t="s">
        <v>165</v>
      </c>
      <c r="B74" s="1" t="s">
        <v>27</v>
      </c>
      <c r="C74" s="1" t="s">
        <v>11</v>
      </c>
      <c r="D74" s="9" t="s">
        <v>28</v>
      </c>
      <c r="E74" s="2">
        <v>104616213.86</v>
      </c>
      <c r="F74" s="2">
        <v>0</v>
      </c>
      <c r="G74" s="13" t="s">
        <v>224</v>
      </c>
      <c r="H74" s="2">
        <v>104616.18</v>
      </c>
      <c r="I74" s="2">
        <f t="shared" si="1"/>
        <v>100</v>
      </c>
    </row>
    <row r="75" spans="1:9" ht="15">
      <c r="A75" s="1" t="s">
        <v>165</v>
      </c>
      <c r="B75" s="1" t="s">
        <v>29</v>
      </c>
      <c r="C75" s="1" t="s">
        <v>11</v>
      </c>
      <c r="D75" s="9" t="s">
        <v>30</v>
      </c>
      <c r="E75" s="2">
        <v>7700591</v>
      </c>
      <c r="F75" s="2">
        <v>0</v>
      </c>
      <c r="G75" s="13" t="s">
        <v>224</v>
      </c>
      <c r="H75" s="2">
        <v>7700.59</v>
      </c>
      <c r="I75" s="2">
        <f t="shared" si="1"/>
        <v>100</v>
      </c>
    </row>
    <row r="76" spans="1:9" ht="15">
      <c r="A76" s="3" t="s">
        <v>165</v>
      </c>
      <c r="B76" s="11"/>
      <c r="C76" s="11"/>
      <c r="D76" s="8" t="s">
        <v>174</v>
      </c>
      <c r="E76" s="4">
        <f>SUM(E73:E75)</f>
        <v>112901804.86</v>
      </c>
      <c r="F76" s="4">
        <f>SUM(F73:F75)</f>
        <v>0</v>
      </c>
      <c r="G76" s="13" t="s">
        <v>224</v>
      </c>
      <c r="H76" s="4">
        <f>SUM(H73:H75)</f>
        <v>112901.76999999999</v>
      </c>
      <c r="I76" s="4">
        <f t="shared" si="1"/>
        <v>100</v>
      </c>
    </row>
    <row r="77" spans="1:9" ht="15">
      <c r="A77" s="1" t="s">
        <v>175</v>
      </c>
      <c r="B77" s="1" t="s">
        <v>27</v>
      </c>
      <c r="C77" s="1" t="s">
        <v>11</v>
      </c>
      <c r="D77" s="9" t="s">
        <v>28</v>
      </c>
      <c r="E77" s="2">
        <v>5086856.99</v>
      </c>
      <c r="F77" s="2">
        <v>0</v>
      </c>
      <c r="G77" s="13" t="s">
        <v>224</v>
      </c>
      <c r="H77" s="2">
        <v>5086.8</v>
      </c>
      <c r="I77" s="2">
        <f t="shared" si="1"/>
        <v>100</v>
      </c>
    </row>
    <row r="78" spans="1:9" ht="15">
      <c r="A78" s="1" t="s">
        <v>175</v>
      </c>
      <c r="B78" s="1" t="s">
        <v>46</v>
      </c>
      <c r="C78" s="1" t="s">
        <v>11</v>
      </c>
      <c r="D78" s="9" t="s">
        <v>47</v>
      </c>
      <c r="E78" s="2">
        <v>1842105.42</v>
      </c>
      <c r="F78" s="2">
        <v>0</v>
      </c>
      <c r="G78" s="13" t="s">
        <v>224</v>
      </c>
      <c r="H78" s="2">
        <v>1842.08</v>
      </c>
      <c r="I78" s="2">
        <f t="shared" si="1"/>
        <v>100</v>
      </c>
    </row>
    <row r="79" spans="1:9" ht="15">
      <c r="A79" s="1" t="s">
        <v>175</v>
      </c>
      <c r="B79" s="1" t="s">
        <v>66</v>
      </c>
      <c r="C79" s="1" t="s">
        <v>11</v>
      </c>
      <c r="D79" s="9" t="s">
        <v>67</v>
      </c>
      <c r="E79" s="2">
        <v>355732.54</v>
      </c>
      <c r="F79" s="2">
        <v>0</v>
      </c>
      <c r="G79" s="13" t="s">
        <v>224</v>
      </c>
      <c r="H79" s="2">
        <v>355.7</v>
      </c>
      <c r="I79" s="2">
        <f t="shared" si="1"/>
        <v>100</v>
      </c>
    </row>
    <row r="80" spans="1:9" ht="15">
      <c r="A80" s="3" t="s">
        <v>175</v>
      </c>
      <c r="B80" s="11"/>
      <c r="C80" s="11"/>
      <c r="D80" s="8" t="s">
        <v>180</v>
      </c>
      <c r="E80" s="4">
        <f>SUM(E77:E79)</f>
        <v>7284694.95</v>
      </c>
      <c r="F80" s="4">
        <f>SUM(F77:F79)</f>
        <v>0</v>
      </c>
      <c r="G80" s="13" t="s">
        <v>224</v>
      </c>
      <c r="H80" s="4">
        <f>SUM(H77:H79)</f>
        <v>7284.58</v>
      </c>
      <c r="I80" s="4">
        <f t="shared" si="1"/>
        <v>100</v>
      </c>
    </row>
    <row r="81" spans="1:9" ht="15">
      <c r="A81" s="1" t="s">
        <v>181</v>
      </c>
      <c r="B81" s="1" t="s">
        <v>201</v>
      </c>
      <c r="C81" s="1" t="s">
        <v>11</v>
      </c>
      <c r="D81" s="9" t="s">
        <v>202</v>
      </c>
      <c r="E81" s="2">
        <v>72303000</v>
      </c>
      <c r="F81" s="2">
        <v>72303</v>
      </c>
      <c r="G81" s="2">
        <f>ROUND(E81/F81/10,0)</f>
        <v>100</v>
      </c>
      <c r="H81" s="2">
        <v>72303</v>
      </c>
      <c r="I81" s="2">
        <f t="shared" si="1"/>
        <v>100</v>
      </c>
    </row>
    <row r="82" ht="15">
      <c r="A82" s="1"/>
    </row>
    <row r="83" spans="1:9" ht="15">
      <c r="A83" s="1" t="s">
        <v>14</v>
      </c>
      <c r="B83" s="1" t="s">
        <v>15</v>
      </c>
      <c r="C83" s="1" t="s">
        <v>16</v>
      </c>
      <c r="D83" s="9" t="s">
        <v>17</v>
      </c>
      <c r="E83" s="2">
        <v>13426.85</v>
      </c>
      <c r="F83" s="2">
        <v>0</v>
      </c>
      <c r="G83" s="13" t="s">
        <v>224</v>
      </c>
      <c r="H83" s="2">
        <v>0</v>
      </c>
      <c r="I83" s="13" t="s">
        <v>224</v>
      </c>
    </row>
    <row r="84" spans="1:9" ht="15">
      <c r="A84" s="1" t="s">
        <v>14</v>
      </c>
      <c r="B84" s="1" t="s">
        <v>15</v>
      </c>
      <c r="C84" s="1" t="s">
        <v>18</v>
      </c>
      <c r="D84" s="9" t="s">
        <v>19</v>
      </c>
      <c r="E84" s="2">
        <v>12500</v>
      </c>
      <c r="F84" s="2">
        <v>0</v>
      </c>
      <c r="G84" s="13" t="s">
        <v>224</v>
      </c>
      <c r="H84" s="2">
        <v>0</v>
      </c>
      <c r="I84" s="13" t="s">
        <v>224</v>
      </c>
    </row>
    <row r="85" spans="1:9" ht="15">
      <c r="A85" s="1" t="s">
        <v>14</v>
      </c>
      <c r="B85" s="1" t="s">
        <v>20</v>
      </c>
      <c r="C85" s="1" t="s">
        <v>21</v>
      </c>
      <c r="D85" s="9" t="s">
        <v>22</v>
      </c>
      <c r="E85" s="2">
        <v>32622605.5</v>
      </c>
      <c r="F85" s="2">
        <v>45000</v>
      </c>
      <c r="G85" s="2">
        <f>ROUND(E85/F85/10,0)</f>
        <v>72</v>
      </c>
      <c r="H85" s="2">
        <v>45000</v>
      </c>
      <c r="I85" s="2">
        <f t="shared" si="1"/>
        <v>72</v>
      </c>
    </row>
    <row r="86" spans="1:9" ht="15">
      <c r="A86" s="3" t="s">
        <v>14</v>
      </c>
      <c r="B86" s="11"/>
      <c r="C86" s="11"/>
      <c r="D86" s="8" t="s">
        <v>31</v>
      </c>
      <c r="E86" s="4">
        <f>SUM(E83:E85)</f>
        <v>32648532.35</v>
      </c>
      <c r="F86" s="4">
        <f>SUM(F83:F85)</f>
        <v>45000</v>
      </c>
      <c r="G86" s="4">
        <f>ROUND(E86/F86/10,0)</f>
        <v>73</v>
      </c>
      <c r="H86" s="4">
        <f>SUM(H83:H85)</f>
        <v>45000</v>
      </c>
      <c r="I86" s="4">
        <f t="shared" si="1"/>
        <v>73</v>
      </c>
    </row>
    <row r="87" spans="1:9" ht="15">
      <c r="A87" s="1" t="s">
        <v>34</v>
      </c>
      <c r="B87" s="1" t="s">
        <v>37</v>
      </c>
      <c r="C87" s="1" t="s">
        <v>15</v>
      </c>
      <c r="D87" s="9" t="s">
        <v>38</v>
      </c>
      <c r="E87" s="2">
        <v>12000000</v>
      </c>
      <c r="F87" s="2">
        <v>10000</v>
      </c>
      <c r="G87" s="2">
        <f>ROUND(E87/F87/10,0)</f>
        <v>120</v>
      </c>
      <c r="H87" s="2">
        <v>12000</v>
      </c>
      <c r="I87" s="2">
        <f t="shared" si="1"/>
        <v>100</v>
      </c>
    </row>
    <row r="88" spans="1:9" ht="15">
      <c r="A88" s="1" t="s">
        <v>34</v>
      </c>
      <c r="B88" s="1" t="s">
        <v>39</v>
      </c>
      <c r="C88" s="1" t="s">
        <v>15</v>
      </c>
      <c r="D88" s="9" t="s">
        <v>38</v>
      </c>
      <c r="E88" s="2">
        <v>67677985</v>
      </c>
      <c r="F88" s="2">
        <v>54000</v>
      </c>
      <c r="G88" s="2">
        <f>ROUND(E88/F88/10,0)</f>
        <v>125</v>
      </c>
      <c r="H88" s="2">
        <v>67495.3</v>
      </c>
      <c r="I88" s="2">
        <f t="shared" si="1"/>
        <v>100</v>
      </c>
    </row>
    <row r="89" spans="1:9" ht="15">
      <c r="A89" s="1" t="s">
        <v>34</v>
      </c>
      <c r="B89" s="1" t="s">
        <v>15</v>
      </c>
      <c r="C89" s="1" t="s">
        <v>40</v>
      </c>
      <c r="D89" s="9" t="s">
        <v>41</v>
      </c>
      <c r="E89" s="2">
        <v>2600</v>
      </c>
      <c r="F89" s="2">
        <v>0</v>
      </c>
      <c r="G89" s="13" t="s">
        <v>224</v>
      </c>
      <c r="H89" s="2">
        <v>0</v>
      </c>
      <c r="I89" s="13" t="s">
        <v>224</v>
      </c>
    </row>
    <row r="90" spans="1:9" ht="15">
      <c r="A90" s="1" t="s">
        <v>34</v>
      </c>
      <c r="B90" s="1" t="s">
        <v>21</v>
      </c>
      <c r="C90" s="1" t="s">
        <v>15</v>
      </c>
      <c r="D90" s="9" t="s">
        <v>38</v>
      </c>
      <c r="E90" s="2">
        <v>2184374</v>
      </c>
      <c r="F90" s="2">
        <v>0</v>
      </c>
      <c r="G90" s="13" t="s">
        <v>224</v>
      </c>
      <c r="H90" s="2">
        <v>2184.4</v>
      </c>
      <c r="I90" s="2">
        <f t="shared" si="1"/>
        <v>100</v>
      </c>
    </row>
    <row r="91" spans="1:9" ht="15">
      <c r="A91" s="1" t="s">
        <v>34</v>
      </c>
      <c r="B91" s="1" t="s">
        <v>42</v>
      </c>
      <c r="C91" s="1" t="s">
        <v>40</v>
      </c>
      <c r="D91" s="9" t="s">
        <v>41</v>
      </c>
      <c r="E91" s="2">
        <v>360700</v>
      </c>
      <c r="F91" s="2">
        <v>0</v>
      </c>
      <c r="G91" s="13" t="s">
        <v>224</v>
      </c>
      <c r="H91" s="2">
        <v>360.7</v>
      </c>
      <c r="I91" s="2">
        <f t="shared" si="1"/>
        <v>100</v>
      </c>
    </row>
    <row r="92" spans="1:9" ht="15">
      <c r="A92" s="1" t="s">
        <v>34</v>
      </c>
      <c r="B92" s="1" t="s">
        <v>43</v>
      </c>
      <c r="C92" s="1" t="s">
        <v>15</v>
      </c>
      <c r="D92" s="9" t="s">
        <v>38</v>
      </c>
      <c r="E92" s="2">
        <v>25899</v>
      </c>
      <c r="F92" s="2">
        <v>0</v>
      </c>
      <c r="G92" s="13" t="s">
        <v>224</v>
      </c>
      <c r="H92" s="2">
        <v>0</v>
      </c>
      <c r="I92" s="13" t="s">
        <v>224</v>
      </c>
    </row>
    <row r="93" spans="1:9" ht="15">
      <c r="A93" s="1" t="s">
        <v>34</v>
      </c>
      <c r="B93" s="1" t="s">
        <v>44</v>
      </c>
      <c r="C93" s="1" t="s">
        <v>15</v>
      </c>
      <c r="D93" s="9" t="s">
        <v>38</v>
      </c>
      <c r="E93" s="2">
        <v>35228772</v>
      </c>
      <c r="F93" s="2">
        <v>18706.6</v>
      </c>
      <c r="G93" s="2">
        <f>ROUND(E93/F93/10,0)</f>
        <v>188</v>
      </c>
      <c r="H93" s="2">
        <v>35228.8</v>
      </c>
      <c r="I93" s="2">
        <f t="shared" si="1"/>
        <v>100</v>
      </c>
    </row>
    <row r="94" spans="1:9" ht="15">
      <c r="A94" s="1" t="s">
        <v>34</v>
      </c>
      <c r="B94" s="1" t="s">
        <v>45</v>
      </c>
      <c r="C94" s="1" t="s">
        <v>15</v>
      </c>
      <c r="D94" s="9" t="s">
        <v>38</v>
      </c>
      <c r="E94" s="2">
        <v>297111.8</v>
      </c>
      <c r="F94" s="2">
        <v>0</v>
      </c>
      <c r="G94" s="13" t="s">
        <v>224</v>
      </c>
      <c r="H94" s="2">
        <v>0</v>
      </c>
      <c r="I94" s="13" t="s">
        <v>224</v>
      </c>
    </row>
    <row r="95" spans="1:9" ht="15">
      <c r="A95" s="3" t="s">
        <v>34</v>
      </c>
      <c r="B95" s="11"/>
      <c r="C95" s="11"/>
      <c r="D95" s="8" t="s">
        <v>58</v>
      </c>
      <c r="E95" s="4">
        <f>SUM(E87:E94)</f>
        <v>117777441.8</v>
      </c>
      <c r="F95" s="4">
        <f>SUM(F87:F94)</f>
        <v>82706.6</v>
      </c>
      <c r="G95" s="4">
        <f>ROUND(E95/F95/10,0)</f>
        <v>142</v>
      </c>
      <c r="H95" s="4">
        <f>SUM(H87:H94)</f>
        <v>117269.2</v>
      </c>
      <c r="I95" s="15" t="s">
        <v>224</v>
      </c>
    </row>
    <row r="96" spans="1:9" ht="15">
      <c r="A96" s="1" t="s">
        <v>59</v>
      </c>
      <c r="B96" s="1" t="s">
        <v>60</v>
      </c>
      <c r="C96" s="1" t="s">
        <v>61</v>
      </c>
      <c r="D96" s="9" t="s">
        <v>62</v>
      </c>
      <c r="E96" s="2">
        <v>406165</v>
      </c>
      <c r="F96" s="2">
        <v>0</v>
      </c>
      <c r="G96" s="13" t="s">
        <v>224</v>
      </c>
      <c r="H96" s="2">
        <v>338.5</v>
      </c>
      <c r="I96" s="2">
        <f t="shared" si="1"/>
        <v>120</v>
      </c>
    </row>
    <row r="97" spans="1:9" ht="15">
      <c r="A97" s="1" t="s">
        <v>59</v>
      </c>
      <c r="B97" s="1" t="s">
        <v>63</v>
      </c>
      <c r="C97" s="1" t="s">
        <v>64</v>
      </c>
      <c r="D97" s="9" t="s">
        <v>65</v>
      </c>
      <c r="E97" s="2">
        <v>271.4</v>
      </c>
      <c r="F97" s="2">
        <v>0</v>
      </c>
      <c r="G97" s="13" t="s">
        <v>224</v>
      </c>
      <c r="H97" s="2">
        <v>0</v>
      </c>
      <c r="I97" s="13" t="s">
        <v>224</v>
      </c>
    </row>
    <row r="98" spans="1:9" ht="15">
      <c r="A98" s="1" t="s">
        <v>59</v>
      </c>
      <c r="B98" s="1" t="s">
        <v>61</v>
      </c>
      <c r="C98" s="1" t="s">
        <v>61</v>
      </c>
      <c r="D98" s="9" t="s">
        <v>62</v>
      </c>
      <c r="E98" s="2">
        <v>241.33</v>
      </c>
      <c r="F98" s="2">
        <v>0</v>
      </c>
      <c r="G98" s="13" t="s">
        <v>224</v>
      </c>
      <c r="H98" s="2">
        <v>0</v>
      </c>
      <c r="I98" s="13" t="s">
        <v>224</v>
      </c>
    </row>
    <row r="99" spans="1:9" ht="15">
      <c r="A99" s="3" t="s">
        <v>59</v>
      </c>
      <c r="B99" s="11"/>
      <c r="C99" s="11"/>
      <c r="D99" s="8" t="s">
        <v>62</v>
      </c>
      <c r="E99" s="4">
        <f>SUM(E96:E98)</f>
        <v>406677.73000000004</v>
      </c>
      <c r="F99" s="4">
        <f>SUM(F96:F98)</f>
        <v>0</v>
      </c>
      <c r="G99" s="15" t="s">
        <v>224</v>
      </c>
      <c r="H99" s="4">
        <f>SUM(H96:H98)</f>
        <v>338.5</v>
      </c>
      <c r="I99" s="4">
        <f t="shared" si="1"/>
        <v>120</v>
      </c>
    </row>
    <row r="100" spans="1:9" ht="15">
      <c r="A100" s="1" t="s">
        <v>68</v>
      </c>
      <c r="B100" s="1" t="s">
        <v>60</v>
      </c>
      <c r="C100" s="1" t="s">
        <v>69</v>
      </c>
      <c r="D100" s="9" t="s">
        <v>70</v>
      </c>
      <c r="E100" s="2">
        <v>1577670.49</v>
      </c>
      <c r="F100" s="2">
        <v>0</v>
      </c>
      <c r="G100" s="13" t="s">
        <v>224</v>
      </c>
      <c r="H100" s="2">
        <v>1624.1</v>
      </c>
      <c r="I100" s="2">
        <f t="shared" si="1"/>
        <v>97</v>
      </c>
    </row>
    <row r="101" spans="1:9" ht="15">
      <c r="A101" s="1" t="s">
        <v>68</v>
      </c>
      <c r="B101" s="1" t="s">
        <v>71</v>
      </c>
      <c r="C101" s="1" t="s">
        <v>69</v>
      </c>
      <c r="D101" s="9" t="s">
        <v>70</v>
      </c>
      <c r="E101" s="2">
        <v>600</v>
      </c>
      <c r="F101" s="2">
        <v>0</v>
      </c>
      <c r="G101" s="13" t="s">
        <v>224</v>
      </c>
      <c r="H101" s="2">
        <v>0</v>
      </c>
      <c r="I101" s="13" t="s">
        <v>224</v>
      </c>
    </row>
    <row r="102" spans="1:9" ht="15">
      <c r="A102" s="1" t="s">
        <v>68</v>
      </c>
      <c r="B102" s="1" t="s">
        <v>39</v>
      </c>
      <c r="C102" s="1" t="s">
        <v>69</v>
      </c>
      <c r="D102" s="9" t="s">
        <v>70</v>
      </c>
      <c r="E102" s="2">
        <v>3588705.71</v>
      </c>
      <c r="F102" s="2">
        <v>0</v>
      </c>
      <c r="G102" s="13" t="s">
        <v>224</v>
      </c>
      <c r="H102" s="2">
        <v>0</v>
      </c>
      <c r="I102" s="13" t="s">
        <v>224</v>
      </c>
    </row>
    <row r="103" spans="1:9" ht="15">
      <c r="A103" s="1" t="s">
        <v>68</v>
      </c>
      <c r="B103" s="1" t="s">
        <v>72</v>
      </c>
      <c r="C103" s="1" t="s">
        <v>69</v>
      </c>
      <c r="D103" s="9" t="s">
        <v>70</v>
      </c>
      <c r="E103" s="2">
        <v>24000</v>
      </c>
      <c r="F103" s="2">
        <v>0</v>
      </c>
      <c r="G103" s="13" t="s">
        <v>224</v>
      </c>
      <c r="H103" s="2">
        <v>0</v>
      </c>
      <c r="I103" s="13" t="s">
        <v>224</v>
      </c>
    </row>
    <row r="104" spans="1:9" ht="15">
      <c r="A104" s="1" t="s">
        <v>68</v>
      </c>
      <c r="B104" s="1" t="s">
        <v>15</v>
      </c>
      <c r="C104" s="1" t="s">
        <v>73</v>
      </c>
      <c r="D104" s="9" t="s">
        <v>74</v>
      </c>
      <c r="E104" s="2">
        <v>16155.62</v>
      </c>
      <c r="F104" s="2">
        <v>0</v>
      </c>
      <c r="G104" s="13" t="s">
        <v>224</v>
      </c>
      <c r="H104" s="2">
        <v>0</v>
      </c>
      <c r="I104" s="13" t="s">
        <v>224</v>
      </c>
    </row>
    <row r="105" spans="1:9" ht="15">
      <c r="A105" s="1" t="s">
        <v>68</v>
      </c>
      <c r="B105" s="1" t="s">
        <v>15</v>
      </c>
      <c r="C105" s="1" t="s">
        <v>69</v>
      </c>
      <c r="D105" s="9" t="s">
        <v>70</v>
      </c>
      <c r="E105" s="2">
        <v>5205.33</v>
      </c>
      <c r="F105" s="2">
        <v>0</v>
      </c>
      <c r="G105" s="13" t="s">
        <v>224</v>
      </c>
      <c r="H105" s="2">
        <v>0</v>
      </c>
      <c r="I105" s="13" t="s">
        <v>224</v>
      </c>
    </row>
    <row r="106" spans="1:9" ht="15">
      <c r="A106" s="1" t="s">
        <v>68</v>
      </c>
      <c r="B106" s="1" t="s">
        <v>75</v>
      </c>
      <c r="C106" s="1" t="s">
        <v>69</v>
      </c>
      <c r="D106" s="9" t="s">
        <v>70</v>
      </c>
      <c r="E106" s="2">
        <v>120638</v>
      </c>
      <c r="F106" s="2">
        <v>0</v>
      </c>
      <c r="G106" s="13" t="s">
        <v>224</v>
      </c>
      <c r="H106" s="2">
        <v>45.9</v>
      </c>
      <c r="I106" s="2">
        <f t="shared" si="1"/>
        <v>263</v>
      </c>
    </row>
    <row r="107" spans="1:9" ht="15">
      <c r="A107" s="1" t="s">
        <v>68</v>
      </c>
      <c r="B107" s="1" t="s">
        <v>42</v>
      </c>
      <c r="C107" s="1" t="s">
        <v>69</v>
      </c>
      <c r="D107" s="9" t="s">
        <v>70</v>
      </c>
      <c r="E107" s="2">
        <v>500.67</v>
      </c>
      <c r="F107" s="2">
        <v>0</v>
      </c>
      <c r="G107" s="13" t="s">
        <v>224</v>
      </c>
      <c r="H107" s="2">
        <v>0</v>
      </c>
      <c r="I107" s="13" t="s">
        <v>224</v>
      </c>
    </row>
    <row r="108" spans="1:9" ht="15">
      <c r="A108" s="1" t="s">
        <v>68</v>
      </c>
      <c r="B108" s="1" t="s">
        <v>76</v>
      </c>
      <c r="C108" s="1" t="s">
        <v>11</v>
      </c>
      <c r="D108" s="9" t="s">
        <v>77</v>
      </c>
      <c r="E108" s="2">
        <v>3000000</v>
      </c>
      <c r="F108" s="2">
        <v>0</v>
      </c>
      <c r="G108" s="13" t="s">
        <v>224</v>
      </c>
      <c r="H108" s="2">
        <v>0</v>
      </c>
      <c r="I108" s="13" t="s">
        <v>224</v>
      </c>
    </row>
    <row r="109" spans="1:9" ht="15">
      <c r="A109" s="1" t="s">
        <v>68</v>
      </c>
      <c r="B109" s="1" t="s">
        <v>43</v>
      </c>
      <c r="C109" s="1" t="s">
        <v>69</v>
      </c>
      <c r="D109" s="9" t="s">
        <v>70</v>
      </c>
      <c r="E109" s="2">
        <v>23042</v>
      </c>
      <c r="F109" s="2">
        <v>0</v>
      </c>
      <c r="G109" s="13" t="s">
        <v>224</v>
      </c>
      <c r="H109" s="2">
        <v>0</v>
      </c>
      <c r="I109" s="13" t="s">
        <v>224</v>
      </c>
    </row>
    <row r="110" spans="1:9" ht="15">
      <c r="A110" s="3" t="s">
        <v>68</v>
      </c>
      <c r="B110" s="11"/>
      <c r="C110" s="11"/>
      <c r="D110" s="8" t="s">
        <v>80</v>
      </c>
      <c r="E110" s="4">
        <f>SUM(E100:E109)</f>
        <v>8356517.82</v>
      </c>
      <c r="F110" s="4">
        <f>SUM(F100:F109)</f>
        <v>0</v>
      </c>
      <c r="G110" s="15" t="s">
        <v>224</v>
      </c>
      <c r="H110" s="4">
        <f>SUM(H100:H109)</f>
        <v>1670</v>
      </c>
      <c r="I110" s="4">
        <f t="shared" si="1"/>
        <v>500</v>
      </c>
    </row>
    <row r="111" spans="1:9" ht="15">
      <c r="A111" s="1" t="s">
        <v>81</v>
      </c>
      <c r="B111" s="1" t="s">
        <v>63</v>
      </c>
      <c r="C111" s="1" t="s">
        <v>64</v>
      </c>
      <c r="D111" s="9" t="s">
        <v>65</v>
      </c>
      <c r="E111" s="2">
        <v>54647.37</v>
      </c>
      <c r="F111" s="2">
        <v>0</v>
      </c>
      <c r="G111" s="13" t="s">
        <v>224</v>
      </c>
      <c r="H111" s="2">
        <v>0</v>
      </c>
      <c r="I111" s="13" t="s">
        <v>224</v>
      </c>
    </row>
    <row r="112" spans="1:9" ht="15">
      <c r="A112" s="1" t="s">
        <v>81</v>
      </c>
      <c r="B112" s="1" t="s">
        <v>15</v>
      </c>
      <c r="C112" s="1" t="s">
        <v>44</v>
      </c>
      <c r="D112" s="9" t="s">
        <v>82</v>
      </c>
      <c r="E112" s="2">
        <v>0</v>
      </c>
      <c r="F112" s="2">
        <v>0</v>
      </c>
      <c r="G112" s="13" t="s">
        <v>224</v>
      </c>
      <c r="H112" s="2">
        <v>0</v>
      </c>
      <c r="I112" s="13" t="s">
        <v>224</v>
      </c>
    </row>
    <row r="113" spans="1:9" ht="15">
      <c r="A113" s="1" t="s">
        <v>81</v>
      </c>
      <c r="B113" s="1" t="s">
        <v>15</v>
      </c>
      <c r="C113" s="1" t="s">
        <v>73</v>
      </c>
      <c r="D113" s="9" t="s">
        <v>74</v>
      </c>
      <c r="E113" s="2">
        <v>0</v>
      </c>
      <c r="F113" s="2">
        <v>0</v>
      </c>
      <c r="G113" s="13" t="s">
        <v>224</v>
      </c>
      <c r="H113" s="2">
        <v>0</v>
      </c>
      <c r="I113" s="13" t="s">
        <v>224</v>
      </c>
    </row>
    <row r="114" spans="1:9" ht="15">
      <c r="A114" s="1" t="s">
        <v>81</v>
      </c>
      <c r="B114" s="1" t="s">
        <v>15</v>
      </c>
      <c r="C114" s="1" t="s">
        <v>83</v>
      </c>
      <c r="D114" s="9" t="s">
        <v>84</v>
      </c>
      <c r="E114" s="2">
        <v>1280</v>
      </c>
      <c r="F114" s="2">
        <v>0</v>
      </c>
      <c r="G114" s="13" t="s">
        <v>224</v>
      </c>
      <c r="H114" s="2">
        <v>0</v>
      </c>
      <c r="I114" s="13" t="s">
        <v>224</v>
      </c>
    </row>
    <row r="115" spans="1:9" ht="15">
      <c r="A115" s="1" t="s">
        <v>81</v>
      </c>
      <c r="B115" s="1" t="s">
        <v>15</v>
      </c>
      <c r="C115" s="1" t="s">
        <v>85</v>
      </c>
      <c r="D115" s="9" t="s">
        <v>86</v>
      </c>
      <c r="E115" s="2">
        <v>0</v>
      </c>
      <c r="F115" s="2">
        <v>0</v>
      </c>
      <c r="G115" s="13" t="s">
        <v>224</v>
      </c>
      <c r="H115" s="2">
        <v>0</v>
      </c>
      <c r="I115" s="13" t="s">
        <v>224</v>
      </c>
    </row>
    <row r="116" spans="1:9" ht="15">
      <c r="A116" s="1" t="s">
        <v>81</v>
      </c>
      <c r="B116" s="1" t="s">
        <v>15</v>
      </c>
      <c r="C116" s="1" t="s">
        <v>87</v>
      </c>
      <c r="D116" s="9" t="s">
        <v>88</v>
      </c>
      <c r="E116" s="2">
        <v>11904</v>
      </c>
      <c r="F116" s="2">
        <v>0</v>
      </c>
      <c r="G116" s="13" t="s">
        <v>224</v>
      </c>
      <c r="H116" s="2">
        <v>0</v>
      </c>
      <c r="I116" s="13" t="s">
        <v>224</v>
      </c>
    </row>
    <row r="117" spans="1:9" ht="15">
      <c r="A117" s="1" t="s">
        <v>81</v>
      </c>
      <c r="B117" s="1" t="s">
        <v>15</v>
      </c>
      <c r="C117" s="1" t="s">
        <v>89</v>
      </c>
      <c r="D117" s="9" t="s">
        <v>90</v>
      </c>
      <c r="E117" s="2">
        <v>2722</v>
      </c>
      <c r="F117" s="2">
        <v>0</v>
      </c>
      <c r="G117" s="13" t="s">
        <v>224</v>
      </c>
      <c r="H117" s="2">
        <v>0</v>
      </c>
      <c r="I117" s="13" t="s">
        <v>224</v>
      </c>
    </row>
    <row r="118" spans="1:9" ht="15">
      <c r="A118" s="1" t="s">
        <v>81</v>
      </c>
      <c r="B118" s="1" t="s">
        <v>15</v>
      </c>
      <c r="C118" s="1" t="s">
        <v>91</v>
      </c>
      <c r="D118" s="9" t="s">
        <v>92</v>
      </c>
      <c r="E118" s="2">
        <v>0</v>
      </c>
      <c r="F118" s="2">
        <v>0</v>
      </c>
      <c r="G118" s="13" t="s">
        <v>224</v>
      </c>
      <c r="H118" s="2">
        <v>0</v>
      </c>
      <c r="I118" s="13" t="s">
        <v>224</v>
      </c>
    </row>
    <row r="119" spans="1:9" ht="15">
      <c r="A119" s="1" t="s">
        <v>81</v>
      </c>
      <c r="B119" s="1" t="s">
        <v>93</v>
      </c>
      <c r="C119" s="1" t="s">
        <v>87</v>
      </c>
      <c r="D119" s="9" t="s">
        <v>88</v>
      </c>
      <c r="E119" s="2">
        <v>354525.88</v>
      </c>
      <c r="F119" s="2">
        <v>0</v>
      </c>
      <c r="G119" s="13" t="s">
        <v>224</v>
      </c>
      <c r="H119" s="2">
        <v>335.4</v>
      </c>
      <c r="I119" s="2">
        <f t="shared" si="1"/>
        <v>106</v>
      </c>
    </row>
    <row r="120" spans="1:9" ht="15">
      <c r="A120" s="1" t="s">
        <v>81</v>
      </c>
      <c r="B120" s="1" t="s">
        <v>94</v>
      </c>
      <c r="C120" s="1" t="s">
        <v>95</v>
      </c>
      <c r="D120" s="9" t="s">
        <v>96</v>
      </c>
      <c r="E120" s="2">
        <v>66598</v>
      </c>
      <c r="F120" s="2">
        <v>0</v>
      </c>
      <c r="G120" s="13" t="s">
        <v>224</v>
      </c>
      <c r="H120" s="2">
        <v>0</v>
      </c>
      <c r="I120" s="13" t="s">
        <v>224</v>
      </c>
    </row>
    <row r="121" spans="1:9" ht="15">
      <c r="A121" s="1" t="s">
        <v>81</v>
      </c>
      <c r="B121" s="1" t="s">
        <v>94</v>
      </c>
      <c r="C121" s="1" t="s">
        <v>45</v>
      </c>
      <c r="D121" s="9" t="s">
        <v>97</v>
      </c>
      <c r="E121" s="2">
        <v>269940.17</v>
      </c>
      <c r="F121" s="2">
        <v>0</v>
      </c>
      <c r="G121" s="13" t="s">
        <v>224</v>
      </c>
      <c r="H121" s="2">
        <v>0</v>
      </c>
      <c r="I121" s="13" t="s">
        <v>224</v>
      </c>
    </row>
    <row r="122" spans="1:9" ht="15">
      <c r="A122" s="1" t="s">
        <v>81</v>
      </c>
      <c r="B122" s="1" t="s">
        <v>94</v>
      </c>
      <c r="C122" s="1" t="s">
        <v>73</v>
      </c>
      <c r="D122" s="9" t="s">
        <v>74</v>
      </c>
      <c r="E122" s="2">
        <v>233779.76</v>
      </c>
      <c r="F122" s="2">
        <v>0</v>
      </c>
      <c r="G122" s="13" t="s">
        <v>224</v>
      </c>
      <c r="H122" s="2">
        <v>179.8</v>
      </c>
      <c r="I122" s="2">
        <f t="shared" si="1"/>
        <v>130</v>
      </c>
    </row>
    <row r="123" spans="1:9" ht="15">
      <c r="A123" s="1" t="s">
        <v>81</v>
      </c>
      <c r="B123" s="1" t="s">
        <v>94</v>
      </c>
      <c r="C123" s="1" t="s">
        <v>98</v>
      </c>
      <c r="D123" s="9" t="s">
        <v>99</v>
      </c>
      <c r="E123" s="2">
        <v>1355708.77</v>
      </c>
      <c r="F123" s="2">
        <v>0</v>
      </c>
      <c r="G123" s="13" t="s">
        <v>224</v>
      </c>
      <c r="H123" s="2">
        <v>156.83</v>
      </c>
      <c r="I123" s="2">
        <f t="shared" si="1"/>
        <v>864</v>
      </c>
    </row>
    <row r="124" spans="1:9" ht="15">
      <c r="A124" s="1" t="s">
        <v>81</v>
      </c>
      <c r="B124" s="1" t="s">
        <v>94</v>
      </c>
      <c r="C124" s="1" t="s">
        <v>100</v>
      </c>
      <c r="D124" s="9" t="s">
        <v>101</v>
      </c>
      <c r="E124" s="2">
        <v>150</v>
      </c>
      <c r="F124" s="2">
        <v>0</v>
      </c>
      <c r="G124" s="13" t="s">
        <v>224</v>
      </c>
      <c r="H124" s="2">
        <v>0.15</v>
      </c>
      <c r="I124" s="2">
        <f t="shared" si="1"/>
        <v>100</v>
      </c>
    </row>
    <row r="125" spans="1:9" ht="15">
      <c r="A125" s="1" t="s">
        <v>81</v>
      </c>
      <c r="B125" s="1" t="s">
        <v>94</v>
      </c>
      <c r="C125" s="1" t="s">
        <v>102</v>
      </c>
      <c r="D125" s="9" t="s">
        <v>103</v>
      </c>
      <c r="E125" s="2">
        <v>0</v>
      </c>
      <c r="F125" s="2">
        <v>0</v>
      </c>
      <c r="G125" s="13" t="s">
        <v>224</v>
      </c>
      <c r="H125" s="2">
        <v>0</v>
      </c>
      <c r="I125" s="13" t="s">
        <v>224</v>
      </c>
    </row>
    <row r="126" spans="1:9" ht="15">
      <c r="A126" s="1" t="s">
        <v>81</v>
      </c>
      <c r="B126" s="1" t="s">
        <v>94</v>
      </c>
      <c r="C126" s="1" t="s">
        <v>87</v>
      </c>
      <c r="D126" s="9" t="s">
        <v>88</v>
      </c>
      <c r="E126" s="2">
        <v>3960294.18</v>
      </c>
      <c r="F126" s="2">
        <v>0</v>
      </c>
      <c r="G126" s="13" t="s">
        <v>224</v>
      </c>
      <c r="H126" s="2">
        <v>3605.11</v>
      </c>
      <c r="I126" s="2">
        <f t="shared" si="1"/>
        <v>110</v>
      </c>
    </row>
    <row r="127" spans="1:9" ht="15">
      <c r="A127" s="1" t="s">
        <v>81</v>
      </c>
      <c r="B127" s="1" t="s">
        <v>42</v>
      </c>
      <c r="C127" s="1" t="s">
        <v>104</v>
      </c>
      <c r="D127" s="9" t="s">
        <v>105</v>
      </c>
      <c r="E127" s="2">
        <v>126425</v>
      </c>
      <c r="F127" s="2">
        <v>0</v>
      </c>
      <c r="G127" s="13" t="s">
        <v>224</v>
      </c>
      <c r="H127" s="2">
        <v>126.39</v>
      </c>
      <c r="I127" s="2">
        <f t="shared" si="1"/>
        <v>100</v>
      </c>
    </row>
    <row r="128" spans="1:9" ht="15">
      <c r="A128" s="3" t="s">
        <v>81</v>
      </c>
      <c r="B128" s="11"/>
      <c r="C128" s="11"/>
      <c r="D128" s="8" t="s">
        <v>108</v>
      </c>
      <c r="E128" s="4">
        <f>SUM(E111:E127)</f>
        <v>6437975.130000001</v>
      </c>
      <c r="F128" s="4">
        <f>SUM(F111:F127)</f>
        <v>0</v>
      </c>
      <c r="G128" s="15" t="s">
        <v>224</v>
      </c>
      <c r="H128" s="4">
        <f>SUM(H111:H127)</f>
        <v>4403.68</v>
      </c>
      <c r="I128" s="4">
        <f t="shared" si="1"/>
        <v>146</v>
      </c>
    </row>
    <row r="129" spans="1:9" ht="15">
      <c r="A129" s="1" t="s">
        <v>109</v>
      </c>
      <c r="B129" s="1" t="s">
        <v>71</v>
      </c>
      <c r="C129" s="1" t="s">
        <v>73</v>
      </c>
      <c r="D129" s="9" t="s">
        <v>74</v>
      </c>
      <c r="E129" s="2">
        <v>78995</v>
      </c>
      <c r="F129" s="2">
        <v>0</v>
      </c>
      <c r="G129" s="13" t="s">
        <v>224</v>
      </c>
      <c r="H129" s="2">
        <v>0</v>
      </c>
      <c r="I129" s="13" t="s">
        <v>224</v>
      </c>
    </row>
    <row r="130" spans="1:9" ht="15">
      <c r="A130" s="1" t="s">
        <v>109</v>
      </c>
      <c r="B130" s="1" t="s">
        <v>71</v>
      </c>
      <c r="C130" s="1" t="s">
        <v>98</v>
      </c>
      <c r="D130" s="9" t="s">
        <v>99</v>
      </c>
      <c r="E130" s="2">
        <v>77388</v>
      </c>
      <c r="F130" s="2">
        <v>0</v>
      </c>
      <c r="G130" s="13" t="s">
        <v>224</v>
      </c>
      <c r="H130" s="2">
        <v>0</v>
      </c>
      <c r="I130" s="13" t="s">
        <v>224</v>
      </c>
    </row>
    <row r="131" spans="1:9" ht="15">
      <c r="A131" s="1" t="s">
        <v>109</v>
      </c>
      <c r="B131" s="1" t="s">
        <v>110</v>
      </c>
      <c r="C131" s="1" t="s">
        <v>111</v>
      </c>
      <c r="D131" s="9" t="s">
        <v>112</v>
      </c>
      <c r="E131" s="2">
        <v>28200</v>
      </c>
      <c r="F131" s="2">
        <v>27</v>
      </c>
      <c r="G131" s="14">
        <f aca="true" t="shared" si="2" ref="G131:G141">ROUND(E131/F131/10,0)</f>
        <v>104</v>
      </c>
      <c r="H131" s="2">
        <v>28.2</v>
      </c>
      <c r="I131" s="14">
        <f t="shared" si="1"/>
        <v>100</v>
      </c>
    </row>
    <row r="132" spans="1:9" ht="15">
      <c r="A132" s="1" t="s">
        <v>109</v>
      </c>
      <c r="B132" s="1" t="s">
        <v>110</v>
      </c>
      <c r="C132" s="1" t="s">
        <v>95</v>
      </c>
      <c r="D132" s="9" t="s">
        <v>96</v>
      </c>
      <c r="E132" s="2">
        <v>1886400</v>
      </c>
      <c r="F132" s="2">
        <v>1734</v>
      </c>
      <c r="G132" s="2">
        <f t="shared" si="2"/>
        <v>109</v>
      </c>
      <c r="H132" s="2">
        <v>1886.4</v>
      </c>
      <c r="I132" s="2">
        <f t="shared" si="1"/>
        <v>100</v>
      </c>
    </row>
    <row r="133" spans="1:9" ht="15">
      <c r="A133" s="1" t="s">
        <v>109</v>
      </c>
      <c r="B133" s="1" t="s">
        <v>110</v>
      </c>
      <c r="C133" s="1" t="s">
        <v>113</v>
      </c>
      <c r="D133" s="9" t="s">
        <v>114</v>
      </c>
      <c r="E133" s="2">
        <v>7500</v>
      </c>
      <c r="F133" s="2">
        <v>7</v>
      </c>
      <c r="G133" s="2">
        <f t="shared" si="2"/>
        <v>107</v>
      </c>
      <c r="H133" s="2">
        <v>7.5</v>
      </c>
      <c r="I133" s="2">
        <f t="shared" si="1"/>
        <v>100</v>
      </c>
    </row>
    <row r="134" spans="1:9" ht="15">
      <c r="A134" s="1" t="s">
        <v>109</v>
      </c>
      <c r="B134" s="1" t="s">
        <v>110</v>
      </c>
      <c r="C134" s="1" t="s">
        <v>45</v>
      </c>
      <c r="D134" s="9" t="s">
        <v>97</v>
      </c>
      <c r="E134" s="2">
        <v>4245400</v>
      </c>
      <c r="F134" s="2">
        <v>3582</v>
      </c>
      <c r="G134" s="2">
        <f t="shared" si="2"/>
        <v>119</v>
      </c>
      <c r="H134" s="2">
        <v>4245.4</v>
      </c>
      <c r="I134" s="2">
        <f t="shared" si="1"/>
        <v>100</v>
      </c>
    </row>
    <row r="135" spans="1:9" ht="15">
      <c r="A135" s="1" t="s">
        <v>109</v>
      </c>
      <c r="B135" s="1" t="s">
        <v>110</v>
      </c>
      <c r="C135" s="1" t="s">
        <v>73</v>
      </c>
      <c r="D135" s="9" t="s">
        <v>74</v>
      </c>
      <c r="E135" s="2">
        <v>10520100</v>
      </c>
      <c r="F135" s="2">
        <v>8900</v>
      </c>
      <c r="G135" s="2">
        <f t="shared" si="2"/>
        <v>118</v>
      </c>
      <c r="H135" s="2">
        <v>10520.1</v>
      </c>
      <c r="I135" s="2">
        <f t="shared" si="1"/>
        <v>100</v>
      </c>
    </row>
    <row r="136" spans="1:9" ht="15">
      <c r="A136" s="1" t="s">
        <v>109</v>
      </c>
      <c r="B136" s="1" t="s">
        <v>110</v>
      </c>
      <c r="C136" s="1" t="s">
        <v>98</v>
      </c>
      <c r="D136" s="9" t="s">
        <v>99</v>
      </c>
      <c r="E136" s="2">
        <v>10366100</v>
      </c>
      <c r="F136" s="2">
        <v>8801</v>
      </c>
      <c r="G136" s="2">
        <f t="shared" si="2"/>
        <v>118</v>
      </c>
      <c r="H136" s="2">
        <v>10372.1</v>
      </c>
      <c r="I136" s="2">
        <f aca="true" t="shared" si="3" ref="I136:I143">ROUND(E136/H136/10,0)</f>
        <v>100</v>
      </c>
    </row>
    <row r="137" spans="1:9" ht="15">
      <c r="A137" s="1" t="s">
        <v>109</v>
      </c>
      <c r="B137" s="1" t="s">
        <v>110</v>
      </c>
      <c r="C137" s="1" t="s">
        <v>100</v>
      </c>
      <c r="D137" s="9" t="s">
        <v>101</v>
      </c>
      <c r="E137" s="2">
        <v>2283500</v>
      </c>
      <c r="F137" s="2">
        <v>1735</v>
      </c>
      <c r="G137" s="2">
        <f t="shared" si="2"/>
        <v>132</v>
      </c>
      <c r="H137" s="2">
        <v>2283.5</v>
      </c>
      <c r="I137" s="2">
        <f t="shared" si="3"/>
        <v>100</v>
      </c>
    </row>
    <row r="138" spans="1:9" ht="15">
      <c r="A138" s="1" t="s">
        <v>109</v>
      </c>
      <c r="B138" s="1" t="s">
        <v>110</v>
      </c>
      <c r="C138" s="1" t="s">
        <v>115</v>
      </c>
      <c r="D138" s="9" t="s">
        <v>116</v>
      </c>
      <c r="E138" s="2">
        <v>505200</v>
      </c>
      <c r="F138" s="2">
        <v>414</v>
      </c>
      <c r="G138" s="2">
        <f t="shared" si="2"/>
        <v>122</v>
      </c>
      <c r="H138" s="2">
        <v>505.2</v>
      </c>
      <c r="I138" s="2">
        <f t="shared" si="3"/>
        <v>100</v>
      </c>
    </row>
    <row r="139" spans="1:9" ht="15">
      <c r="A139" s="1" t="s">
        <v>109</v>
      </c>
      <c r="B139" s="1" t="s">
        <v>110</v>
      </c>
      <c r="C139" s="1" t="s">
        <v>102</v>
      </c>
      <c r="D139" s="9" t="s">
        <v>103</v>
      </c>
      <c r="E139" s="2">
        <v>30500</v>
      </c>
      <c r="F139" s="2">
        <v>29</v>
      </c>
      <c r="G139" s="2">
        <f t="shared" si="2"/>
        <v>105</v>
      </c>
      <c r="H139" s="2">
        <v>30.5</v>
      </c>
      <c r="I139" s="2">
        <f t="shared" si="3"/>
        <v>100</v>
      </c>
    </row>
    <row r="140" spans="1:9" ht="15">
      <c r="A140" s="1" t="s">
        <v>109</v>
      </c>
      <c r="B140" s="1" t="s">
        <v>110</v>
      </c>
      <c r="C140" s="1" t="s">
        <v>117</v>
      </c>
      <c r="D140" s="9" t="s">
        <v>118</v>
      </c>
      <c r="E140" s="2">
        <v>802200</v>
      </c>
      <c r="F140" s="2">
        <v>704</v>
      </c>
      <c r="G140" s="2">
        <f t="shared" si="2"/>
        <v>114</v>
      </c>
      <c r="H140" s="2">
        <v>802.2</v>
      </c>
      <c r="I140" s="2">
        <f t="shared" si="3"/>
        <v>100</v>
      </c>
    </row>
    <row r="141" spans="1:9" ht="15">
      <c r="A141" s="1" t="s">
        <v>109</v>
      </c>
      <c r="B141" s="1" t="s">
        <v>110</v>
      </c>
      <c r="C141" s="1" t="s">
        <v>119</v>
      </c>
      <c r="D141" s="9" t="s">
        <v>120</v>
      </c>
      <c r="E141" s="2">
        <v>826600</v>
      </c>
      <c r="F141" s="2">
        <v>785</v>
      </c>
      <c r="G141" s="2">
        <f t="shared" si="2"/>
        <v>105</v>
      </c>
      <c r="H141" s="2">
        <v>826.6</v>
      </c>
      <c r="I141" s="2">
        <f t="shared" si="3"/>
        <v>100</v>
      </c>
    </row>
    <row r="142" spans="1:9" ht="15">
      <c r="A142" s="1" t="s">
        <v>109</v>
      </c>
      <c r="B142" s="1" t="s">
        <v>37</v>
      </c>
      <c r="C142" s="1" t="s">
        <v>73</v>
      </c>
      <c r="D142" s="9" t="s">
        <v>74</v>
      </c>
      <c r="E142" s="2">
        <v>2944</v>
      </c>
      <c r="F142" s="2">
        <v>0</v>
      </c>
      <c r="G142" s="13" t="s">
        <v>224</v>
      </c>
      <c r="H142" s="2">
        <v>2.9</v>
      </c>
      <c r="I142" s="2">
        <f t="shared" si="3"/>
        <v>102</v>
      </c>
    </row>
    <row r="143" spans="1:9" ht="15">
      <c r="A143" s="1" t="s">
        <v>109</v>
      </c>
      <c r="B143" s="1" t="s">
        <v>121</v>
      </c>
      <c r="C143" s="1" t="s">
        <v>122</v>
      </c>
      <c r="D143" s="9" t="s">
        <v>123</v>
      </c>
      <c r="E143" s="2">
        <v>416243.1</v>
      </c>
      <c r="F143" s="2">
        <v>0</v>
      </c>
      <c r="G143" s="13" t="s">
        <v>224</v>
      </c>
      <c r="H143" s="2">
        <v>416.2</v>
      </c>
      <c r="I143" s="2">
        <f t="shared" si="3"/>
        <v>100</v>
      </c>
    </row>
    <row r="144" spans="1:9" ht="15">
      <c r="A144" s="1" t="s">
        <v>109</v>
      </c>
      <c r="B144" s="1" t="s">
        <v>63</v>
      </c>
      <c r="C144" s="1" t="s">
        <v>64</v>
      </c>
      <c r="D144" s="9" t="s">
        <v>65</v>
      </c>
      <c r="E144" s="2">
        <v>573.47</v>
      </c>
      <c r="F144" s="2">
        <v>0</v>
      </c>
      <c r="G144" s="13" t="s">
        <v>224</v>
      </c>
      <c r="H144" s="2">
        <v>0</v>
      </c>
      <c r="I144" s="13" t="s">
        <v>224</v>
      </c>
    </row>
    <row r="145" spans="1:9" ht="15">
      <c r="A145" s="1" t="s">
        <v>109</v>
      </c>
      <c r="B145" s="1" t="s">
        <v>15</v>
      </c>
      <c r="C145" s="1" t="s">
        <v>44</v>
      </c>
      <c r="D145" s="9" t="s">
        <v>82</v>
      </c>
      <c r="E145" s="2">
        <v>0</v>
      </c>
      <c r="F145" s="2">
        <v>0</v>
      </c>
      <c r="G145" s="13" t="s">
        <v>224</v>
      </c>
      <c r="H145" s="2">
        <v>0</v>
      </c>
      <c r="I145" s="13" t="s">
        <v>224</v>
      </c>
    </row>
    <row r="146" spans="1:9" ht="15">
      <c r="A146" s="1" t="s">
        <v>109</v>
      </c>
      <c r="B146" s="1" t="s">
        <v>15</v>
      </c>
      <c r="C146" s="1" t="s">
        <v>73</v>
      </c>
      <c r="D146" s="9" t="s">
        <v>74</v>
      </c>
      <c r="E146" s="2">
        <v>0</v>
      </c>
      <c r="F146" s="2">
        <v>0</v>
      </c>
      <c r="G146" s="13" t="s">
        <v>224</v>
      </c>
      <c r="H146" s="2">
        <v>0</v>
      </c>
      <c r="I146" s="13" t="s">
        <v>224</v>
      </c>
    </row>
    <row r="147" spans="1:9" ht="15">
      <c r="A147" s="1" t="s">
        <v>109</v>
      </c>
      <c r="B147" s="1" t="s">
        <v>94</v>
      </c>
      <c r="C147" s="1" t="s">
        <v>124</v>
      </c>
      <c r="D147" s="9" t="s">
        <v>125</v>
      </c>
      <c r="E147" s="2">
        <v>0</v>
      </c>
      <c r="F147" s="2">
        <v>0</v>
      </c>
      <c r="G147" s="13" t="s">
        <v>224</v>
      </c>
      <c r="H147" s="2">
        <v>0</v>
      </c>
      <c r="I147" s="13" t="s">
        <v>224</v>
      </c>
    </row>
    <row r="148" spans="1:9" ht="15">
      <c r="A148" s="1" t="s">
        <v>109</v>
      </c>
      <c r="B148" s="1" t="s">
        <v>94</v>
      </c>
      <c r="C148" s="1" t="s">
        <v>126</v>
      </c>
      <c r="D148" s="9" t="s">
        <v>127</v>
      </c>
      <c r="E148" s="2">
        <v>68801</v>
      </c>
      <c r="F148" s="2">
        <v>0</v>
      </c>
      <c r="G148" s="13" t="s">
        <v>224</v>
      </c>
      <c r="H148" s="2">
        <v>68.8</v>
      </c>
      <c r="I148" s="2">
        <f>ROUND(E148/H148/10,0)</f>
        <v>100</v>
      </c>
    </row>
    <row r="149" spans="1:9" ht="15">
      <c r="A149" s="1" t="s">
        <v>109</v>
      </c>
      <c r="B149" s="1" t="s">
        <v>42</v>
      </c>
      <c r="C149" s="1" t="s">
        <v>128</v>
      </c>
      <c r="D149" s="9" t="s">
        <v>129</v>
      </c>
      <c r="E149" s="2">
        <v>1000</v>
      </c>
      <c r="F149" s="2">
        <v>0</v>
      </c>
      <c r="G149" s="13" t="s">
        <v>224</v>
      </c>
      <c r="H149" s="2">
        <v>0</v>
      </c>
      <c r="I149" s="13" t="s">
        <v>224</v>
      </c>
    </row>
    <row r="150" spans="1:9" ht="15">
      <c r="A150" s="1" t="s">
        <v>109</v>
      </c>
      <c r="B150" s="1" t="s">
        <v>130</v>
      </c>
      <c r="C150" s="1" t="s">
        <v>122</v>
      </c>
      <c r="D150" s="9" t="s">
        <v>123</v>
      </c>
      <c r="E150" s="2">
        <v>2416</v>
      </c>
      <c r="F150" s="2">
        <v>0</v>
      </c>
      <c r="G150" s="13" t="s">
        <v>224</v>
      </c>
      <c r="H150" s="2">
        <v>1.8</v>
      </c>
      <c r="I150" s="2">
        <f>ROUND(E150/H150/10,0)</f>
        <v>134</v>
      </c>
    </row>
    <row r="151" spans="1:9" ht="15">
      <c r="A151" s="1" t="s">
        <v>109</v>
      </c>
      <c r="B151" s="1" t="s">
        <v>43</v>
      </c>
      <c r="C151" s="1" t="s">
        <v>73</v>
      </c>
      <c r="D151" s="9" t="s">
        <v>74</v>
      </c>
      <c r="E151" s="2">
        <v>66362</v>
      </c>
      <c r="F151" s="2">
        <v>0</v>
      </c>
      <c r="G151" s="13" t="s">
        <v>224</v>
      </c>
      <c r="H151" s="2">
        <v>0</v>
      </c>
      <c r="I151" s="13" t="s">
        <v>224</v>
      </c>
    </row>
    <row r="152" spans="1:9" ht="15">
      <c r="A152" s="1" t="s">
        <v>109</v>
      </c>
      <c r="B152" s="1" t="s">
        <v>43</v>
      </c>
      <c r="C152" s="1" t="s">
        <v>98</v>
      </c>
      <c r="D152" s="9" t="s">
        <v>99</v>
      </c>
      <c r="E152" s="2">
        <v>50864</v>
      </c>
      <c r="F152" s="2">
        <v>0</v>
      </c>
      <c r="G152" s="13" t="s">
        <v>224</v>
      </c>
      <c r="H152" s="2">
        <v>0</v>
      </c>
      <c r="I152" s="13" t="s">
        <v>224</v>
      </c>
    </row>
    <row r="153" spans="1:9" ht="15">
      <c r="A153" s="1" t="s">
        <v>109</v>
      </c>
      <c r="B153" s="1" t="s">
        <v>111</v>
      </c>
      <c r="C153" s="1" t="s">
        <v>73</v>
      </c>
      <c r="D153" s="9" t="s">
        <v>74</v>
      </c>
      <c r="E153" s="2">
        <v>3641360</v>
      </c>
      <c r="F153" s="2">
        <v>0</v>
      </c>
      <c r="G153" s="13" t="s">
        <v>224</v>
      </c>
      <c r="H153" s="2">
        <v>3445.3</v>
      </c>
      <c r="I153" s="2">
        <f>ROUND(E153/H153/10,0)</f>
        <v>106</v>
      </c>
    </row>
    <row r="154" spans="1:9" ht="15">
      <c r="A154" s="1" t="s">
        <v>109</v>
      </c>
      <c r="B154" s="1" t="s">
        <v>111</v>
      </c>
      <c r="C154" s="1" t="s">
        <v>98</v>
      </c>
      <c r="D154" s="9" t="s">
        <v>99</v>
      </c>
      <c r="E154" s="2">
        <v>170000</v>
      </c>
      <c r="F154" s="2">
        <v>0</v>
      </c>
      <c r="G154" s="13" t="s">
        <v>224</v>
      </c>
      <c r="H154" s="2">
        <v>170</v>
      </c>
      <c r="I154" s="2">
        <f>ROUND(E154/H154/10,0)</f>
        <v>100</v>
      </c>
    </row>
    <row r="155" spans="1:9" ht="15">
      <c r="A155" s="3" t="s">
        <v>109</v>
      </c>
      <c r="B155" s="11"/>
      <c r="C155" s="11"/>
      <c r="D155" s="8" t="s">
        <v>133</v>
      </c>
      <c r="E155" s="4">
        <f>SUM(E129:E154)</f>
        <v>36078646.57</v>
      </c>
      <c r="F155" s="4">
        <f>SUM(F129:F154)</f>
        <v>26718</v>
      </c>
      <c r="G155" s="4">
        <f>ROUND(E155/F155/10,0)</f>
        <v>135</v>
      </c>
      <c r="H155" s="4">
        <f>SUM(H129:H154)</f>
        <v>35612.7</v>
      </c>
      <c r="I155" s="4">
        <f>ROUND(E155/H155/10,0)</f>
        <v>101</v>
      </c>
    </row>
    <row r="156" spans="1:9" ht="15">
      <c r="A156" s="1" t="s">
        <v>134</v>
      </c>
      <c r="B156" s="1" t="s">
        <v>71</v>
      </c>
      <c r="C156" s="1" t="s">
        <v>135</v>
      </c>
      <c r="D156" s="9" t="s">
        <v>136</v>
      </c>
      <c r="E156" s="2">
        <v>117366</v>
      </c>
      <c r="F156" s="2">
        <v>0</v>
      </c>
      <c r="G156" s="13" t="s">
        <v>224</v>
      </c>
      <c r="H156" s="2">
        <v>0</v>
      </c>
      <c r="I156" s="13" t="s">
        <v>224</v>
      </c>
    </row>
    <row r="157" spans="1:9" ht="15">
      <c r="A157" s="1" t="s">
        <v>134</v>
      </c>
      <c r="B157" s="1" t="s">
        <v>110</v>
      </c>
      <c r="C157" s="1" t="s">
        <v>137</v>
      </c>
      <c r="D157" s="9" t="s">
        <v>138</v>
      </c>
      <c r="E157" s="2">
        <v>1050000</v>
      </c>
      <c r="F157" s="2">
        <v>1050</v>
      </c>
      <c r="G157" s="2">
        <f>ROUND(E157/F157/10,0)</f>
        <v>100</v>
      </c>
      <c r="H157" s="2">
        <v>1050</v>
      </c>
      <c r="I157" s="2">
        <f aca="true" t="shared" si="4" ref="I157:I166">ROUND(E157/H157/10,0)</f>
        <v>100</v>
      </c>
    </row>
    <row r="158" spans="1:9" ht="15">
      <c r="A158" s="1" t="s">
        <v>134</v>
      </c>
      <c r="B158" s="1" t="s">
        <v>110</v>
      </c>
      <c r="C158" s="1" t="s">
        <v>135</v>
      </c>
      <c r="D158" s="9" t="s">
        <v>136</v>
      </c>
      <c r="E158" s="2">
        <v>11000000</v>
      </c>
      <c r="F158" s="2">
        <v>11000</v>
      </c>
      <c r="G158" s="2">
        <f>ROUND(E158/F158/10,0)</f>
        <v>100</v>
      </c>
      <c r="H158" s="2">
        <v>11000</v>
      </c>
      <c r="I158" s="2">
        <f t="shared" si="4"/>
        <v>100</v>
      </c>
    </row>
    <row r="159" spans="1:9" ht="15">
      <c r="A159" s="1" t="s">
        <v>134</v>
      </c>
      <c r="B159" s="1" t="s">
        <v>110</v>
      </c>
      <c r="C159" s="1" t="s">
        <v>139</v>
      </c>
      <c r="D159" s="9" t="s">
        <v>140</v>
      </c>
      <c r="E159" s="2">
        <v>4200000</v>
      </c>
      <c r="F159" s="2">
        <v>4200</v>
      </c>
      <c r="G159" s="2">
        <f>ROUND(E159/F159/10,0)</f>
        <v>100</v>
      </c>
      <c r="H159" s="2">
        <v>4200</v>
      </c>
      <c r="I159" s="2">
        <f t="shared" si="4"/>
        <v>100</v>
      </c>
    </row>
    <row r="160" spans="1:9" ht="15">
      <c r="A160" s="1" t="s">
        <v>134</v>
      </c>
      <c r="B160" s="1" t="s">
        <v>39</v>
      </c>
      <c r="C160" s="1" t="s">
        <v>141</v>
      </c>
      <c r="D160" s="9" t="s">
        <v>142</v>
      </c>
      <c r="E160" s="2">
        <v>21150337</v>
      </c>
      <c r="F160" s="2">
        <v>20521.8</v>
      </c>
      <c r="G160" s="2">
        <f>ROUND(E160/F160/10,0)</f>
        <v>103</v>
      </c>
      <c r="H160" s="2">
        <v>21119.2</v>
      </c>
      <c r="I160" s="2">
        <f t="shared" si="4"/>
        <v>100</v>
      </c>
    </row>
    <row r="161" spans="1:9" ht="15">
      <c r="A161" s="1" t="s">
        <v>134</v>
      </c>
      <c r="B161" s="1" t="s">
        <v>39</v>
      </c>
      <c r="C161" s="1" t="s">
        <v>104</v>
      </c>
      <c r="D161" s="9" t="s">
        <v>105</v>
      </c>
      <c r="E161" s="2">
        <v>522359</v>
      </c>
      <c r="F161" s="2">
        <v>1113.3</v>
      </c>
      <c r="G161" s="2">
        <f>ROUND(E161/F161/10,0)</f>
        <v>47</v>
      </c>
      <c r="H161" s="2">
        <v>515.9</v>
      </c>
      <c r="I161" s="2">
        <f t="shared" si="4"/>
        <v>101</v>
      </c>
    </row>
    <row r="162" spans="1:9" ht="15">
      <c r="A162" s="1" t="s">
        <v>134</v>
      </c>
      <c r="B162" s="1" t="s">
        <v>42</v>
      </c>
      <c r="C162" s="1" t="s">
        <v>126</v>
      </c>
      <c r="D162" s="9" t="s">
        <v>127</v>
      </c>
      <c r="E162" s="2">
        <v>38311</v>
      </c>
      <c r="F162" s="2">
        <v>0</v>
      </c>
      <c r="G162" s="13" t="s">
        <v>224</v>
      </c>
      <c r="H162" s="2">
        <v>38.3</v>
      </c>
      <c r="I162" s="2">
        <f t="shared" si="4"/>
        <v>100</v>
      </c>
    </row>
    <row r="163" spans="1:9" ht="15">
      <c r="A163" s="3" t="s">
        <v>134</v>
      </c>
      <c r="B163" s="11"/>
      <c r="C163" s="11"/>
      <c r="D163" s="8" t="s">
        <v>145</v>
      </c>
      <c r="E163" s="4">
        <f>SUM(E156:E162)</f>
        <v>38078373</v>
      </c>
      <c r="F163" s="4">
        <f>SUM(F156:F162)</f>
        <v>37885.100000000006</v>
      </c>
      <c r="G163" s="4">
        <f>ROUND(E163/F163/10,0)</f>
        <v>101</v>
      </c>
      <c r="H163" s="4">
        <f>SUM(H156:H162)</f>
        <v>37923.4</v>
      </c>
      <c r="I163" s="4">
        <f t="shared" si="4"/>
        <v>100</v>
      </c>
    </row>
    <row r="164" spans="1:9" ht="15">
      <c r="A164" s="1" t="s">
        <v>146</v>
      </c>
      <c r="B164" s="1" t="s">
        <v>110</v>
      </c>
      <c r="C164" s="1" t="s">
        <v>147</v>
      </c>
      <c r="D164" s="9" t="s">
        <v>148</v>
      </c>
      <c r="E164" s="2">
        <v>5059000</v>
      </c>
      <c r="F164" s="2">
        <v>5059</v>
      </c>
      <c r="G164" s="2">
        <f>ROUND(E164/F164/10,0)</f>
        <v>100</v>
      </c>
      <c r="H164" s="2">
        <v>5059</v>
      </c>
      <c r="I164" s="2">
        <f t="shared" si="4"/>
        <v>100</v>
      </c>
    </row>
    <row r="165" spans="1:9" ht="15">
      <c r="A165" s="1" t="s">
        <v>146</v>
      </c>
      <c r="B165" s="1" t="s">
        <v>110</v>
      </c>
      <c r="C165" s="1" t="s">
        <v>149</v>
      </c>
      <c r="D165" s="9" t="s">
        <v>150</v>
      </c>
      <c r="E165" s="2">
        <v>2612000</v>
      </c>
      <c r="F165" s="2">
        <v>2617</v>
      </c>
      <c r="G165" s="2">
        <f>ROUND(E165/F165/10,0)</f>
        <v>100</v>
      </c>
      <c r="H165" s="2">
        <v>2612</v>
      </c>
      <c r="I165" s="2">
        <f t="shared" si="4"/>
        <v>100</v>
      </c>
    </row>
    <row r="166" spans="1:9" ht="15">
      <c r="A166" s="1" t="s">
        <v>146</v>
      </c>
      <c r="B166" s="1" t="s">
        <v>110</v>
      </c>
      <c r="C166" s="1" t="s">
        <v>151</v>
      </c>
      <c r="D166" s="9" t="s">
        <v>152</v>
      </c>
      <c r="E166" s="2">
        <v>430000</v>
      </c>
      <c r="F166" s="2">
        <v>478</v>
      </c>
      <c r="G166" s="2">
        <f>ROUND(E166/F166/10,0)</f>
        <v>90</v>
      </c>
      <c r="H166" s="2">
        <v>430</v>
      </c>
      <c r="I166" s="2">
        <f t="shared" si="4"/>
        <v>100</v>
      </c>
    </row>
    <row r="167" spans="1:9" ht="15">
      <c r="A167" s="1" t="s">
        <v>146</v>
      </c>
      <c r="B167" s="1" t="s">
        <v>37</v>
      </c>
      <c r="C167" s="1" t="s">
        <v>149</v>
      </c>
      <c r="D167" s="9" t="s">
        <v>150</v>
      </c>
      <c r="E167" s="2">
        <v>22500</v>
      </c>
      <c r="F167" s="2">
        <v>0</v>
      </c>
      <c r="G167" s="13" t="s">
        <v>224</v>
      </c>
      <c r="H167" s="2">
        <v>0</v>
      </c>
      <c r="I167" s="13" t="s">
        <v>224</v>
      </c>
    </row>
    <row r="168" spans="1:9" ht="15">
      <c r="A168" s="1" t="s">
        <v>146</v>
      </c>
      <c r="B168" s="1" t="s">
        <v>63</v>
      </c>
      <c r="C168" s="1" t="s">
        <v>64</v>
      </c>
      <c r="D168" s="9" t="s">
        <v>65</v>
      </c>
      <c r="E168" s="2">
        <v>2093.28</v>
      </c>
      <c r="F168" s="2">
        <v>0</v>
      </c>
      <c r="G168" s="13" t="s">
        <v>224</v>
      </c>
      <c r="H168" s="2">
        <v>0</v>
      </c>
      <c r="I168" s="13" t="s">
        <v>224</v>
      </c>
    </row>
    <row r="169" spans="1:9" ht="15">
      <c r="A169" s="3" t="s">
        <v>146</v>
      </c>
      <c r="B169" s="11"/>
      <c r="C169" s="11"/>
      <c r="D169" s="8" t="s">
        <v>153</v>
      </c>
      <c r="E169" s="4">
        <f>SUM(E164:E168)</f>
        <v>8125593.28</v>
      </c>
      <c r="F169" s="4">
        <f>SUM(F164:F168)</f>
        <v>8154</v>
      </c>
      <c r="G169" s="4">
        <f>ROUND(E169/F169/10,0)</f>
        <v>100</v>
      </c>
      <c r="H169" s="4">
        <f>SUM(H164:H168)</f>
        <v>8101</v>
      </c>
      <c r="I169" s="4">
        <f>ROUND(E169/H169/10,0)</f>
        <v>100</v>
      </c>
    </row>
    <row r="170" spans="1:9" ht="15">
      <c r="A170" s="1" t="s">
        <v>154</v>
      </c>
      <c r="B170" s="1" t="s">
        <v>60</v>
      </c>
      <c r="C170" s="1" t="s">
        <v>155</v>
      </c>
      <c r="D170" s="9" t="s">
        <v>156</v>
      </c>
      <c r="E170" s="2">
        <v>2415</v>
      </c>
      <c r="F170" s="2">
        <v>0</v>
      </c>
      <c r="G170" s="13" t="s">
        <v>224</v>
      </c>
      <c r="H170" s="2">
        <v>0</v>
      </c>
      <c r="I170" s="13" t="s">
        <v>224</v>
      </c>
    </row>
    <row r="171" spans="1:9" ht="15">
      <c r="A171" s="1" t="s">
        <v>154</v>
      </c>
      <c r="B171" s="1" t="s">
        <v>61</v>
      </c>
      <c r="C171" s="1" t="s">
        <v>155</v>
      </c>
      <c r="D171" s="9" t="s">
        <v>156</v>
      </c>
      <c r="E171" s="2">
        <v>1238.11</v>
      </c>
      <c r="F171" s="2">
        <v>0</v>
      </c>
      <c r="G171" s="13" t="s">
        <v>224</v>
      </c>
      <c r="H171" s="2">
        <v>0</v>
      </c>
      <c r="I171" s="13" t="s">
        <v>224</v>
      </c>
    </row>
    <row r="172" spans="1:9" ht="15">
      <c r="A172" s="1" t="s">
        <v>154</v>
      </c>
      <c r="B172" s="1" t="s">
        <v>21</v>
      </c>
      <c r="C172" s="1" t="s">
        <v>155</v>
      </c>
      <c r="D172" s="9" t="s">
        <v>156</v>
      </c>
      <c r="E172" s="2">
        <v>185200</v>
      </c>
      <c r="F172" s="2">
        <v>0</v>
      </c>
      <c r="G172" s="13" t="s">
        <v>224</v>
      </c>
      <c r="H172" s="2">
        <v>0</v>
      </c>
      <c r="I172" s="13" t="s">
        <v>224</v>
      </c>
    </row>
    <row r="173" spans="1:9" ht="15">
      <c r="A173" s="1" t="s">
        <v>154</v>
      </c>
      <c r="B173" s="1" t="s">
        <v>75</v>
      </c>
      <c r="C173" s="1" t="s">
        <v>155</v>
      </c>
      <c r="D173" s="9" t="s">
        <v>156</v>
      </c>
      <c r="E173" s="2">
        <v>103585.5</v>
      </c>
      <c r="F173" s="2">
        <v>0</v>
      </c>
      <c r="G173" s="13" t="s">
        <v>224</v>
      </c>
      <c r="H173" s="2">
        <v>0</v>
      </c>
      <c r="I173" s="13" t="s">
        <v>224</v>
      </c>
    </row>
    <row r="174" spans="1:9" ht="15">
      <c r="A174" s="1" t="s">
        <v>154</v>
      </c>
      <c r="B174" s="1" t="s">
        <v>42</v>
      </c>
      <c r="C174" s="1" t="s">
        <v>155</v>
      </c>
      <c r="D174" s="9" t="s">
        <v>156</v>
      </c>
      <c r="E174" s="2">
        <v>55825</v>
      </c>
      <c r="F174" s="2">
        <v>0</v>
      </c>
      <c r="G174" s="13" t="s">
        <v>224</v>
      </c>
      <c r="H174" s="2">
        <v>0</v>
      </c>
      <c r="I174" s="13" t="s">
        <v>224</v>
      </c>
    </row>
    <row r="175" spans="1:9" ht="15">
      <c r="A175" s="3" t="s">
        <v>154</v>
      </c>
      <c r="B175" s="11"/>
      <c r="C175" s="11"/>
      <c r="D175" s="8" t="s">
        <v>157</v>
      </c>
      <c r="E175" s="4">
        <f>SUM(E170:E174)</f>
        <v>348263.61</v>
      </c>
      <c r="F175" s="4">
        <f>SUM(F170:F174)</f>
        <v>0</v>
      </c>
      <c r="G175" s="15" t="s">
        <v>224</v>
      </c>
      <c r="H175" s="4">
        <f>SUM(H170:H174)</f>
        <v>0</v>
      </c>
      <c r="I175" s="15" t="s">
        <v>224</v>
      </c>
    </row>
    <row r="176" spans="1:9" ht="15">
      <c r="A176" s="1" t="s">
        <v>158</v>
      </c>
      <c r="B176" s="1" t="s">
        <v>60</v>
      </c>
      <c r="C176" s="1" t="s">
        <v>159</v>
      </c>
      <c r="D176" s="9" t="s">
        <v>160</v>
      </c>
      <c r="E176" s="2">
        <v>471888.9</v>
      </c>
      <c r="F176" s="2">
        <v>0</v>
      </c>
      <c r="G176" s="13" t="s">
        <v>224</v>
      </c>
      <c r="H176" s="2">
        <v>0</v>
      </c>
      <c r="I176" s="13" t="s">
        <v>224</v>
      </c>
    </row>
    <row r="177" spans="1:9" ht="15">
      <c r="A177" s="1" t="s">
        <v>158</v>
      </c>
      <c r="B177" s="1" t="s">
        <v>39</v>
      </c>
      <c r="C177" s="1" t="s">
        <v>159</v>
      </c>
      <c r="D177" s="9" t="s">
        <v>160</v>
      </c>
      <c r="E177" s="2">
        <v>7359</v>
      </c>
      <c r="F177" s="2">
        <v>0</v>
      </c>
      <c r="G177" s="13" t="s">
        <v>224</v>
      </c>
      <c r="H177" s="2">
        <v>0</v>
      </c>
      <c r="I177" s="13" t="s">
        <v>224</v>
      </c>
    </row>
    <row r="178" spans="1:9" ht="15">
      <c r="A178" s="1" t="s">
        <v>158</v>
      </c>
      <c r="B178" s="1" t="s">
        <v>63</v>
      </c>
      <c r="C178" s="1" t="s">
        <v>64</v>
      </c>
      <c r="D178" s="9" t="s">
        <v>65</v>
      </c>
      <c r="E178" s="2">
        <v>6316.06</v>
      </c>
      <c r="F178" s="2">
        <v>0</v>
      </c>
      <c r="G178" s="13" t="s">
        <v>224</v>
      </c>
      <c r="H178" s="2">
        <v>0</v>
      </c>
      <c r="I178" s="13" t="s">
        <v>224</v>
      </c>
    </row>
    <row r="179" spans="1:9" ht="15">
      <c r="A179" s="1" t="s">
        <v>158</v>
      </c>
      <c r="B179" s="1" t="s">
        <v>61</v>
      </c>
      <c r="C179" s="1" t="s">
        <v>159</v>
      </c>
      <c r="D179" s="9" t="s">
        <v>160</v>
      </c>
      <c r="E179" s="2">
        <v>2278.52</v>
      </c>
      <c r="F179" s="2">
        <v>0</v>
      </c>
      <c r="G179" s="13" t="s">
        <v>224</v>
      </c>
      <c r="H179" s="2">
        <v>0</v>
      </c>
      <c r="I179" s="13" t="s">
        <v>224</v>
      </c>
    </row>
    <row r="180" spans="1:9" ht="15">
      <c r="A180" s="1" t="s">
        <v>158</v>
      </c>
      <c r="B180" s="1" t="s">
        <v>161</v>
      </c>
      <c r="C180" s="1" t="s">
        <v>159</v>
      </c>
      <c r="D180" s="9" t="s">
        <v>160</v>
      </c>
      <c r="E180" s="2">
        <v>22000</v>
      </c>
      <c r="F180" s="2">
        <v>0</v>
      </c>
      <c r="G180" s="13" t="s">
        <v>224</v>
      </c>
      <c r="H180" s="2">
        <v>0</v>
      </c>
      <c r="I180" s="13" t="s">
        <v>224</v>
      </c>
    </row>
    <row r="181" spans="1:9" ht="15">
      <c r="A181" s="1" t="s">
        <v>158</v>
      </c>
      <c r="B181" s="1" t="s">
        <v>15</v>
      </c>
      <c r="C181" s="1" t="s">
        <v>159</v>
      </c>
      <c r="D181" s="9" t="s">
        <v>160</v>
      </c>
      <c r="E181" s="2">
        <v>2231104.13</v>
      </c>
      <c r="F181" s="2">
        <v>0</v>
      </c>
      <c r="G181" s="13" t="s">
        <v>224</v>
      </c>
      <c r="H181" s="2">
        <v>0</v>
      </c>
      <c r="I181" s="13" t="s">
        <v>224</v>
      </c>
    </row>
    <row r="182" spans="1:9" ht="15">
      <c r="A182" s="1" t="s">
        <v>158</v>
      </c>
      <c r="B182" s="1" t="s">
        <v>75</v>
      </c>
      <c r="C182" s="1" t="s">
        <v>159</v>
      </c>
      <c r="D182" s="9" t="s">
        <v>160</v>
      </c>
      <c r="E182" s="2">
        <v>44744.5</v>
      </c>
      <c r="F182" s="2">
        <v>0</v>
      </c>
      <c r="G182" s="13" t="s">
        <v>224</v>
      </c>
      <c r="H182" s="2">
        <v>0</v>
      </c>
      <c r="I182" s="13" t="s">
        <v>224</v>
      </c>
    </row>
    <row r="183" spans="1:9" ht="15">
      <c r="A183" s="1" t="s">
        <v>158</v>
      </c>
      <c r="B183" s="1" t="s">
        <v>42</v>
      </c>
      <c r="C183" s="1" t="s">
        <v>159</v>
      </c>
      <c r="D183" s="9" t="s">
        <v>160</v>
      </c>
      <c r="E183" s="2">
        <v>267525</v>
      </c>
      <c r="F183" s="2">
        <v>0</v>
      </c>
      <c r="G183" s="13" t="s">
        <v>224</v>
      </c>
      <c r="H183" s="2">
        <v>0</v>
      </c>
      <c r="I183" s="13" t="s">
        <v>224</v>
      </c>
    </row>
    <row r="184" spans="1:9" ht="15">
      <c r="A184" s="1" t="s">
        <v>158</v>
      </c>
      <c r="B184" s="1" t="s">
        <v>44</v>
      </c>
      <c r="C184" s="1" t="s">
        <v>159</v>
      </c>
      <c r="D184" s="9" t="s">
        <v>160</v>
      </c>
      <c r="E184" s="2">
        <v>150778</v>
      </c>
      <c r="F184" s="2">
        <v>0</v>
      </c>
      <c r="G184" s="13" t="s">
        <v>224</v>
      </c>
      <c r="H184" s="2">
        <v>0</v>
      </c>
      <c r="I184" s="13" t="s">
        <v>224</v>
      </c>
    </row>
    <row r="185" spans="1:9" ht="15">
      <c r="A185" s="3" t="s">
        <v>158</v>
      </c>
      <c r="B185" s="11"/>
      <c r="C185" s="11"/>
      <c r="D185" s="8" t="s">
        <v>162</v>
      </c>
      <c r="E185" s="4">
        <f>SUM(E176:E184)</f>
        <v>3203994.11</v>
      </c>
      <c r="F185" s="4">
        <f>SUM(F176:F184)</f>
        <v>0</v>
      </c>
      <c r="G185" s="15" t="s">
        <v>224</v>
      </c>
      <c r="H185" s="4">
        <f>SUM(H176:H184)</f>
        <v>0</v>
      </c>
      <c r="I185" s="15" t="s">
        <v>224</v>
      </c>
    </row>
    <row r="186" spans="1:9" ht="15">
      <c r="A186" s="1" t="s">
        <v>163</v>
      </c>
      <c r="B186" s="1" t="s">
        <v>63</v>
      </c>
      <c r="C186" s="1" t="s">
        <v>64</v>
      </c>
      <c r="D186" s="9" t="s">
        <v>65</v>
      </c>
      <c r="E186" s="2">
        <v>158.41</v>
      </c>
      <c r="F186" s="2">
        <v>0</v>
      </c>
      <c r="G186" s="13" t="s">
        <v>224</v>
      </c>
      <c r="H186" s="2">
        <v>0</v>
      </c>
      <c r="I186" s="13" t="s">
        <v>224</v>
      </c>
    </row>
    <row r="187" spans="1:9" ht="15">
      <c r="A187" s="3" t="s">
        <v>163</v>
      </c>
      <c r="B187" s="11"/>
      <c r="C187" s="11"/>
      <c r="D187" s="8" t="s">
        <v>164</v>
      </c>
      <c r="E187" s="4">
        <f>E186</f>
        <v>158.41</v>
      </c>
      <c r="F187" s="4">
        <f>F186</f>
        <v>0</v>
      </c>
      <c r="G187" s="13" t="s">
        <v>224</v>
      </c>
      <c r="H187" s="4">
        <f>H186</f>
        <v>0</v>
      </c>
      <c r="I187" s="13" t="s">
        <v>224</v>
      </c>
    </row>
    <row r="188" spans="1:9" ht="15">
      <c r="A188" s="1" t="s">
        <v>165</v>
      </c>
      <c r="B188" s="1" t="s">
        <v>110</v>
      </c>
      <c r="C188" s="1" t="s">
        <v>166</v>
      </c>
      <c r="D188" s="9" t="s">
        <v>167</v>
      </c>
      <c r="E188" s="2">
        <v>27984000</v>
      </c>
      <c r="F188" s="2">
        <v>27984</v>
      </c>
      <c r="G188" s="2">
        <f>ROUND(E188/F188/10,0)</f>
        <v>100</v>
      </c>
      <c r="H188" s="2">
        <v>27984</v>
      </c>
      <c r="I188" s="2">
        <f>ROUND(E188/H188/10,0)</f>
        <v>100</v>
      </c>
    </row>
    <row r="189" spans="1:9" ht="15">
      <c r="A189" s="1" t="s">
        <v>165</v>
      </c>
      <c r="B189" s="1" t="s">
        <v>63</v>
      </c>
      <c r="C189" s="1" t="s">
        <v>168</v>
      </c>
      <c r="D189" s="9" t="s">
        <v>169</v>
      </c>
      <c r="E189" s="2">
        <v>15305.9</v>
      </c>
      <c r="F189" s="2">
        <v>0</v>
      </c>
      <c r="G189" s="13" t="s">
        <v>224</v>
      </c>
      <c r="H189" s="2">
        <v>0</v>
      </c>
      <c r="I189" s="13" t="s">
        <v>224</v>
      </c>
    </row>
    <row r="190" spans="1:9" ht="15">
      <c r="A190" s="1" t="s">
        <v>165</v>
      </c>
      <c r="B190" s="1" t="s">
        <v>63</v>
      </c>
      <c r="C190" s="1" t="s">
        <v>64</v>
      </c>
      <c r="D190" s="9" t="s">
        <v>65</v>
      </c>
      <c r="E190" s="2">
        <v>6995.54</v>
      </c>
      <c r="F190" s="2">
        <v>0</v>
      </c>
      <c r="G190" s="13" t="s">
        <v>224</v>
      </c>
      <c r="H190" s="2">
        <v>0</v>
      </c>
      <c r="I190" s="13" t="s">
        <v>224</v>
      </c>
    </row>
    <row r="191" spans="1:9" ht="15">
      <c r="A191" s="1" t="s">
        <v>165</v>
      </c>
      <c r="B191" s="1" t="s">
        <v>170</v>
      </c>
      <c r="C191" s="1" t="s">
        <v>11</v>
      </c>
      <c r="D191" s="9" t="s">
        <v>171</v>
      </c>
      <c r="E191" s="2">
        <v>900000</v>
      </c>
      <c r="F191" s="2">
        <v>0</v>
      </c>
      <c r="G191" s="13" t="s">
        <v>224</v>
      </c>
      <c r="H191" s="2">
        <v>0</v>
      </c>
      <c r="I191" s="13" t="s">
        <v>224</v>
      </c>
    </row>
    <row r="192" spans="1:9" ht="15">
      <c r="A192" s="1" t="s">
        <v>165</v>
      </c>
      <c r="B192" s="1" t="s">
        <v>172</v>
      </c>
      <c r="C192" s="1" t="s">
        <v>11</v>
      </c>
      <c r="D192" s="9" t="s">
        <v>173</v>
      </c>
      <c r="E192" s="2">
        <v>655200</v>
      </c>
      <c r="F192" s="2">
        <v>0</v>
      </c>
      <c r="G192" s="13" t="s">
        <v>224</v>
      </c>
      <c r="H192" s="2">
        <v>0</v>
      </c>
      <c r="I192" s="13" t="s">
        <v>224</v>
      </c>
    </row>
    <row r="193" spans="1:9" ht="15">
      <c r="A193" s="3" t="s">
        <v>165</v>
      </c>
      <c r="B193" s="11"/>
      <c r="C193" s="11"/>
      <c r="D193" s="8" t="s">
        <v>174</v>
      </c>
      <c r="E193" s="4">
        <f>SUM(E188:E192)</f>
        <v>29561501.439999998</v>
      </c>
      <c r="F193" s="4">
        <f>SUM(F188:F192)</f>
        <v>27984</v>
      </c>
      <c r="G193" s="4">
        <f>ROUND(E193/F193/10,0)</f>
        <v>106</v>
      </c>
      <c r="H193" s="4">
        <f>SUM(H188:H192)</f>
        <v>27984</v>
      </c>
      <c r="I193" s="4">
        <f>ROUND(E193/H193/10,0)</f>
        <v>106</v>
      </c>
    </row>
    <row r="194" spans="1:9" ht="15">
      <c r="A194" s="1" t="s">
        <v>175</v>
      </c>
      <c r="B194" s="1" t="s">
        <v>60</v>
      </c>
      <c r="C194" s="1" t="s">
        <v>69</v>
      </c>
      <c r="D194" s="9" t="s">
        <v>70</v>
      </c>
      <c r="E194" s="2">
        <v>113400</v>
      </c>
      <c r="F194" s="2">
        <v>0</v>
      </c>
      <c r="G194" s="13" t="s">
        <v>224</v>
      </c>
      <c r="H194" s="2">
        <v>94.5</v>
      </c>
      <c r="I194" s="14">
        <f>ROUND(E194/H194/10,0)</f>
        <v>120</v>
      </c>
    </row>
    <row r="195" spans="1:9" ht="15">
      <c r="A195" s="1" t="s">
        <v>175</v>
      </c>
      <c r="B195" s="1" t="s">
        <v>63</v>
      </c>
      <c r="C195" s="1" t="s">
        <v>176</v>
      </c>
      <c r="D195" s="9" t="s">
        <v>177</v>
      </c>
      <c r="E195" s="2">
        <v>9481.77</v>
      </c>
      <c r="F195" s="2">
        <v>0</v>
      </c>
      <c r="G195" s="13" t="s">
        <v>224</v>
      </c>
      <c r="H195" s="2">
        <v>0</v>
      </c>
      <c r="I195" s="13" t="s">
        <v>224</v>
      </c>
    </row>
    <row r="196" spans="1:9" ht="15">
      <c r="A196" s="1" t="s">
        <v>175</v>
      </c>
      <c r="B196" s="1" t="s">
        <v>63</v>
      </c>
      <c r="C196" s="1" t="s">
        <v>69</v>
      </c>
      <c r="D196" s="9" t="s">
        <v>70</v>
      </c>
      <c r="E196" s="2">
        <v>8324.7</v>
      </c>
      <c r="F196" s="2">
        <v>0</v>
      </c>
      <c r="G196" s="13" t="s">
        <v>224</v>
      </c>
      <c r="H196" s="2">
        <v>0</v>
      </c>
      <c r="I196" s="13" t="s">
        <v>224</v>
      </c>
    </row>
    <row r="197" spans="1:9" ht="15">
      <c r="A197" s="1" t="s">
        <v>175</v>
      </c>
      <c r="B197" s="1" t="s">
        <v>63</v>
      </c>
      <c r="C197" s="1" t="s">
        <v>64</v>
      </c>
      <c r="D197" s="9" t="s">
        <v>65</v>
      </c>
      <c r="E197" s="2">
        <v>35.15</v>
      </c>
      <c r="F197" s="2">
        <v>0</v>
      </c>
      <c r="G197" s="13" t="s">
        <v>224</v>
      </c>
      <c r="H197" s="2">
        <v>0</v>
      </c>
      <c r="I197" s="13" t="s">
        <v>224</v>
      </c>
    </row>
    <row r="198" spans="1:9" ht="15">
      <c r="A198" s="1" t="s">
        <v>175</v>
      </c>
      <c r="B198" s="1" t="s">
        <v>170</v>
      </c>
      <c r="C198" s="1" t="s">
        <v>11</v>
      </c>
      <c r="D198" s="9" t="s">
        <v>171</v>
      </c>
      <c r="E198" s="2">
        <v>1128130</v>
      </c>
      <c r="F198" s="2">
        <v>0</v>
      </c>
      <c r="G198" s="13" t="s">
        <v>224</v>
      </c>
      <c r="H198" s="2">
        <v>0</v>
      </c>
      <c r="I198" s="13" t="s">
        <v>224</v>
      </c>
    </row>
    <row r="199" spans="1:9" ht="15">
      <c r="A199" s="1" t="s">
        <v>175</v>
      </c>
      <c r="B199" s="1" t="s">
        <v>178</v>
      </c>
      <c r="C199" s="1" t="s">
        <v>11</v>
      </c>
      <c r="D199" s="9" t="s">
        <v>179</v>
      </c>
      <c r="E199" s="2">
        <v>1000000</v>
      </c>
      <c r="F199" s="2">
        <v>0</v>
      </c>
      <c r="G199" s="13" t="s">
        <v>224</v>
      </c>
      <c r="H199" s="2">
        <v>0</v>
      </c>
      <c r="I199" s="13" t="s">
        <v>224</v>
      </c>
    </row>
    <row r="200" spans="1:9" ht="15">
      <c r="A200" s="3" t="s">
        <v>175</v>
      </c>
      <c r="B200" s="11"/>
      <c r="C200" s="11"/>
      <c r="D200" s="8" t="s">
        <v>180</v>
      </c>
      <c r="E200" s="4">
        <f>SUM(E194:E199)</f>
        <v>2259371.62</v>
      </c>
      <c r="F200" s="4">
        <f>SUM(F194:F199)</f>
        <v>0</v>
      </c>
      <c r="G200" s="15" t="s">
        <v>224</v>
      </c>
      <c r="H200" s="4">
        <f>SUM(H194:H199)</f>
        <v>94.5</v>
      </c>
      <c r="I200" s="15" t="s">
        <v>224</v>
      </c>
    </row>
    <row r="201" spans="1:9" ht="15">
      <c r="A201" s="1" t="s">
        <v>181</v>
      </c>
      <c r="B201" s="1" t="s">
        <v>110</v>
      </c>
      <c r="C201" s="1" t="s">
        <v>98</v>
      </c>
      <c r="D201" s="9" t="s">
        <v>99</v>
      </c>
      <c r="E201" s="2">
        <v>100000</v>
      </c>
      <c r="F201" s="2">
        <v>0</v>
      </c>
      <c r="G201" s="13" t="s">
        <v>224</v>
      </c>
      <c r="H201" s="2">
        <v>100</v>
      </c>
      <c r="I201" s="2">
        <f>ROUND(E201/H201/10,0)</f>
        <v>100</v>
      </c>
    </row>
    <row r="202" spans="1:9" ht="15">
      <c r="A202" s="1" t="s">
        <v>181</v>
      </c>
      <c r="B202" s="1" t="s">
        <v>63</v>
      </c>
      <c r="C202" s="1" t="s">
        <v>64</v>
      </c>
      <c r="D202" s="9" t="s">
        <v>65</v>
      </c>
      <c r="E202" s="2">
        <v>7955942.41</v>
      </c>
      <c r="F202" s="2">
        <v>4000</v>
      </c>
      <c r="G202" s="2">
        <f>ROUND(E202/F202/10,0)</f>
        <v>199</v>
      </c>
      <c r="H202" s="2">
        <v>4007.8</v>
      </c>
      <c r="I202" s="2">
        <f>ROUND(E202/H202/10,0)</f>
        <v>199</v>
      </c>
    </row>
    <row r="203" spans="1:9" ht="15">
      <c r="A203" s="1" t="s">
        <v>181</v>
      </c>
      <c r="B203" s="1" t="s">
        <v>194</v>
      </c>
      <c r="C203" s="1" t="s">
        <v>124</v>
      </c>
      <c r="D203" s="9" t="s">
        <v>125</v>
      </c>
      <c r="E203" s="2">
        <v>0</v>
      </c>
      <c r="F203" s="2">
        <v>0</v>
      </c>
      <c r="G203" s="13" t="s">
        <v>224</v>
      </c>
      <c r="H203" s="2">
        <v>0</v>
      </c>
      <c r="I203" s="13" t="s">
        <v>224</v>
      </c>
    </row>
    <row r="204" spans="1:9" ht="15">
      <c r="A204" s="1" t="s">
        <v>181</v>
      </c>
      <c r="B204" s="1" t="s">
        <v>93</v>
      </c>
      <c r="C204" s="1" t="s">
        <v>124</v>
      </c>
      <c r="D204" s="9" t="s">
        <v>125</v>
      </c>
      <c r="E204" s="2">
        <v>9536432.86</v>
      </c>
      <c r="F204" s="2">
        <v>0</v>
      </c>
      <c r="G204" s="13" t="s">
        <v>224</v>
      </c>
      <c r="H204" s="2">
        <v>4883.1</v>
      </c>
      <c r="I204" s="2">
        <f>ROUND(E204/H204/10,0)</f>
        <v>195</v>
      </c>
    </row>
    <row r="205" spans="1:9" ht="15">
      <c r="A205" s="1" t="s">
        <v>181</v>
      </c>
      <c r="B205" s="1" t="s">
        <v>195</v>
      </c>
      <c r="C205" s="1" t="s">
        <v>124</v>
      </c>
      <c r="D205" s="9" t="s">
        <v>125</v>
      </c>
      <c r="E205" s="2">
        <v>968919.39</v>
      </c>
      <c r="F205" s="2">
        <v>0</v>
      </c>
      <c r="G205" s="13" t="s">
        <v>224</v>
      </c>
      <c r="H205" s="2">
        <v>968.9</v>
      </c>
      <c r="I205" s="2">
        <f>ROUND(E205/H205/10,0)</f>
        <v>100</v>
      </c>
    </row>
    <row r="206" spans="1:9" ht="15">
      <c r="A206" s="1" t="s">
        <v>181</v>
      </c>
      <c r="B206" s="1" t="s">
        <v>94</v>
      </c>
      <c r="C206" s="1" t="s">
        <v>124</v>
      </c>
      <c r="D206" s="9" t="s">
        <v>125</v>
      </c>
      <c r="E206" s="2">
        <v>41500110.57</v>
      </c>
      <c r="F206" s="2">
        <v>0</v>
      </c>
      <c r="G206" s="13" t="s">
        <v>224</v>
      </c>
      <c r="H206" s="2">
        <v>40797.66</v>
      </c>
      <c r="I206" s="2">
        <f>ROUND(E206/H206/10,0)</f>
        <v>102</v>
      </c>
    </row>
    <row r="207" spans="1:9" ht="15">
      <c r="A207" s="1" t="s">
        <v>181</v>
      </c>
      <c r="B207" s="1" t="s">
        <v>94</v>
      </c>
      <c r="C207" s="1" t="s">
        <v>126</v>
      </c>
      <c r="D207" s="9" t="s">
        <v>127</v>
      </c>
      <c r="E207" s="2">
        <v>500</v>
      </c>
      <c r="F207" s="2">
        <v>0</v>
      </c>
      <c r="G207" s="13" t="s">
        <v>224</v>
      </c>
      <c r="H207" s="2">
        <v>0</v>
      </c>
      <c r="I207" s="13" t="s">
        <v>224</v>
      </c>
    </row>
    <row r="208" spans="1:9" ht="15">
      <c r="A208" s="1" t="s">
        <v>181</v>
      </c>
      <c r="B208" s="1" t="s">
        <v>75</v>
      </c>
      <c r="C208" s="1" t="s">
        <v>124</v>
      </c>
      <c r="D208" s="9" t="s">
        <v>125</v>
      </c>
      <c r="E208" s="2">
        <v>709493</v>
      </c>
      <c r="F208" s="2">
        <v>0</v>
      </c>
      <c r="G208" s="13" t="s">
        <v>224</v>
      </c>
      <c r="H208" s="2">
        <v>0</v>
      </c>
      <c r="I208" s="13" t="s">
        <v>224</v>
      </c>
    </row>
    <row r="209" spans="1:9" ht="15">
      <c r="A209" s="1" t="s">
        <v>181</v>
      </c>
      <c r="B209" s="1" t="s">
        <v>42</v>
      </c>
      <c r="C209" s="1" t="s">
        <v>126</v>
      </c>
      <c r="D209" s="9" t="s">
        <v>127</v>
      </c>
      <c r="E209" s="2">
        <v>658163.32</v>
      </c>
      <c r="F209" s="2">
        <v>0</v>
      </c>
      <c r="G209" s="13" t="s">
        <v>224</v>
      </c>
      <c r="H209" s="2">
        <v>0</v>
      </c>
      <c r="I209" s="13" t="s">
        <v>224</v>
      </c>
    </row>
    <row r="210" spans="1:9" ht="15">
      <c r="A210" s="1" t="s">
        <v>181</v>
      </c>
      <c r="B210" s="1" t="s">
        <v>196</v>
      </c>
      <c r="C210" s="1" t="s">
        <v>197</v>
      </c>
      <c r="D210" s="9" t="s">
        <v>198</v>
      </c>
      <c r="E210" s="2">
        <v>0</v>
      </c>
      <c r="F210" s="2">
        <v>0</v>
      </c>
      <c r="G210" s="13" t="s">
        <v>224</v>
      </c>
      <c r="H210" s="2">
        <v>0</v>
      </c>
      <c r="I210" s="13" t="s">
        <v>224</v>
      </c>
    </row>
    <row r="211" spans="1:9" ht="15">
      <c r="A211" s="1" t="s">
        <v>181</v>
      </c>
      <c r="B211" s="1" t="s">
        <v>196</v>
      </c>
      <c r="C211" s="1" t="s">
        <v>126</v>
      </c>
      <c r="D211" s="9" t="s">
        <v>127</v>
      </c>
      <c r="E211" s="2">
        <v>4800</v>
      </c>
      <c r="F211" s="2">
        <v>0</v>
      </c>
      <c r="G211" s="13" t="s">
        <v>224</v>
      </c>
      <c r="H211" s="2">
        <v>0</v>
      </c>
      <c r="I211" s="13" t="s">
        <v>224</v>
      </c>
    </row>
    <row r="212" spans="1:9" ht="15">
      <c r="A212" s="1" t="s">
        <v>181</v>
      </c>
      <c r="B212" s="1" t="s">
        <v>130</v>
      </c>
      <c r="C212" s="1" t="s">
        <v>126</v>
      </c>
      <c r="D212" s="9" t="s">
        <v>127</v>
      </c>
      <c r="E212" s="2">
        <v>113774.15</v>
      </c>
      <c r="F212" s="2">
        <v>0</v>
      </c>
      <c r="G212" s="13" t="s">
        <v>224</v>
      </c>
      <c r="H212" s="2">
        <v>0</v>
      </c>
      <c r="I212" s="13" t="s">
        <v>224</v>
      </c>
    </row>
    <row r="213" spans="1:9" ht="15">
      <c r="A213" s="1" t="s">
        <v>181</v>
      </c>
      <c r="B213" s="1" t="s">
        <v>199</v>
      </c>
      <c r="C213" s="1" t="s">
        <v>11</v>
      </c>
      <c r="D213" s="9" t="s">
        <v>200</v>
      </c>
      <c r="E213" s="2">
        <v>48929346.67</v>
      </c>
      <c r="F213" s="2">
        <v>0</v>
      </c>
      <c r="G213" s="13" t="s">
        <v>224</v>
      </c>
      <c r="H213" s="2">
        <v>0</v>
      </c>
      <c r="I213" s="13" t="s">
        <v>224</v>
      </c>
    </row>
    <row r="214" spans="1:9" ht="15">
      <c r="A214" s="3" t="s">
        <v>181</v>
      </c>
      <c r="B214" s="11"/>
      <c r="C214" s="11"/>
      <c r="D214" s="8" t="s">
        <v>219</v>
      </c>
      <c r="E214" s="4">
        <f>SUM(E201:E213)</f>
        <v>110477482.37</v>
      </c>
      <c r="F214" s="4">
        <f>SUM(F201:F213)</f>
        <v>4000</v>
      </c>
      <c r="G214" s="15" t="s">
        <v>224</v>
      </c>
      <c r="H214" s="4">
        <f>SUM(H201:H213)</f>
        <v>50757.46000000001</v>
      </c>
      <c r="I214" s="4">
        <f>ROUND(E214/H214/10,0)</f>
        <v>218</v>
      </c>
    </row>
    <row r="215" spans="1:9" ht="15">
      <c r="A215" s="1" t="s">
        <v>203</v>
      </c>
      <c r="B215" s="1" t="s">
        <v>63</v>
      </c>
      <c r="C215" s="1" t="s">
        <v>64</v>
      </c>
      <c r="D215" s="9" t="s">
        <v>65</v>
      </c>
      <c r="E215" s="2">
        <v>381.83</v>
      </c>
      <c r="F215" s="2">
        <v>0</v>
      </c>
      <c r="G215" s="13" t="s">
        <v>224</v>
      </c>
      <c r="H215" s="2">
        <v>0</v>
      </c>
      <c r="I215" s="13" t="s">
        <v>224</v>
      </c>
    </row>
    <row r="216" spans="1:9" ht="15">
      <c r="A216" s="3" t="s">
        <v>203</v>
      </c>
      <c r="B216" s="11"/>
      <c r="C216" s="11"/>
      <c r="D216" s="8" t="s">
        <v>204</v>
      </c>
      <c r="E216" s="4">
        <f>E215</f>
        <v>381.83</v>
      </c>
      <c r="F216" s="4">
        <f>F215</f>
        <v>0</v>
      </c>
      <c r="G216" s="15" t="s">
        <v>224</v>
      </c>
      <c r="H216" s="4">
        <f>H215</f>
        <v>0</v>
      </c>
      <c r="I216" s="15" t="s">
        <v>224</v>
      </c>
    </row>
    <row r="217" spans="1:9" ht="15">
      <c r="A217" s="1" t="s">
        <v>205</v>
      </c>
      <c r="B217" s="1" t="s">
        <v>63</v>
      </c>
      <c r="C217" s="1" t="s">
        <v>64</v>
      </c>
      <c r="D217" s="9" t="s">
        <v>65</v>
      </c>
      <c r="E217" s="2">
        <v>419356.9</v>
      </c>
      <c r="F217" s="2">
        <v>0</v>
      </c>
      <c r="G217" s="13" t="s">
        <v>224</v>
      </c>
      <c r="H217" s="2">
        <v>0</v>
      </c>
      <c r="I217" s="13" t="s">
        <v>224</v>
      </c>
    </row>
    <row r="218" spans="1:9" ht="15">
      <c r="A218" s="1" t="s">
        <v>205</v>
      </c>
      <c r="B218" s="1" t="s">
        <v>94</v>
      </c>
      <c r="C218" s="1" t="s">
        <v>73</v>
      </c>
      <c r="D218" s="9" t="s">
        <v>74</v>
      </c>
      <c r="E218" s="2">
        <v>39101</v>
      </c>
      <c r="F218" s="2">
        <v>0</v>
      </c>
      <c r="G218" s="13" t="s">
        <v>224</v>
      </c>
      <c r="H218" s="2">
        <v>39.1</v>
      </c>
      <c r="I218" s="2">
        <f>ROUND(E218/H218/10,0)</f>
        <v>100</v>
      </c>
    </row>
    <row r="219" spans="1:9" ht="15">
      <c r="A219" s="1" t="s">
        <v>205</v>
      </c>
      <c r="B219" s="1" t="s">
        <v>94</v>
      </c>
      <c r="C219" s="1" t="s">
        <v>98</v>
      </c>
      <c r="D219" s="9" t="s">
        <v>99</v>
      </c>
      <c r="E219" s="2">
        <v>95388</v>
      </c>
      <c r="F219" s="2">
        <v>0</v>
      </c>
      <c r="G219" s="13" t="s">
        <v>224</v>
      </c>
      <c r="H219" s="2">
        <v>95.4</v>
      </c>
      <c r="I219" s="2">
        <f>ROUND(E219/H219/10,0)</f>
        <v>100</v>
      </c>
    </row>
    <row r="220" spans="1:9" ht="15">
      <c r="A220" s="1" t="s">
        <v>205</v>
      </c>
      <c r="B220" s="1" t="s">
        <v>94</v>
      </c>
      <c r="C220" s="1" t="s">
        <v>117</v>
      </c>
      <c r="D220" s="9" t="s">
        <v>118</v>
      </c>
      <c r="E220" s="2">
        <v>13585</v>
      </c>
      <c r="F220" s="2">
        <v>0</v>
      </c>
      <c r="G220" s="13" t="s">
        <v>224</v>
      </c>
      <c r="H220" s="2">
        <v>13.6</v>
      </c>
      <c r="I220" s="2">
        <f>ROUND(E220/H220/10,0)</f>
        <v>100</v>
      </c>
    </row>
    <row r="221" spans="1:9" ht="15">
      <c r="A221" s="1" t="s">
        <v>205</v>
      </c>
      <c r="B221" s="1" t="s">
        <v>94</v>
      </c>
      <c r="C221" s="1" t="s">
        <v>149</v>
      </c>
      <c r="D221" s="9" t="s">
        <v>150</v>
      </c>
      <c r="E221" s="2">
        <v>2</v>
      </c>
      <c r="F221" s="2">
        <v>0</v>
      </c>
      <c r="G221" s="13" t="s">
        <v>224</v>
      </c>
      <c r="H221" s="2">
        <v>0</v>
      </c>
      <c r="I221" s="13" t="s">
        <v>224</v>
      </c>
    </row>
    <row r="222" spans="1:9" ht="15">
      <c r="A222" s="1" t="s">
        <v>205</v>
      </c>
      <c r="B222" s="1" t="s">
        <v>94</v>
      </c>
      <c r="C222" s="1" t="s">
        <v>124</v>
      </c>
      <c r="D222" s="9" t="s">
        <v>125</v>
      </c>
      <c r="E222" s="2">
        <v>56210</v>
      </c>
      <c r="F222" s="2">
        <v>0</v>
      </c>
      <c r="G222" s="13" t="s">
        <v>224</v>
      </c>
      <c r="H222" s="2">
        <v>0</v>
      </c>
      <c r="I222" s="13" t="s">
        <v>224</v>
      </c>
    </row>
    <row r="223" spans="1:9" ht="15">
      <c r="A223" s="1" t="s">
        <v>205</v>
      </c>
      <c r="B223" s="1" t="s">
        <v>196</v>
      </c>
      <c r="C223" s="1" t="s">
        <v>126</v>
      </c>
      <c r="D223" s="9" t="s">
        <v>127</v>
      </c>
      <c r="E223" s="2">
        <v>0</v>
      </c>
      <c r="F223" s="2">
        <v>0</v>
      </c>
      <c r="G223" s="13" t="s">
        <v>224</v>
      </c>
      <c r="H223" s="2">
        <v>0</v>
      </c>
      <c r="I223" s="13" t="s">
        <v>224</v>
      </c>
    </row>
    <row r="224" spans="1:9" ht="15">
      <c r="A224" s="3" t="s">
        <v>205</v>
      </c>
      <c r="B224" s="11"/>
      <c r="C224" s="11"/>
      <c r="D224" s="8" t="s">
        <v>206</v>
      </c>
      <c r="E224" s="4">
        <f>SUM(E217:E223)</f>
        <v>623642.9</v>
      </c>
      <c r="F224" s="4">
        <f>SUM(F217:F223)</f>
        <v>0</v>
      </c>
      <c r="G224" s="15" t="s">
        <v>224</v>
      </c>
      <c r="H224" s="4">
        <f>SUM(H217:H223)</f>
        <v>148.1</v>
      </c>
      <c r="I224" s="4">
        <f>ROUND(E224/H224/10,0)</f>
        <v>421</v>
      </c>
    </row>
    <row r="225" spans="1:8" ht="15">
      <c r="A225" s="5"/>
      <c r="B225" s="5"/>
      <c r="C225" s="5"/>
      <c r="D225" s="7"/>
      <c r="E225" s="5"/>
      <c r="F225" s="5"/>
      <c r="H225" s="5"/>
    </row>
    <row r="226" spans="1:9" ht="15">
      <c r="A226" s="22" t="s">
        <v>220</v>
      </c>
      <c r="B226" s="22"/>
      <c r="C226" s="22"/>
      <c r="D226" s="22"/>
      <c r="E226" s="4">
        <f>E9+E10+E11+E12+E13+E14+E15+E16+E22+E24+E34+E36+E41+E46+E53+E62+E68+E72+E76+E80+E81+E86+E95+E99+E110+E128+E155+E163+E169+E175+E185+E187+E193+E200+E214+E216+E224</f>
        <v>8751138512.640003</v>
      </c>
      <c r="F226" s="4">
        <f>F9+F10+F11+F12+F13+F14+F15+F16+F22+F24+F34+F36+F41+F46+F53+F62+F68+F72+F76+F80+F81+F86+F95+F99+F110+F128+F155+F163+F169+F175+F185+F187+F193+F200+F214+F216+F224</f>
        <v>3295000.7</v>
      </c>
      <c r="G226" s="4">
        <f>ROUND(E226/F226/10,0)</f>
        <v>266</v>
      </c>
      <c r="H226" s="4">
        <f>H9+H10+H11+H12+H13+H14+H15+H16+H22+H24+H34+H36+H41+H46+H53+H62+H68+H72+H76+H80+H81+H86+H95+H99+H110+H128+H155+H163+H169+H175+H185+H187+H193+H200+H214+H216+H224</f>
        <v>8706321.32</v>
      </c>
      <c r="I226" s="2">
        <f>ROUND(E226/H226/10,0)</f>
        <v>101</v>
      </c>
    </row>
    <row r="230" spans="1:9" ht="15">
      <c r="A230" s="17" t="s">
        <v>221</v>
      </c>
      <c r="B230" s="17"/>
      <c r="C230" s="17"/>
      <c r="D230" s="18"/>
      <c r="E230" s="17"/>
      <c r="F230" s="17"/>
      <c r="G230" s="17"/>
      <c r="H230" s="17"/>
      <c r="I230" s="17"/>
    </row>
    <row r="231" spans="1:9" ht="15">
      <c r="A231" s="5"/>
      <c r="B231" s="5"/>
      <c r="C231" s="5"/>
      <c r="D231" s="7"/>
      <c r="E231" s="5"/>
      <c r="F231" s="5"/>
      <c r="G231" s="5"/>
      <c r="H231" s="5"/>
      <c r="I231" s="5"/>
    </row>
    <row r="232" spans="1:9" ht="15">
      <c r="A232" s="3" t="s">
        <v>0</v>
      </c>
      <c r="B232" s="3" t="s">
        <v>1</v>
      </c>
      <c r="C232" s="3" t="s">
        <v>2</v>
      </c>
      <c r="D232" s="8" t="s">
        <v>3</v>
      </c>
      <c r="E232" s="4" t="s">
        <v>4</v>
      </c>
      <c r="F232" s="4" t="s">
        <v>5</v>
      </c>
      <c r="G232" s="4" t="s">
        <v>6</v>
      </c>
      <c r="H232" s="4" t="s">
        <v>7</v>
      </c>
      <c r="I232" s="4" t="s">
        <v>8</v>
      </c>
    </row>
    <row r="233" spans="1:9" ht="15">
      <c r="A233" s="6"/>
      <c r="B233" s="6"/>
      <c r="C233" s="6"/>
      <c r="D233" s="8"/>
      <c r="E233" s="6"/>
      <c r="F233" s="6"/>
      <c r="G233" s="6"/>
      <c r="H233" s="6"/>
      <c r="I233" s="6"/>
    </row>
    <row r="234" spans="1:9" ht="15">
      <c r="A234" s="1" t="s">
        <v>9</v>
      </c>
      <c r="B234" s="1" t="s">
        <v>207</v>
      </c>
      <c r="C234" s="1" t="s">
        <v>11</v>
      </c>
      <c r="D234" s="9" t="s">
        <v>208</v>
      </c>
      <c r="E234" s="2">
        <v>17211291</v>
      </c>
      <c r="F234" s="2">
        <v>0</v>
      </c>
      <c r="G234" s="13" t="s">
        <v>224</v>
      </c>
      <c r="H234" s="2">
        <v>17211.3</v>
      </c>
      <c r="I234" s="2">
        <f aca="true" t="shared" si="5" ref="I234:I240">ROUND(E234/H234/10,0)</f>
        <v>100</v>
      </c>
    </row>
    <row r="235" spans="1:9" ht="15">
      <c r="A235" s="1" t="s">
        <v>9</v>
      </c>
      <c r="B235" s="1" t="s">
        <v>209</v>
      </c>
      <c r="C235" s="1" t="s">
        <v>11</v>
      </c>
      <c r="D235" s="9" t="s">
        <v>210</v>
      </c>
      <c r="E235" s="2">
        <v>-100000000</v>
      </c>
      <c r="F235" s="2">
        <v>-100000</v>
      </c>
      <c r="G235" s="2">
        <f>ROUND(E235/F235/10,0)</f>
        <v>100</v>
      </c>
      <c r="H235" s="2">
        <v>-100000</v>
      </c>
      <c r="I235" s="2">
        <f t="shared" si="5"/>
        <v>100</v>
      </c>
    </row>
    <row r="236" spans="1:9" ht="15">
      <c r="A236" s="1" t="s">
        <v>9</v>
      </c>
      <c r="B236" s="1" t="s">
        <v>211</v>
      </c>
      <c r="C236" s="1" t="s">
        <v>11</v>
      </c>
      <c r="D236" s="9" t="s">
        <v>212</v>
      </c>
      <c r="E236" s="2">
        <v>923582.05</v>
      </c>
      <c r="F236" s="2">
        <v>0</v>
      </c>
      <c r="G236" s="13" t="s">
        <v>224</v>
      </c>
      <c r="H236" s="2">
        <v>0</v>
      </c>
      <c r="I236" s="13" t="s">
        <v>224</v>
      </c>
    </row>
    <row r="237" spans="1:9" ht="15">
      <c r="A237" s="1" t="s">
        <v>9</v>
      </c>
      <c r="D237" s="9" t="s">
        <v>13</v>
      </c>
      <c r="E237" s="2">
        <v>-81865126.95</v>
      </c>
      <c r="F237" s="2">
        <v>-100000</v>
      </c>
      <c r="G237" s="2">
        <f>ROUND(E237/F237/10,0)</f>
        <v>82</v>
      </c>
      <c r="H237" s="2">
        <v>-82788.7</v>
      </c>
      <c r="I237" s="2">
        <f t="shared" si="5"/>
        <v>99</v>
      </c>
    </row>
    <row r="238" spans="1:9" ht="15">
      <c r="A238" s="1" t="s">
        <v>34</v>
      </c>
      <c r="B238" s="1" t="s">
        <v>213</v>
      </c>
      <c r="C238" s="1" t="s">
        <v>11</v>
      </c>
      <c r="D238" s="9" t="s">
        <v>214</v>
      </c>
      <c r="E238" s="2">
        <v>-30184551.98</v>
      </c>
      <c r="F238" s="2">
        <v>0</v>
      </c>
      <c r="G238" s="13" t="s">
        <v>224</v>
      </c>
      <c r="H238" s="2">
        <v>-30184.6</v>
      </c>
      <c r="I238" s="2">
        <f t="shared" si="5"/>
        <v>100</v>
      </c>
    </row>
    <row r="239" spans="1:9" ht="15">
      <c r="A239" s="1" t="s">
        <v>34</v>
      </c>
      <c r="D239" s="9" t="s">
        <v>58</v>
      </c>
      <c r="E239" s="2">
        <v>-30184551.98</v>
      </c>
      <c r="F239" s="2">
        <v>0</v>
      </c>
      <c r="G239" s="13" t="s">
        <v>224</v>
      </c>
      <c r="H239" s="2">
        <v>-30184.6</v>
      </c>
      <c r="I239" s="2">
        <f t="shared" si="5"/>
        <v>100</v>
      </c>
    </row>
    <row r="240" spans="1:9" ht="15">
      <c r="A240" s="5"/>
      <c r="B240" s="5"/>
      <c r="C240" s="5"/>
      <c r="D240" s="12" t="s">
        <v>223</v>
      </c>
      <c r="E240" s="16">
        <v>177592873.14</v>
      </c>
      <c r="F240" s="16">
        <v>0</v>
      </c>
      <c r="G240" s="13" t="s">
        <v>224</v>
      </c>
      <c r="H240" s="16">
        <v>1033797.7</v>
      </c>
      <c r="I240" s="2">
        <f t="shared" si="5"/>
        <v>17</v>
      </c>
    </row>
    <row r="241" spans="1:9" ht="15">
      <c r="A241" s="5"/>
      <c r="B241" s="5"/>
      <c r="C241" s="5"/>
      <c r="D241" s="7"/>
      <c r="E241" s="5"/>
      <c r="F241" s="5"/>
      <c r="G241" s="5"/>
      <c r="H241" s="5"/>
      <c r="I241" s="5"/>
    </row>
    <row r="242" spans="1:9" ht="15">
      <c r="A242" s="22" t="s">
        <v>222</v>
      </c>
      <c r="B242" s="22"/>
      <c r="C242" s="22"/>
      <c r="D242" s="22"/>
      <c r="E242" s="4">
        <f>E237+E239+E240</f>
        <v>65543194.20999998</v>
      </c>
      <c r="F242" s="4">
        <f>F237+F239+F240</f>
        <v>-100000</v>
      </c>
      <c r="G242" s="13" t="s">
        <v>224</v>
      </c>
      <c r="H242" s="4">
        <f>H237+H239+H240</f>
        <v>920824.3999999999</v>
      </c>
      <c r="I242" s="4">
        <f>ROUND(E242/H242/10,0)</f>
        <v>7</v>
      </c>
    </row>
  </sheetData>
  <sheetProtection/>
  <mergeCells count="3">
    <mergeCell ref="A242:D242"/>
    <mergeCell ref="A226:D226"/>
    <mergeCell ref="A3:I3"/>
  </mergeCells>
  <printOptions/>
  <pageMargins left="0.5905511811023623" right="0" top="0.5905511811023623" bottom="0.5905511811023623" header="0.1968503937007874" footer="0.1968503937007874"/>
  <pageSetup horizontalDpi="600" verticalDpi="600" orientation="portrait" paperSize="9" scale="80" r:id="rId1"/>
  <headerFooter scaleWithDoc="0" alignWithMargins="0">
    <oddFooter>&amp;CStránka&amp;P&amp;RTab.č. 3 Příjmy, Financování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2013-05-20T14:10:10Z</cp:lastPrinted>
  <dcterms:created xsi:type="dcterms:W3CDTF">2013-04-12T07:05:49Z</dcterms:created>
  <dcterms:modified xsi:type="dcterms:W3CDTF">2013-05-20T14:10:16Z</dcterms:modified>
  <cp:category/>
  <cp:version/>
  <cp:contentType/>
  <cp:contentStatus/>
</cp:coreProperties>
</file>