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65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'!$A$1:$J$134</definedName>
  </definedNames>
  <calcPr fullCalcOnLoad="1"/>
</workbook>
</file>

<file path=xl/sharedStrings.xml><?xml version="1.0" encoding="utf-8"?>
<sst xmlns="http://schemas.openxmlformats.org/spreadsheetml/2006/main" count="142" uniqueCount="137">
  <si>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</si>
  <si>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</si>
  <si>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</si>
  <si>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</si>
  <si>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</si>
  <si>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</si>
  <si>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</si>
  <si>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</si>
  <si>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</si>
  <si>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</si>
  <si>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</si>
  <si>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</si>
  <si>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</si>
  <si>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</si>
  <si>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</si>
  <si>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</si>
  <si>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</si>
  <si>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</si>
  <si>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Kap. 28 - sociální věci</t>
  </si>
  <si>
    <t>Domov důchodců Černožice</t>
  </si>
  <si>
    <t>Domov důchodců Humburky</t>
  </si>
  <si>
    <t>Domov důchodců Malá Čermná</t>
  </si>
  <si>
    <t>Domov důchodců Náchod</t>
  </si>
  <si>
    <t>Neroz-   děleno</t>
  </si>
  <si>
    <t>Návrh na rozd.VH do f. org.</t>
  </si>
  <si>
    <t>Galerie moderního umění v Hradci Králové</t>
  </si>
  <si>
    <t>Kap. 21 - investice a evropské projekty</t>
  </si>
  <si>
    <t>Správa silnic Královéhradeckého kraje</t>
  </si>
  <si>
    <t>Návrh na
 řešení ztráty</t>
  </si>
  <si>
    <t>Výsl.hospodaření</t>
  </si>
  <si>
    <t>Gymnázium J. K. Tyla, Hradec Králové, Tylovo nábř. 682</t>
  </si>
  <si>
    <t>Dětský domov a školní jídelna, Nechanice, Hrádecká 267</t>
  </si>
  <si>
    <t>Základní škola, Nový Bydžov, F. Palackého 1240</t>
  </si>
  <si>
    <t>Školní jídelna, Hradec Králové, Hradecká 1219</t>
  </si>
  <si>
    <t>Lepařovo gymnázium, Jičín, Jiráskova 30</t>
  </si>
  <si>
    <t>Masarykova obchodní akademie, Jičín, 17. listopadu 220</t>
  </si>
  <si>
    <t>Střední škola zahradnická, Kopidlno, náměstí Hilmarovo 1</t>
  </si>
  <si>
    <t>Gymnázium, Broumov, Hradební 218</t>
  </si>
  <si>
    <t>Jiráskovo gymnázium, Náchod, Řezníčkova 451</t>
  </si>
  <si>
    <t>Střední škola řemeslná, Jaroměř, Studničkova 260</t>
  </si>
  <si>
    <t>Gymnázium, Dobruška, Pulická 779</t>
  </si>
  <si>
    <t>Dětský domov, Potštejn, Českých bratří 141</t>
  </si>
  <si>
    <t>Dětský domov a školní jídelna, Sedloňov 153</t>
  </si>
  <si>
    <t>Základní škola, Dobruška, Opočenská 115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</si>
  <si>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</si>
  <si>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</si>
  <si>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</si>
  <si>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</si>
  <si>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</si>
  <si>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</si>
  <si>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</si>
  <si>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</si>
  <si>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ÚSP pro mládež Kvasiny</t>
  </si>
  <si>
    <t>Domov sociálních služeb Skřivany</t>
  </si>
  <si>
    <t>Základní škola a Praktická škola, Jičín</t>
  </si>
  <si>
    <t>Gymnázium Jaroslava Žáka, Jaroměř</t>
  </si>
  <si>
    <t>Střední škola řemesel a Základní škola, Hořice</t>
  </si>
  <si>
    <t>Střední škola a Základní škola Sluneční, Hostinné</t>
  </si>
  <si>
    <t>Mateřská škola, Trutnov, Na Struze 124</t>
  </si>
  <si>
    <t>Domov důchodců Dvůr Králové nad Labem</t>
  </si>
  <si>
    <t xml:space="preserve">Domov U Biřičky </t>
  </si>
  <si>
    <t xml:space="preserve">Domov V Podzámčí </t>
  </si>
  <si>
    <t>Domov důchodců Lampertice</t>
  </si>
  <si>
    <t>Domov pro seniory Pilníkov</t>
  </si>
  <si>
    <t>Domov pro seniory Vrchlabí</t>
  </si>
  <si>
    <t>Barevné domky Hajnice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</si>
  <si>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</si>
  <si>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</si>
  <si>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</si>
  <si>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</si>
  <si>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Domovy Na Třešňovce </t>
  </si>
  <si>
    <t>Domov důchodců Police nad Metují</t>
  </si>
  <si>
    <t xml:space="preserve">Domov Dolní zámek </t>
  </si>
  <si>
    <t>Studijní a vědecká knihovna v Hradci Králové</t>
  </si>
  <si>
    <t>Hvězdárna a planetárium v Hradci Králové</t>
  </si>
  <si>
    <t>Střední škola služeb, obchodu a gastronomie, Hradec Králové</t>
  </si>
  <si>
    <t>Střední škola strojírenská a elektrotechnická, Nová Paka</t>
  </si>
  <si>
    <t>Krkonošské gymnázium a Střední odborná škola, Vrchlabí</t>
  </si>
  <si>
    <t>Tabulka č. 3</t>
  </si>
  <si>
    <t>Léčebna dlouhodobě nemocných Opočno</t>
  </si>
  <si>
    <t>Muzeum východních Čech v Hradci Králové</t>
  </si>
  <si>
    <t>Centrum investic, rozvoje a inovací</t>
  </si>
  <si>
    <t>Gymnázium Boženy Němcové, Hradec Králové, Pospíšilova tř. 324</t>
  </si>
  <si>
    <t>Střední škola technická a řemeslná, Nový Bydžov, Dr. M. Tyrše 112</t>
  </si>
  <si>
    <t>Střední průmyslová škola Otty Wichterleho, Hronov</t>
  </si>
  <si>
    <t>Základní škola a Praktická škola, Broumov, Kladská 164</t>
  </si>
  <si>
    <t>Hvězdárna v Úpici</t>
  </si>
  <si>
    <t xml:space="preserve">Muzeum Náchodska </t>
  </si>
  <si>
    <t xml:space="preserve">Muzeum Orlických hor v Rychnově n. Kněžnou </t>
  </si>
  <si>
    <t>Zdravotnická záchranné služba KHK</t>
  </si>
  <si>
    <t>Léčebna pro dlouhodobě nemocné Hradec Králové</t>
  </si>
  <si>
    <t>Domečky Rychnov nad Kněžnou</t>
  </si>
  <si>
    <t>Domovy na Orlici</t>
  </si>
  <si>
    <t>krytí z RF</t>
  </si>
  <si>
    <t xml:space="preserve"> Přehled o hospodaření příspěvkových organizací zřízených Královéhradeckým krajem za rok 2022</t>
  </si>
  <si>
    <t>Střední škola profesní přípravy, Hradec Králové, 17. listopadu 1212</t>
  </si>
  <si>
    <t>Kkivi-středisko služeb školám, příspěvková organizace</t>
  </si>
  <si>
    <t>Střední škola gastronomie a služeb, Nová Paka, Masarykovo nám. 2</t>
  </si>
  <si>
    <t>Dětský domov, Základní škola speciální a Praktická škola, Jaroměř</t>
  </si>
  <si>
    <t>Gymnázium, Střední odborná škola a VOŠ, Nový Bydžov</t>
  </si>
  <si>
    <t>Střední průmyslová škola stavební, HK, Pospíšilova tř. 787</t>
  </si>
  <si>
    <t>Obchodní akademie, SOŠ a JŠ s právem st.jazykové zkoušky, HK</t>
  </si>
  <si>
    <t>Střední odborná škola veterinární, HK-Kukleny, Pražská 68</t>
  </si>
  <si>
    <t>Střední průmyslová škola, SOŠ a SOU, Hradec Králové</t>
  </si>
  <si>
    <t>Střední odborná škola a SOU, Hradec Králové, Vocelova 1338</t>
  </si>
  <si>
    <t>Vyšší odborná škola zdravotnická a SZŠ, Hradec Králové</t>
  </si>
  <si>
    <t>Střední uměleckoprůmyslová škola HNN, HK, 17. listopadu 1202</t>
  </si>
  <si>
    <t>Domov mládeže, internát a ŠJ, Hradec Králové, Vocelova 1469/5</t>
  </si>
  <si>
    <t>Mateřská škola, Speciální základní škola a PrŠ, Hradec Králové</t>
  </si>
  <si>
    <t>Základní škola a MŠ při Fakultní nemocnici, HK, Sokolská 581</t>
  </si>
  <si>
    <t>Vyšší odborná škola, Střední škola, ZŠ a MŠ, HK, Štefánikova 549</t>
  </si>
  <si>
    <t>Pedagogicko-psychologická poradna a SPC KHK</t>
  </si>
  <si>
    <t>Školské zařízení pro DVPP KHK, Hradec Králové, Štefánikova 566</t>
  </si>
  <si>
    <t>Zemědělská akademie a Gymnázium Hořice - SŠ a VOŠ</t>
  </si>
  <si>
    <t>Gymnázium a SOŠ pedagogická, Nová Paka, Kumburská 740</t>
  </si>
  <si>
    <t>Vyšší odborná škola a SPŠ, Jičín, Pod Koželuhy 100</t>
  </si>
  <si>
    <t>SUPŠ sochařská a kamenická, Hořice, PO</t>
  </si>
  <si>
    <t>SPŠ stavební a Obchodní akademie arch. Jana Letzela, Náchod</t>
  </si>
  <si>
    <t>Dětský domov, mateřská škola a ŠJ, Broumov, třída Masarykova 246</t>
  </si>
  <si>
    <t>Střední průmyslová škola, Odborná škola a ZŠ, Nové Město n. Metují</t>
  </si>
  <si>
    <t>Praktická škola, ZŠ a MŠ Josefa Zemana, Náchod, Jiráskova 461</t>
  </si>
  <si>
    <t>Gymnázium Františka Martina Pelcla, RK, Hrdinů odboje 36</t>
  </si>
  <si>
    <t>Vyšší odborná škola a SPŠ, Rychnov nad Kněžnou, U Stadionu 1166</t>
  </si>
  <si>
    <t>SPŠ elektrotechniky a inform. technologií, Dobruška, Čs. odboje 670</t>
  </si>
  <si>
    <t>OA T. G. Masaryka, Kostelec n. Orlicí, Komenského 522</t>
  </si>
  <si>
    <t>SZŠ a SOU chladicí a klim. techniky, Kostelec nad Orlicí</t>
  </si>
  <si>
    <t>Základní škola a PrŠ, Rychnov nad Kněžnou, Kolowratská 485</t>
  </si>
  <si>
    <t>Vyšší odborná škola zdravotnická, SZŠ a Obchodní akademie, Trutnov</t>
  </si>
  <si>
    <t>Česká lesnická akademie Trutnov - střední škola a VOŠ</t>
  </si>
  <si>
    <t>Střední průmyslová škola a SOŠ, Dvůr Králové nad Labem, PO</t>
  </si>
  <si>
    <t>Střední škola hotelnictví, řemesel a gastronomie, Trutnov, PO</t>
  </si>
  <si>
    <t>Základní škola a PrŠ, Dvůr Králové nad Labem, Přemyslova 479</t>
  </si>
  <si>
    <t>ZŠ a MŠ při dětské léčebně, Janské Lázně, Horní promenáda 268</t>
  </si>
  <si>
    <t>ZŠ logopedická a MŠ logopedická, Choustníkovo Hradiště 161</t>
  </si>
  <si>
    <t>Centrum uměleckých aktivit, příspěvková organizace</t>
  </si>
  <si>
    <t>Královéhradecká krajská centrála cestovního ruchu, PO</t>
  </si>
  <si>
    <t>Domov sociální péče Tmavý Důl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</si>
</sst>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#,##0.0"/>
    <numFmt numFmtId="169" formatCode="#,##0.000"/>
    <numFmt numFmtId="170" formatCode="#,##0.00_ ;\-#,##0.00\ "/>
    <numFmt numFmtId="171" formatCode="###,###,###,##0.00"/>
    <numFmt numFmtId="172" formatCode="###,###,###,##0.0"/>
    <numFmt numFmtId="173" formatCode="_-* #,##0\ _K_č_-;\-* #,##0\ _K_č_-;_-* &quot;-&quot;??\ _K_č_-;_-@_-"/>
    <numFmt numFmtId="174" formatCode="_-* #,##0.0\ _K_č_-;\-* #,##0.0\ _K_č_-;_-* &quot;-&quot;??\ _K_č_-;_-@_-"/>
    <numFmt numFmtId="175" formatCode="??,??0.00"/>
    <numFmt numFmtId="176" formatCode="#,##0.0000"/>
    <numFmt numFmtId="177" formatCode="0.0000"/>
    <numFmt numFmtId="178" formatCode="0.00000"/>
    <numFmt numFmtId="179" formatCode="#,##0.00000"/>
    <numFmt numFmtId="180" formatCode="#,##0.000000"/>
    <numFmt numFmtId="181" formatCode="#,##0.0000000"/>
    <numFmt numFmtId="182" formatCode="0.000000"/>
    <numFmt numFmtId="183" formatCode="???,??0.00"/>
    <numFmt numFmtId="184" formatCode="???,???,??0.00"/>
    <numFmt numFmtId="185" formatCode="#.00,"/>
    <numFmt numFmtId="186" formatCode="\ #,###.00,"/>
    <numFmt numFmtId="187" formatCode="\ #,##0.00,"/>
    <numFmt numFmtId="188" formatCode="\ #,###.000,"/>
  </numFmts>
  <fonts count="5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5" xfId="0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2" xfId="0" applyFont="1" applyBorder="1" applyAlignment="1">
      <alignment wrapText="1"/>
    </xf>
    <xf numFmtId="4" fontId="0" fillId="0" borderId="14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7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23" xfId="0" applyNumberForma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34" borderId="26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12" xfId="0" applyBorder="1" applyAlignment="1">
      <alignment wrapText="1"/>
    </xf>
    <xf numFmtId="4" fontId="0" fillId="0" borderId="29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49" fillId="0" borderId="26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34" xfId="47" applyFont="1" applyBorder="1" applyAlignment="1">
      <alignment horizontal="left"/>
      <protection/>
    </xf>
    <xf numFmtId="0" fontId="7" fillId="0" borderId="20" xfId="47" applyFont="1" applyBorder="1" applyAlignment="1">
      <alignment horizontal="left"/>
      <protection/>
    </xf>
    <xf numFmtId="4" fontId="50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7" fillId="0" borderId="27" xfId="0" applyNumberFormat="1" applyFont="1" applyBorder="1" applyAlignment="1">
      <alignment/>
    </xf>
    <xf numFmtId="186" fontId="7" fillId="0" borderId="10" xfId="38" applyNumberFormat="1" applyFont="1" applyBorder="1" applyAlignment="1">
      <alignment/>
    </xf>
    <xf numFmtId="186" fontId="7" fillId="0" borderId="14" xfId="38" applyNumberFormat="1" applyFont="1" applyBorder="1" applyAlignment="1">
      <alignment/>
    </xf>
    <xf numFmtId="186" fontId="7" fillId="0" borderId="10" xfId="38" applyNumberFormat="1" applyFont="1" applyFill="1" applyBorder="1" applyAlignment="1">
      <alignment/>
    </xf>
    <xf numFmtId="4" fontId="8" fillId="0" borderId="10" xfId="0" applyNumberFormat="1" applyFont="1" applyBorder="1" applyAlignment="1">
      <alignment wrapText="1"/>
    </xf>
    <xf numFmtId="4" fontId="0" fillId="0" borderId="33" xfId="0" applyNumberFormat="1" applyFont="1" applyBorder="1" applyAlignment="1">
      <alignment/>
    </xf>
    <xf numFmtId="4" fontId="0" fillId="0" borderId="15" xfId="46" applyNumberFormat="1" applyFont="1" applyBorder="1" applyAlignment="1">
      <alignment horizontal="right"/>
      <protection/>
    </xf>
    <xf numFmtId="4" fontId="0" fillId="0" borderId="10" xfId="0" applyNumberFormat="1" applyFont="1" applyBorder="1" applyAlignment="1">
      <alignment/>
    </xf>
    <xf numFmtId="4" fontId="0" fillId="0" borderId="10" xfId="46" applyNumberFormat="1" applyFont="1" applyBorder="1" applyAlignment="1">
      <alignment horizontal="right"/>
      <protection/>
    </xf>
    <xf numFmtId="4" fontId="0" fillId="0" borderId="32" xfId="46" applyNumberFormat="1" applyFont="1" applyBorder="1" applyAlignment="1">
      <alignment horizontal="right"/>
      <protection/>
    </xf>
    <xf numFmtId="4" fontId="0" fillId="0" borderId="33" xfId="46" applyNumberFormat="1" applyFont="1" applyBorder="1" applyAlignment="1">
      <alignment horizontal="right"/>
      <protection/>
    </xf>
    <xf numFmtId="4" fontId="0" fillId="0" borderId="36" xfId="46" applyNumberFormat="1" applyFont="1" applyBorder="1" applyAlignment="1">
      <alignment horizontal="right"/>
      <protection/>
    </xf>
    <xf numFmtId="4" fontId="0" fillId="0" borderId="37" xfId="0" applyNumberFormat="1" applyFont="1" applyBorder="1" applyAlignment="1">
      <alignment/>
    </xf>
    <xf numFmtId="4" fontId="0" fillId="0" borderId="37" xfId="46" applyNumberFormat="1" applyFont="1" applyBorder="1" applyAlignment="1">
      <alignment horizontal="right"/>
      <protection/>
    </xf>
    <xf numFmtId="4" fontId="0" fillId="0" borderId="12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40" xfId="0" applyFont="1" applyFill="1" applyBorder="1" applyAlignment="1">
      <alignment/>
    </xf>
    <xf numFmtId="186" fontId="11" fillId="0" borderId="41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86" fontId="7" fillId="34" borderId="14" xfId="0" applyNumberFormat="1" applyFont="1" applyFill="1" applyBorder="1" applyAlignment="1">
      <alignment/>
    </xf>
    <xf numFmtId="186" fontId="7" fillId="34" borderId="23" xfId="0" applyNumberFormat="1" applyFont="1" applyFill="1" applyBorder="1" applyAlignment="1">
      <alignment/>
    </xf>
    <xf numFmtId="186" fontId="7" fillId="0" borderId="10" xfId="0" applyNumberFormat="1" applyFont="1" applyBorder="1" applyAlignment="1">
      <alignment/>
    </xf>
    <xf numFmtId="186" fontId="7" fillId="0" borderId="33" xfId="0" applyNumberFormat="1" applyFont="1" applyBorder="1" applyAlignment="1">
      <alignment/>
    </xf>
    <xf numFmtId="186" fontId="7" fillId="34" borderId="10" xfId="0" applyNumberFormat="1" applyFont="1" applyFill="1" applyBorder="1" applyAlignment="1">
      <alignment/>
    </xf>
    <xf numFmtId="186" fontId="7" fillId="34" borderId="33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186" fontId="9" fillId="0" borderId="16" xfId="0" applyNumberFormat="1" applyFont="1" applyBorder="1" applyAlignment="1">
      <alignment/>
    </xf>
    <xf numFmtId="186" fontId="7" fillId="0" borderId="42" xfId="0" applyNumberFormat="1" applyFont="1" applyBorder="1" applyAlignment="1">
      <alignment/>
    </xf>
    <xf numFmtId="186" fontId="7" fillId="0" borderId="18" xfId="0" applyNumberFormat="1" applyFont="1" applyBorder="1" applyAlignment="1">
      <alignment/>
    </xf>
    <xf numFmtId="186" fontId="7" fillId="0" borderId="28" xfId="0" applyNumberFormat="1" applyFont="1" applyBorder="1" applyAlignment="1">
      <alignment/>
    </xf>
    <xf numFmtId="186" fontId="7" fillId="0" borderId="20" xfId="0" applyNumberFormat="1" applyFont="1" applyBorder="1" applyAlignment="1">
      <alignment/>
    </xf>
    <xf numFmtId="186" fontId="7" fillId="34" borderId="28" xfId="0" applyNumberFormat="1" applyFont="1" applyFill="1" applyBorder="1" applyAlignment="1">
      <alignment/>
    </xf>
    <xf numFmtId="0" fontId="0" fillId="0" borderId="18" xfId="0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11" fillId="0" borderId="17" xfId="0" applyFont="1" applyBorder="1" applyAlignment="1">
      <alignment shrinkToFit="1"/>
    </xf>
    <xf numFmtId="186" fontId="9" fillId="0" borderId="25" xfId="0" applyNumberFormat="1" applyFont="1" applyBorder="1" applyAlignment="1">
      <alignment/>
    </xf>
    <xf numFmtId="2" fontId="9" fillId="0" borderId="10" xfId="38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2" fillId="35" borderId="29" xfId="0" applyFont="1" applyFill="1" applyBorder="1" applyAlignment="1">
      <alignment/>
    </xf>
    <xf numFmtId="186" fontId="7" fillId="0" borderId="18" xfId="38" applyNumberFormat="1" applyFont="1" applyBorder="1" applyAlignment="1">
      <alignment/>
    </xf>
    <xf numFmtId="186" fontId="7" fillId="0" borderId="20" xfId="38" applyNumberFormat="1" applyFont="1" applyBorder="1" applyAlignment="1">
      <alignment/>
    </xf>
    <xf numFmtId="186" fontId="7" fillId="34" borderId="20" xfId="38" applyNumberFormat="1" applyFont="1" applyFill="1" applyBorder="1" applyAlignment="1">
      <alignment/>
    </xf>
    <xf numFmtId="186" fontId="7" fillId="0" borderId="20" xfId="38" applyNumberFormat="1" applyFont="1" applyFill="1" applyBorder="1" applyAlignment="1">
      <alignment/>
    </xf>
    <xf numFmtId="187" fontId="7" fillId="0" borderId="34" xfId="38" applyNumberFormat="1" applyFont="1" applyFill="1" applyBorder="1" applyAlignment="1">
      <alignment/>
    </xf>
    <xf numFmtId="187" fontId="7" fillId="0" borderId="20" xfId="38" applyNumberFormat="1" applyFont="1" applyFill="1" applyBorder="1" applyAlignment="1">
      <alignment/>
    </xf>
    <xf numFmtId="186" fontId="7" fillId="34" borderId="34" xfId="38" applyNumberFormat="1" applyFont="1" applyFill="1" applyBorder="1" applyAlignment="1">
      <alignment/>
    </xf>
    <xf numFmtId="186" fontId="9" fillId="0" borderId="17" xfId="0" applyNumberFormat="1" applyFont="1" applyBorder="1" applyAlignment="1">
      <alignment/>
    </xf>
    <xf numFmtId="186" fontId="7" fillId="0" borderId="12" xfId="38" applyNumberFormat="1" applyFont="1" applyBorder="1" applyAlignment="1">
      <alignment/>
    </xf>
    <xf numFmtId="187" fontId="7" fillId="0" borderId="10" xfId="38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 shrinkToFit="1"/>
    </xf>
    <xf numFmtId="2" fontId="1" fillId="0" borderId="25" xfId="0" applyNumberFormat="1" applyFont="1" applyBorder="1" applyAlignment="1">
      <alignment horizontal="center" vertical="center" shrinkToFit="1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59.00390625" style="0" customWidth="1"/>
    <col min="2" max="4" width="12.25390625" style="3" customWidth="1"/>
    <col min="5" max="5" width="10.25390625" style="0" customWidth="1"/>
    <col min="6" max="6" width="8.75390625" style="0" customWidth="1"/>
    <col min="7" max="7" width="10.25390625" style="3" customWidth="1"/>
    <col min="8" max="8" width="10.875" style="3" customWidth="1"/>
    <col min="9" max="9" width="8.375" style="3" customWidth="1"/>
    <col min="10" max="10" width="13.25390625" style="0" customWidth="1"/>
    <col min="11" max="11" width="4.87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6" t="s">
        <v>78</v>
      </c>
    </row>
    <row r="2" ht="6.75" customHeight="1"/>
    <row r="3" spans="1:10" ht="27.75" customHeight="1">
      <c r="A3" s="136" t="s">
        <v>94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4.25" customHeight="1">
      <c r="A4" s="137" t="s">
        <v>8</v>
      </c>
      <c r="B4" s="137"/>
      <c r="C4" s="137"/>
      <c r="D4" s="137"/>
      <c r="E4" s="137"/>
      <c r="F4" s="137"/>
      <c r="G4" s="137"/>
      <c r="H4" s="137"/>
      <c r="I4" s="137"/>
      <c r="J4" s="137"/>
    </row>
    <row r="5" ht="11.25" customHeight="1" thickBot="1"/>
    <row r="6" spans="1:10" ht="15" customHeight="1" thickBot="1">
      <c r="A6" s="146" t="s">
        <v>0</v>
      </c>
      <c r="B6" s="133" t="s">
        <v>3</v>
      </c>
      <c r="C6" s="153" t="s">
        <v>5</v>
      </c>
      <c r="D6" s="133" t="s">
        <v>4</v>
      </c>
      <c r="E6" s="127" t="s">
        <v>29</v>
      </c>
      <c r="F6" s="128"/>
      <c r="G6" s="138" t="s">
        <v>24</v>
      </c>
      <c r="H6" s="138"/>
      <c r="I6" s="149" t="s">
        <v>23</v>
      </c>
      <c r="J6" s="139" t="s">
        <v>28</v>
      </c>
    </row>
    <row r="7" spans="1:10" ht="12.75">
      <c r="A7" s="147"/>
      <c r="B7" s="152"/>
      <c r="C7" s="154"/>
      <c r="D7" s="134"/>
      <c r="E7" s="129" t="s">
        <v>1</v>
      </c>
      <c r="F7" s="131" t="s">
        <v>2</v>
      </c>
      <c r="G7" s="142" t="s">
        <v>6</v>
      </c>
      <c r="H7" s="144" t="s">
        <v>7</v>
      </c>
      <c r="I7" s="150"/>
      <c r="J7" s="140"/>
    </row>
    <row r="8" spans="1:10" ht="8.25" customHeight="1" thickBot="1">
      <c r="A8" s="148"/>
      <c r="B8" s="132"/>
      <c r="C8" s="155"/>
      <c r="D8" s="135"/>
      <c r="E8" s="130"/>
      <c r="F8" s="132"/>
      <c r="G8" s="143"/>
      <c r="H8" s="145"/>
      <c r="I8" s="151"/>
      <c r="J8" s="141"/>
    </row>
    <row r="9" spans="1:10" ht="12.75" customHeight="1" thickBot="1">
      <c r="A9" s="88" t="s">
        <v>11</v>
      </c>
      <c r="B9" s="16"/>
      <c r="C9" s="35"/>
      <c r="D9" s="8"/>
      <c r="E9" s="41"/>
      <c r="F9" s="8"/>
      <c r="G9" s="35"/>
      <c r="H9" s="46"/>
      <c r="I9" s="47"/>
      <c r="J9" s="46"/>
    </row>
    <row r="10" spans="1:10" ht="12.75">
      <c r="A10" s="29" t="s">
        <v>27</v>
      </c>
      <c r="B10" s="14">
        <v>303276.81</v>
      </c>
      <c r="C10" s="36">
        <v>25745.79</v>
      </c>
      <c r="D10" s="14">
        <v>326906.66</v>
      </c>
      <c r="E10" s="36">
        <f>+B10+C10-D10</f>
        <v>2115.9400000000023</v>
      </c>
      <c r="F10" s="14"/>
      <c r="G10" s="36">
        <f>+E10</f>
        <v>2115.9400000000023</v>
      </c>
      <c r="H10" s="13"/>
      <c r="I10" s="40"/>
      <c r="J10" s="45"/>
    </row>
    <row r="11" spans="1:10" ht="16.5" customHeight="1" thickBot="1">
      <c r="A11" s="30" t="s">
        <v>10</v>
      </c>
      <c r="B11" s="12">
        <f aca="true" t="shared" si="0" ref="B11:I11">B10</f>
        <v>303276.81</v>
      </c>
      <c r="C11" s="37">
        <f t="shared" si="0"/>
        <v>25745.79</v>
      </c>
      <c r="D11" s="12">
        <f t="shared" si="0"/>
        <v>326906.66</v>
      </c>
      <c r="E11" s="37">
        <f t="shared" si="0"/>
        <v>2115.9400000000023</v>
      </c>
      <c r="F11" s="12">
        <f t="shared" si="0"/>
        <v>0</v>
      </c>
      <c r="G11" s="37">
        <f t="shared" si="0"/>
        <v>2115.9400000000023</v>
      </c>
      <c r="H11" s="12">
        <f t="shared" si="0"/>
        <v>0</v>
      </c>
      <c r="I11" s="33">
        <f t="shared" si="0"/>
        <v>0</v>
      </c>
      <c r="J11" s="10"/>
    </row>
    <row r="12" spans="1:10" ht="13.5" thickBot="1">
      <c r="A12" s="88" t="s">
        <v>12</v>
      </c>
      <c r="B12" s="14"/>
      <c r="C12" s="36"/>
      <c r="D12" s="14"/>
      <c r="E12" s="36"/>
      <c r="F12" s="14"/>
      <c r="G12" s="36"/>
      <c r="H12" s="14"/>
      <c r="I12" s="51"/>
      <c r="J12" s="46"/>
    </row>
    <row r="13" spans="1:10" ht="12.75">
      <c r="A13" s="29" t="s">
        <v>13</v>
      </c>
      <c r="B13" s="14">
        <f>306289.78-25748.82</f>
        <v>280540.96</v>
      </c>
      <c r="C13" s="36">
        <v>25748.82</v>
      </c>
      <c r="D13" s="14">
        <v>301548.87</v>
      </c>
      <c r="E13" s="54">
        <f>B13+C13-D13</f>
        <v>4740.910000000033</v>
      </c>
      <c r="F13" s="14"/>
      <c r="G13" s="36">
        <v>950.91</v>
      </c>
      <c r="H13" s="14">
        <v>3790</v>
      </c>
      <c r="I13" s="43"/>
      <c r="J13" s="19"/>
    </row>
    <row r="14" spans="1:10" ht="12.75">
      <c r="A14" s="31" t="s">
        <v>89</v>
      </c>
      <c r="B14" s="57">
        <f>515217.81-281357.4</f>
        <v>233860.40999999997</v>
      </c>
      <c r="C14" s="58">
        <v>281357.4</v>
      </c>
      <c r="D14" s="57">
        <v>511153.72</v>
      </c>
      <c r="E14" s="58">
        <f>B14+C14-D14</f>
        <v>4064.0900000000256</v>
      </c>
      <c r="F14" s="57"/>
      <c r="G14" s="58">
        <v>812.82</v>
      </c>
      <c r="H14" s="57">
        <v>3251.27</v>
      </c>
      <c r="I14" s="44"/>
      <c r="J14" s="15"/>
    </row>
    <row r="15" spans="1:10" ht="12.75" customHeight="1">
      <c r="A15" s="31" t="s">
        <v>79</v>
      </c>
      <c r="B15" s="57">
        <f>38846.74-2508.36</f>
        <v>36338.38</v>
      </c>
      <c r="C15" s="58">
        <v>2508.36</v>
      </c>
      <c r="D15" s="57">
        <v>38650.94</v>
      </c>
      <c r="E15" s="58">
        <f>B15+C15-D15</f>
        <v>195.79999999999563</v>
      </c>
      <c r="F15" s="57"/>
      <c r="G15" s="58">
        <v>120</v>
      </c>
      <c r="H15" s="57">
        <v>75.8</v>
      </c>
      <c r="I15" s="44"/>
      <c r="J15" s="22"/>
    </row>
    <row r="16" spans="1:10" ht="12.75">
      <c r="A16" s="31" t="s">
        <v>90</v>
      </c>
      <c r="B16" s="57">
        <v>84445.97</v>
      </c>
      <c r="C16" s="58">
        <v>0</v>
      </c>
      <c r="D16" s="57">
        <v>83598.66</v>
      </c>
      <c r="E16" s="58">
        <f>B16+C16-D16</f>
        <v>847.3099999999977</v>
      </c>
      <c r="F16" s="57"/>
      <c r="G16" s="58">
        <v>178.7</v>
      </c>
      <c r="H16" s="57">
        <v>668.61</v>
      </c>
      <c r="I16" s="44"/>
      <c r="J16" s="11"/>
    </row>
    <row r="17" spans="1:10" ht="12.75">
      <c r="A17" s="31" t="s">
        <v>14</v>
      </c>
      <c r="B17" s="57">
        <f>13714.63-10505.98</f>
        <v>3208.6499999999996</v>
      </c>
      <c r="C17" s="58">
        <v>10505.98</v>
      </c>
      <c r="D17" s="57">
        <v>13743.34</v>
      </c>
      <c r="E17" s="58"/>
      <c r="F17" s="57">
        <v>28.71</v>
      </c>
      <c r="G17" s="58"/>
      <c r="H17" s="57"/>
      <c r="I17" s="44"/>
      <c r="J17" s="15" t="s">
        <v>93</v>
      </c>
    </row>
    <row r="18" spans="1:10" ht="16.5" customHeight="1" thickBot="1">
      <c r="A18" s="25" t="s">
        <v>10</v>
      </c>
      <c r="B18" s="17">
        <f>SUM(B13:B17)</f>
        <v>638394.37</v>
      </c>
      <c r="C18" s="38">
        <f aca="true" t="shared" si="1" ref="C18:I18">SUM(C13:C17)</f>
        <v>320120.56</v>
      </c>
      <c r="D18" s="17">
        <f t="shared" si="1"/>
        <v>948695.53</v>
      </c>
      <c r="E18" s="38">
        <f t="shared" si="1"/>
        <v>9848.110000000052</v>
      </c>
      <c r="F18" s="17">
        <f t="shared" si="1"/>
        <v>28.71</v>
      </c>
      <c r="G18" s="38">
        <f t="shared" si="1"/>
        <v>2062.43</v>
      </c>
      <c r="H18" s="17">
        <f t="shared" si="1"/>
        <v>7785.68</v>
      </c>
      <c r="I18" s="34">
        <f t="shared" si="1"/>
        <v>0</v>
      </c>
      <c r="J18" s="18"/>
    </row>
    <row r="19" spans="1:10" ht="13.5" thickBot="1">
      <c r="A19" s="89" t="s">
        <v>15</v>
      </c>
      <c r="B19" s="14"/>
      <c r="C19" s="36"/>
      <c r="D19" s="14"/>
      <c r="E19" s="36"/>
      <c r="F19" s="14"/>
      <c r="G19" s="36"/>
      <c r="H19" s="14"/>
      <c r="I19" s="51"/>
      <c r="J19" s="46"/>
    </row>
    <row r="20" spans="1:10" ht="12.75">
      <c r="A20" s="29" t="s">
        <v>25</v>
      </c>
      <c r="B20" s="14">
        <v>4296.83</v>
      </c>
      <c r="C20" s="36">
        <v>18992.2</v>
      </c>
      <c r="D20" s="14">
        <v>23265.54</v>
      </c>
      <c r="E20" s="36">
        <f>B20+C20-D20</f>
        <v>23.489999999997963</v>
      </c>
      <c r="F20" s="14"/>
      <c r="G20" s="86"/>
      <c r="H20" s="14">
        <v>23.49</v>
      </c>
      <c r="I20" s="40"/>
      <c r="J20" s="9"/>
    </row>
    <row r="21" spans="1:10" ht="12.75">
      <c r="A21" s="31" t="s">
        <v>16</v>
      </c>
      <c r="B21" s="57">
        <v>377.65</v>
      </c>
      <c r="C21" s="58">
        <v>8638.3</v>
      </c>
      <c r="D21" s="57">
        <v>8697.35</v>
      </c>
      <c r="E21" s="58">
        <f>B21+C21-D21</f>
        <v>318.59999999999854</v>
      </c>
      <c r="F21" s="57"/>
      <c r="G21" s="87">
        <v>318.61</v>
      </c>
      <c r="H21" s="57"/>
      <c r="I21" s="42"/>
      <c r="J21" s="7"/>
    </row>
    <row r="22" spans="1:10" ht="12.75">
      <c r="A22" s="31" t="s">
        <v>80</v>
      </c>
      <c r="B22" s="57">
        <v>20915.17</v>
      </c>
      <c r="C22" s="58">
        <v>59252.85</v>
      </c>
      <c r="D22" s="57">
        <v>80168.02</v>
      </c>
      <c r="E22" s="58">
        <f>B22+C22-D22</f>
        <v>0</v>
      </c>
      <c r="F22" s="57"/>
      <c r="G22" s="87"/>
      <c r="H22" s="57"/>
      <c r="I22" s="42"/>
      <c r="J22" s="7"/>
    </row>
    <row r="23" spans="1:10" ht="12.75">
      <c r="A23" s="31" t="s">
        <v>73</v>
      </c>
      <c r="B23" s="57">
        <v>4002.07</v>
      </c>
      <c r="C23" s="58">
        <v>68611.8</v>
      </c>
      <c r="D23" s="57">
        <v>72024.05</v>
      </c>
      <c r="E23" s="58">
        <f>B23+C23-D23</f>
        <v>589.820000000007</v>
      </c>
      <c r="F23" s="57"/>
      <c r="G23" s="87">
        <v>500</v>
      </c>
      <c r="H23" s="57">
        <v>89.82</v>
      </c>
      <c r="I23" s="42"/>
      <c r="J23" s="7"/>
    </row>
    <row r="24" spans="1:10" ht="12.75">
      <c r="A24" s="31" t="s">
        <v>134</v>
      </c>
      <c r="B24" s="57">
        <v>1926.16</v>
      </c>
      <c r="C24" s="58">
        <v>6292.5</v>
      </c>
      <c r="D24" s="57">
        <v>8195.61</v>
      </c>
      <c r="E24" s="58">
        <f aca="true" t="shared" si="2" ref="E24:E30">B24+C24-D24</f>
        <v>23.049999999999272</v>
      </c>
      <c r="F24" s="13"/>
      <c r="G24" s="87">
        <v>23.05</v>
      </c>
      <c r="H24" s="57"/>
      <c r="I24" s="42"/>
      <c r="J24" s="7"/>
    </row>
    <row r="25" spans="1:10" ht="12.75">
      <c r="A25" s="31" t="s">
        <v>74</v>
      </c>
      <c r="B25" s="57">
        <v>6072.15</v>
      </c>
      <c r="C25" s="58">
        <v>15907.1</v>
      </c>
      <c r="D25" s="57">
        <v>20598.56</v>
      </c>
      <c r="E25" s="58">
        <f t="shared" si="2"/>
        <v>1380.6899999999987</v>
      </c>
      <c r="F25" s="57"/>
      <c r="G25" s="87">
        <v>1380.69</v>
      </c>
      <c r="H25" s="57"/>
      <c r="I25" s="42"/>
      <c r="J25" s="7"/>
    </row>
    <row r="26" spans="1:10" ht="12.75">
      <c r="A26" s="31" t="s">
        <v>86</v>
      </c>
      <c r="B26" s="57">
        <v>282.97</v>
      </c>
      <c r="C26" s="58">
        <v>6929.6</v>
      </c>
      <c r="D26" s="57">
        <v>7201.1</v>
      </c>
      <c r="E26" s="58">
        <f t="shared" si="2"/>
        <v>11.470000000000255</v>
      </c>
      <c r="F26" s="57"/>
      <c r="G26" s="87">
        <v>11.47</v>
      </c>
      <c r="H26" s="57"/>
      <c r="I26" s="42"/>
      <c r="J26" s="11"/>
    </row>
    <row r="27" spans="1:10" ht="12.75">
      <c r="A27" s="31" t="s">
        <v>17</v>
      </c>
      <c r="B27" s="57">
        <v>4237.37</v>
      </c>
      <c r="C27" s="58">
        <v>15497.5</v>
      </c>
      <c r="D27" s="57">
        <v>19671.65</v>
      </c>
      <c r="E27" s="58">
        <f t="shared" si="2"/>
        <v>63.219999999997526</v>
      </c>
      <c r="F27" s="13"/>
      <c r="G27" s="87">
        <v>63.22</v>
      </c>
      <c r="H27" s="57"/>
      <c r="I27" s="42"/>
      <c r="J27" s="7"/>
    </row>
    <row r="28" spans="1:10" ht="12.75" customHeight="1">
      <c r="A28" s="31" t="s">
        <v>87</v>
      </c>
      <c r="B28" s="57">
        <v>9918.84</v>
      </c>
      <c r="C28" s="58">
        <v>16954.3</v>
      </c>
      <c r="D28" s="57">
        <v>26582.64</v>
      </c>
      <c r="E28" s="58">
        <f t="shared" si="2"/>
        <v>290.5</v>
      </c>
      <c r="F28" s="57"/>
      <c r="G28" s="87">
        <v>261.5</v>
      </c>
      <c r="H28" s="57">
        <v>29</v>
      </c>
      <c r="I28" s="42"/>
      <c r="J28" s="7"/>
    </row>
    <row r="29" spans="1:10" ht="12.75">
      <c r="A29" s="31" t="s">
        <v>88</v>
      </c>
      <c r="B29" s="57">
        <v>5014.15</v>
      </c>
      <c r="C29" s="58">
        <v>16635.8</v>
      </c>
      <c r="D29" s="57">
        <v>21332.13</v>
      </c>
      <c r="E29" s="42">
        <f t="shared" si="2"/>
        <v>317.81999999999607</v>
      </c>
      <c r="F29" s="57"/>
      <c r="G29" s="87">
        <v>317.82</v>
      </c>
      <c r="H29" s="57"/>
      <c r="I29" s="42"/>
      <c r="J29" s="7"/>
    </row>
    <row r="30" spans="1:10" ht="12.75">
      <c r="A30" s="31" t="s">
        <v>135</v>
      </c>
      <c r="B30" s="57">
        <v>2954.91</v>
      </c>
      <c r="C30" s="58">
        <v>12794.86</v>
      </c>
      <c r="D30" s="57">
        <v>15288.43</v>
      </c>
      <c r="E30" s="42">
        <f t="shared" si="2"/>
        <v>461.34000000000015</v>
      </c>
      <c r="F30" s="57"/>
      <c r="G30" s="87">
        <v>261.34</v>
      </c>
      <c r="H30" s="57">
        <v>200</v>
      </c>
      <c r="I30" s="42"/>
      <c r="J30" s="7"/>
    </row>
    <row r="31" spans="1:10" ht="16.5" customHeight="1" thickBot="1">
      <c r="A31" s="25" t="s">
        <v>10</v>
      </c>
      <c r="B31" s="17">
        <f>SUM(B20:B30)</f>
        <v>59998.270000000004</v>
      </c>
      <c r="C31" s="38">
        <f aca="true" t="shared" si="3" ref="C31:I31">SUM(C20:C30)</f>
        <v>246506.81</v>
      </c>
      <c r="D31" s="17">
        <f t="shared" si="3"/>
        <v>303025.08</v>
      </c>
      <c r="E31" s="34">
        <f t="shared" si="3"/>
        <v>3479.9999999999955</v>
      </c>
      <c r="F31" s="17">
        <f t="shared" si="3"/>
        <v>0</v>
      </c>
      <c r="G31" s="17">
        <f t="shared" si="3"/>
        <v>3137.7</v>
      </c>
      <c r="H31" s="17">
        <f t="shared" si="3"/>
        <v>342.31</v>
      </c>
      <c r="I31" s="17">
        <f t="shared" si="3"/>
        <v>0</v>
      </c>
      <c r="J31" s="18"/>
    </row>
    <row r="32" spans="1:10" ht="13.5" thickBot="1">
      <c r="A32" s="88" t="s">
        <v>26</v>
      </c>
      <c r="B32" s="20"/>
      <c r="C32" s="39"/>
      <c r="D32" s="20"/>
      <c r="E32" s="39"/>
      <c r="F32" s="20"/>
      <c r="G32" s="39"/>
      <c r="H32" s="50"/>
      <c r="I32" s="51"/>
      <c r="J32" s="46"/>
    </row>
    <row r="33" spans="1:10" ht="12.75">
      <c r="A33" s="29" t="s">
        <v>81</v>
      </c>
      <c r="B33" s="14">
        <v>2133.36</v>
      </c>
      <c r="C33" s="36">
        <v>59351.58</v>
      </c>
      <c r="D33" s="14">
        <v>61250.47</v>
      </c>
      <c r="E33" s="36">
        <f>B33+C33-D33</f>
        <v>234.47000000000116</v>
      </c>
      <c r="F33" s="14"/>
      <c r="G33" s="68"/>
      <c r="H33" s="21">
        <v>234.47</v>
      </c>
      <c r="I33" s="40"/>
      <c r="J33" s="49"/>
    </row>
    <row r="34" spans="1:10" ht="16.5" customHeight="1" thickBot="1">
      <c r="A34" s="32" t="s">
        <v>10</v>
      </c>
      <c r="B34" s="12">
        <f aca="true" t="shared" si="4" ref="B34:I34">B33</f>
        <v>2133.36</v>
      </c>
      <c r="C34" s="37">
        <f t="shared" si="4"/>
        <v>59351.58</v>
      </c>
      <c r="D34" s="12">
        <f t="shared" si="4"/>
        <v>61250.47</v>
      </c>
      <c r="E34" s="37">
        <f t="shared" si="4"/>
        <v>234.47000000000116</v>
      </c>
      <c r="F34" s="12">
        <f t="shared" si="4"/>
        <v>0</v>
      </c>
      <c r="G34" s="37">
        <f t="shared" si="4"/>
        <v>0</v>
      </c>
      <c r="H34" s="12">
        <f t="shared" si="4"/>
        <v>234.47</v>
      </c>
      <c r="I34" s="33">
        <f t="shared" si="4"/>
        <v>0</v>
      </c>
      <c r="J34" s="10"/>
    </row>
    <row r="35" spans="1:10" ht="13.5" thickBot="1">
      <c r="A35" s="116" t="s">
        <v>18</v>
      </c>
      <c r="B35" s="14"/>
      <c r="C35" s="36"/>
      <c r="D35" s="14"/>
      <c r="E35" s="52"/>
      <c r="F35" s="48"/>
      <c r="G35" s="52"/>
      <c r="H35" s="48"/>
      <c r="I35" s="51"/>
      <c r="J35" s="46"/>
    </row>
    <row r="36" spans="1:10" ht="12.75">
      <c r="A36" s="64" t="s">
        <v>92</v>
      </c>
      <c r="B36" s="75">
        <v>83237</v>
      </c>
      <c r="C36" s="78">
        <v>47518</v>
      </c>
      <c r="D36" s="75">
        <v>130543</v>
      </c>
      <c r="E36" s="74">
        <f>B36+C36-D36</f>
        <v>212</v>
      </c>
      <c r="F36" s="55"/>
      <c r="G36" s="80">
        <v>42</v>
      </c>
      <c r="H36" s="75">
        <v>170</v>
      </c>
      <c r="I36" s="59"/>
      <c r="J36" s="26"/>
    </row>
    <row r="37" spans="1:10" ht="12.75">
      <c r="A37" s="65" t="s">
        <v>19</v>
      </c>
      <c r="B37" s="114">
        <v>44999.99</v>
      </c>
      <c r="C37" s="115">
        <v>30538.29</v>
      </c>
      <c r="D37" s="114">
        <v>75538.28</v>
      </c>
      <c r="E37" s="74">
        <f>B37+C37-D37</f>
        <v>0</v>
      </c>
      <c r="F37" s="55"/>
      <c r="G37" s="81"/>
      <c r="H37" s="76"/>
      <c r="I37" s="60"/>
      <c r="J37" s="23"/>
    </row>
    <row r="38" spans="1:10" ht="12.75">
      <c r="A38" s="65" t="s">
        <v>59</v>
      </c>
      <c r="B38" s="77">
        <v>30229.99</v>
      </c>
      <c r="C38" s="79">
        <v>43767.021</v>
      </c>
      <c r="D38" s="77">
        <v>73916.24</v>
      </c>
      <c r="E38" s="74">
        <f aca="true" t="shared" si="5" ref="E38:E51">B38+C38-D38</f>
        <v>80.77099999999336</v>
      </c>
      <c r="F38" s="55"/>
      <c r="G38" s="82">
        <v>80.77</v>
      </c>
      <c r="H38" s="77"/>
      <c r="I38" s="60"/>
      <c r="J38" s="24"/>
    </row>
    <row r="39" spans="1:10" ht="12.75">
      <c r="A39" s="65" t="s">
        <v>60</v>
      </c>
      <c r="B39" s="77">
        <v>137094.32</v>
      </c>
      <c r="C39" s="79">
        <v>60454.96</v>
      </c>
      <c r="D39" s="77">
        <v>197281.62</v>
      </c>
      <c r="E39" s="74">
        <f t="shared" si="5"/>
        <v>267.6600000000035</v>
      </c>
      <c r="F39" s="55"/>
      <c r="G39" s="81">
        <v>217.66</v>
      </c>
      <c r="H39" s="76">
        <v>50</v>
      </c>
      <c r="I39" s="60"/>
      <c r="J39" s="23"/>
    </row>
    <row r="40" spans="1:10" ht="12.75">
      <c r="A40" s="64" t="s">
        <v>20</v>
      </c>
      <c r="B40" s="76">
        <v>19800.45</v>
      </c>
      <c r="C40" s="74">
        <v>11396.16</v>
      </c>
      <c r="D40" s="76">
        <v>31172.24</v>
      </c>
      <c r="E40" s="69">
        <f t="shared" si="5"/>
        <v>24.36999999999898</v>
      </c>
      <c r="F40" s="63"/>
      <c r="G40" s="85">
        <v>14.37</v>
      </c>
      <c r="H40" s="83">
        <f>E40-G40</f>
        <v>9.999999999998982</v>
      </c>
      <c r="I40" s="59"/>
      <c r="J40" s="26"/>
    </row>
    <row r="41" spans="1:10" ht="12.75">
      <c r="A41" s="65" t="s">
        <v>61</v>
      </c>
      <c r="B41" s="76">
        <v>44466.2</v>
      </c>
      <c r="C41" s="74">
        <v>34590.82</v>
      </c>
      <c r="D41" s="76">
        <v>78993.64</v>
      </c>
      <c r="E41" s="69">
        <f t="shared" si="5"/>
        <v>63.379999999990105</v>
      </c>
      <c r="F41" s="63"/>
      <c r="G41" s="81">
        <v>63.38</v>
      </c>
      <c r="H41" s="76"/>
      <c r="I41" s="60"/>
      <c r="J41" s="23"/>
    </row>
    <row r="42" spans="1:10" ht="12.75">
      <c r="A42" s="65" t="s">
        <v>62</v>
      </c>
      <c r="B42" s="77">
        <v>19061.14</v>
      </c>
      <c r="C42" s="79">
        <v>11438.14</v>
      </c>
      <c r="D42" s="77">
        <v>30475.65</v>
      </c>
      <c r="E42" s="56">
        <f t="shared" si="5"/>
        <v>23.62999999999738</v>
      </c>
      <c r="F42" s="55"/>
      <c r="G42" s="82">
        <v>23.63</v>
      </c>
      <c r="H42" s="77"/>
      <c r="I42" s="60"/>
      <c r="J42" s="24"/>
    </row>
    <row r="43" spans="1:10" ht="12.75">
      <c r="A43" s="65" t="s">
        <v>136</v>
      </c>
      <c r="B43" s="76">
        <v>62277.77</v>
      </c>
      <c r="C43" s="74">
        <v>36875.94</v>
      </c>
      <c r="D43" s="76">
        <v>98934.08</v>
      </c>
      <c r="E43" s="56">
        <f t="shared" si="5"/>
        <v>219.6299999999901</v>
      </c>
      <c r="F43" s="66"/>
      <c r="G43" s="81">
        <v>219.63</v>
      </c>
      <c r="H43" s="76"/>
      <c r="I43" s="60"/>
      <c r="J43" s="23"/>
    </row>
    <row r="44" spans="1:10" ht="12.75">
      <c r="A44" s="65" t="s">
        <v>63</v>
      </c>
      <c r="B44" s="77">
        <v>17032.06706</v>
      </c>
      <c r="C44" s="79">
        <v>11490.253</v>
      </c>
      <c r="D44" s="77">
        <v>28483.44496</v>
      </c>
      <c r="E44" s="56">
        <f t="shared" si="5"/>
        <v>38.87510000000111</v>
      </c>
      <c r="F44" s="66"/>
      <c r="G44" s="81">
        <v>23.88</v>
      </c>
      <c r="H44" s="76">
        <v>15</v>
      </c>
      <c r="I44" s="60"/>
      <c r="J44" s="23"/>
    </row>
    <row r="45" spans="1:10" ht="12.75">
      <c r="A45" s="65" t="s">
        <v>64</v>
      </c>
      <c r="B45" s="77">
        <v>27183.02</v>
      </c>
      <c r="C45" s="79">
        <v>15402.62</v>
      </c>
      <c r="D45" s="77">
        <v>42392.28</v>
      </c>
      <c r="E45" s="56">
        <f t="shared" si="5"/>
        <v>193.36000000000058</v>
      </c>
      <c r="F45" s="55"/>
      <c r="G45" s="82">
        <v>38.76</v>
      </c>
      <c r="H45" s="77">
        <v>154.6</v>
      </c>
      <c r="I45" s="60"/>
      <c r="J45" s="23"/>
    </row>
    <row r="46" spans="1:10" ht="12.75">
      <c r="A46" s="65" t="s">
        <v>65</v>
      </c>
      <c r="B46" s="76">
        <v>39653</v>
      </c>
      <c r="C46" s="74">
        <v>82742</v>
      </c>
      <c r="D46" s="76">
        <v>122334</v>
      </c>
      <c r="E46" s="56">
        <f t="shared" si="5"/>
        <v>61</v>
      </c>
      <c r="F46" s="66"/>
      <c r="G46" s="81">
        <v>61</v>
      </c>
      <c r="H46" s="76"/>
      <c r="I46" s="60"/>
      <c r="J46" s="23"/>
    </row>
    <row r="47" spans="1:10" ht="13.5" customHeight="1">
      <c r="A47" s="65" t="s">
        <v>66</v>
      </c>
      <c r="B47" s="76">
        <v>28268.797</v>
      </c>
      <c r="C47" s="74">
        <v>33592.242</v>
      </c>
      <c r="D47" s="76">
        <v>61621.348</v>
      </c>
      <c r="E47" s="56">
        <f t="shared" si="5"/>
        <v>239.6909999999989</v>
      </c>
      <c r="F47" s="66"/>
      <c r="G47" s="81">
        <v>47.94</v>
      </c>
      <c r="H47" s="76">
        <f>E47-G47</f>
        <v>191.7509999999989</v>
      </c>
      <c r="I47" s="60"/>
      <c r="J47" s="23"/>
    </row>
    <row r="48" spans="1:10" ht="12.75">
      <c r="A48" s="65" t="s">
        <v>67</v>
      </c>
      <c r="B48" s="76">
        <v>21273.98</v>
      </c>
      <c r="C48" s="74">
        <v>29401.21</v>
      </c>
      <c r="D48" s="76">
        <v>50674.29</v>
      </c>
      <c r="E48" s="56">
        <f t="shared" si="5"/>
        <v>0.9000000000014552</v>
      </c>
      <c r="F48" s="66"/>
      <c r="G48" s="81">
        <v>0.9</v>
      </c>
      <c r="H48" s="76"/>
      <c r="I48" s="60"/>
      <c r="J48" s="23"/>
    </row>
    <row r="49" spans="1:10" ht="12.75">
      <c r="A49" s="65" t="s">
        <v>52</v>
      </c>
      <c r="B49" s="76">
        <v>20554</v>
      </c>
      <c r="C49" s="74">
        <v>52819</v>
      </c>
      <c r="D49" s="76">
        <v>73217</v>
      </c>
      <c r="E49" s="56">
        <f t="shared" si="5"/>
        <v>156</v>
      </c>
      <c r="F49" s="55"/>
      <c r="G49" s="81">
        <v>131</v>
      </c>
      <c r="H49" s="76">
        <f>E49-G49</f>
        <v>25</v>
      </c>
      <c r="I49" s="60"/>
      <c r="J49" s="23"/>
    </row>
    <row r="50" spans="1:10" ht="12.75">
      <c r="A50" s="65" t="s">
        <v>68</v>
      </c>
      <c r="B50" s="77">
        <v>31197.98583</v>
      </c>
      <c r="C50" s="79">
        <v>52167.871</v>
      </c>
      <c r="D50" s="77">
        <v>83354.748</v>
      </c>
      <c r="E50" s="56">
        <f t="shared" si="5"/>
        <v>11.108829999997397</v>
      </c>
      <c r="F50" s="55"/>
      <c r="G50" s="82">
        <v>2.22</v>
      </c>
      <c r="H50" s="77">
        <v>8.89</v>
      </c>
      <c r="I50" s="60"/>
      <c r="J50" s="23"/>
    </row>
    <row r="51" spans="1:10" ht="12.75">
      <c r="A51" s="65" t="s">
        <v>69</v>
      </c>
      <c r="B51" s="76">
        <v>17160.61</v>
      </c>
      <c r="C51" s="74">
        <v>40654.91</v>
      </c>
      <c r="D51" s="76">
        <v>57610.4</v>
      </c>
      <c r="E51" s="56">
        <f t="shared" si="5"/>
        <v>205.12000000000262</v>
      </c>
      <c r="F51" s="66"/>
      <c r="G51" s="81">
        <v>205.12</v>
      </c>
      <c r="H51" s="76"/>
      <c r="I51" s="61"/>
      <c r="J51" s="23"/>
    </row>
    <row r="52" spans="1:10" ht="12.75">
      <c r="A52" s="65" t="s">
        <v>91</v>
      </c>
      <c r="B52" s="76">
        <v>30321.62</v>
      </c>
      <c r="C52" s="74">
        <v>44891.25</v>
      </c>
      <c r="D52" s="76">
        <v>75172.8</v>
      </c>
      <c r="E52" s="56">
        <f aca="true" t="shared" si="6" ref="E52:E58">B52+C52-D52</f>
        <v>40.06999999999243</v>
      </c>
      <c r="F52" s="67"/>
      <c r="G52" s="81">
        <v>40.07</v>
      </c>
      <c r="H52" s="76"/>
      <c r="I52" s="60"/>
      <c r="J52" s="23"/>
    </row>
    <row r="53" spans="1:10" ht="12.75">
      <c r="A53" s="65" t="s">
        <v>53</v>
      </c>
      <c r="B53" s="77">
        <v>24482.55</v>
      </c>
      <c r="C53" s="79">
        <v>28539.66</v>
      </c>
      <c r="D53" s="77">
        <v>52875.03</v>
      </c>
      <c r="E53" s="56">
        <f t="shared" si="6"/>
        <v>147.1800000000003</v>
      </c>
      <c r="F53" s="55"/>
      <c r="G53" s="82">
        <v>29.43</v>
      </c>
      <c r="H53" s="77">
        <v>117.75</v>
      </c>
      <c r="I53" s="60"/>
      <c r="J53" s="23"/>
    </row>
    <row r="54" spans="1:10" ht="12.75">
      <c r="A54" s="65" t="s">
        <v>70</v>
      </c>
      <c r="B54" s="76">
        <v>54814.44</v>
      </c>
      <c r="C54" s="74">
        <v>29646.9</v>
      </c>
      <c r="D54" s="76">
        <v>84368.23</v>
      </c>
      <c r="E54" s="56">
        <f t="shared" si="6"/>
        <v>93.11000000000058</v>
      </c>
      <c r="F54" s="55"/>
      <c r="G54" s="81">
        <v>18.62</v>
      </c>
      <c r="H54" s="76">
        <f>E54-G54</f>
        <v>74.49000000000058</v>
      </c>
      <c r="I54" s="60"/>
      <c r="J54" s="23"/>
    </row>
    <row r="55" spans="1:10" ht="12.75">
      <c r="A55" s="65" t="s">
        <v>21</v>
      </c>
      <c r="B55" s="76">
        <v>17432.47</v>
      </c>
      <c r="C55" s="74">
        <v>10617.18</v>
      </c>
      <c r="D55" s="76">
        <v>27972.93</v>
      </c>
      <c r="E55" s="56">
        <f t="shared" si="6"/>
        <v>76.72000000000116</v>
      </c>
      <c r="F55" s="55"/>
      <c r="G55" s="81">
        <v>18.72</v>
      </c>
      <c r="H55" s="76">
        <f>E55-G55</f>
        <v>58.000000000001165</v>
      </c>
      <c r="I55" s="60"/>
      <c r="J55" s="23"/>
    </row>
    <row r="56" spans="1:10" ht="12.75">
      <c r="A56" s="65" t="s">
        <v>22</v>
      </c>
      <c r="B56" s="77">
        <v>53179.254</v>
      </c>
      <c r="C56" s="79">
        <v>27087.34</v>
      </c>
      <c r="D56" s="77">
        <v>79969.016</v>
      </c>
      <c r="E56" s="56">
        <f t="shared" si="6"/>
        <v>297.57799999999406</v>
      </c>
      <c r="F56" s="55"/>
      <c r="G56" s="82">
        <v>97.58</v>
      </c>
      <c r="H56" s="77">
        <v>200</v>
      </c>
      <c r="I56" s="61"/>
      <c r="J56" s="23"/>
    </row>
    <row r="57" spans="1:10" ht="12.75">
      <c r="A57" s="65" t="s">
        <v>71</v>
      </c>
      <c r="B57" s="83">
        <v>26736</v>
      </c>
      <c r="C57" s="84">
        <v>16474</v>
      </c>
      <c r="D57" s="83">
        <v>43210</v>
      </c>
      <c r="E57" s="56">
        <f t="shared" si="6"/>
        <v>0</v>
      </c>
      <c r="F57" s="55"/>
      <c r="G57" s="81"/>
      <c r="H57" s="76"/>
      <c r="I57" s="61"/>
      <c r="J57" s="23"/>
    </row>
    <row r="58" spans="1:10" ht="12.75">
      <c r="A58" s="65" t="s">
        <v>72</v>
      </c>
      <c r="B58" s="76">
        <v>18220</v>
      </c>
      <c r="C58" s="74">
        <v>23840</v>
      </c>
      <c r="D58" s="76">
        <v>41851</v>
      </c>
      <c r="E58" s="56">
        <f t="shared" si="6"/>
        <v>209</v>
      </c>
      <c r="F58" s="55"/>
      <c r="G58" s="81">
        <v>199</v>
      </c>
      <c r="H58" s="76">
        <f>E58-G58</f>
        <v>10</v>
      </c>
      <c r="I58" s="61"/>
      <c r="J58" s="23"/>
    </row>
    <row r="59" spans="1:10" ht="16.5" customHeight="1" thickBot="1">
      <c r="A59" s="25" t="s">
        <v>10</v>
      </c>
      <c r="B59" s="17">
        <f aca="true" t="shared" si="7" ref="B59:I59">SUM(B36:B58)</f>
        <v>868676.65389</v>
      </c>
      <c r="C59" s="38">
        <f t="shared" si="7"/>
        <v>775945.7670000001</v>
      </c>
      <c r="D59" s="17">
        <f t="shared" si="7"/>
        <v>1641961.26696</v>
      </c>
      <c r="E59" s="38">
        <f t="shared" si="7"/>
        <v>2661.153929999964</v>
      </c>
      <c r="F59" s="17">
        <f t="shared" si="7"/>
        <v>0</v>
      </c>
      <c r="G59" s="38">
        <f t="shared" si="7"/>
        <v>1575.6799999999998</v>
      </c>
      <c r="H59" s="17">
        <f t="shared" si="7"/>
        <v>1085.4809999999995</v>
      </c>
      <c r="I59" s="34">
        <f t="shared" si="7"/>
        <v>0</v>
      </c>
      <c r="J59" s="17"/>
    </row>
    <row r="60" spans="1:10" ht="13.5" thickBot="1">
      <c r="A60" s="90" t="s">
        <v>9</v>
      </c>
      <c r="B60" s="48"/>
      <c r="C60" s="54"/>
      <c r="D60" s="53"/>
      <c r="E60" s="54"/>
      <c r="F60" s="53"/>
      <c r="G60" s="54"/>
      <c r="H60" s="53"/>
      <c r="I60" s="54"/>
      <c r="J60" s="46"/>
    </row>
    <row r="61" spans="1:10" s="4" customFormat="1" ht="12.75" customHeight="1">
      <c r="A61" s="106" t="s">
        <v>82</v>
      </c>
      <c r="B61" s="93">
        <v>1636005.6</v>
      </c>
      <c r="C61" s="94">
        <v>54590229.2</v>
      </c>
      <c r="D61" s="93">
        <v>55498528.17</v>
      </c>
      <c r="E61" s="117">
        <f>B61+C61-D61</f>
        <v>727706.6300000027</v>
      </c>
      <c r="F61" s="71"/>
      <c r="G61" s="101">
        <v>693706.63</v>
      </c>
      <c r="H61" s="102">
        <v>34000</v>
      </c>
      <c r="I61" s="102"/>
      <c r="J61" s="62"/>
    </row>
    <row r="62" spans="1:10" ht="12.75" customHeight="1">
      <c r="A62" s="65" t="s">
        <v>30</v>
      </c>
      <c r="B62" s="95">
        <v>5930477.61</v>
      </c>
      <c r="C62" s="96">
        <v>66882173.51</v>
      </c>
      <c r="D62" s="95">
        <v>72635821.85</v>
      </c>
      <c r="E62" s="118">
        <f aca="true" t="shared" si="8" ref="E62:E126">B62+C62-D62</f>
        <v>176829.27000001073</v>
      </c>
      <c r="F62" s="70"/>
      <c r="G62" s="103">
        <v>111829.27</v>
      </c>
      <c r="H62" s="104">
        <v>65000</v>
      </c>
      <c r="I62" s="104"/>
      <c r="J62" s="55"/>
    </row>
    <row r="63" spans="1:10" ht="12.75" customHeight="1">
      <c r="A63" s="107" t="s">
        <v>99</v>
      </c>
      <c r="B63" s="95">
        <v>2619103.37</v>
      </c>
      <c r="C63" s="96">
        <v>42050927.5</v>
      </c>
      <c r="D63" s="95">
        <v>44239395.47</v>
      </c>
      <c r="E63" s="119">
        <f t="shared" si="8"/>
        <v>430635.3999999985</v>
      </c>
      <c r="F63" s="70"/>
      <c r="G63" s="103">
        <v>387571.4</v>
      </c>
      <c r="H63" s="104">
        <v>43064</v>
      </c>
      <c r="I63" s="104"/>
      <c r="J63" s="55"/>
    </row>
    <row r="64" spans="1:10" ht="12.75" customHeight="1">
      <c r="A64" s="107" t="s">
        <v>100</v>
      </c>
      <c r="B64" s="95">
        <v>2055385.4</v>
      </c>
      <c r="C64" s="96">
        <v>52981232.01</v>
      </c>
      <c r="D64" s="95">
        <v>54625475.66</v>
      </c>
      <c r="E64" s="118">
        <f t="shared" si="8"/>
        <v>411141.75</v>
      </c>
      <c r="F64" s="70"/>
      <c r="G64" s="103">
        <v>411141.75</v>
      </c>
      <c r="H64" s="104"/>
      <c r="I64" s="104"/>
      <c r="J64" s="55"/>
    </row>
    <row r="65" spans="1:10" ht="12.75" customHeight="1">
      <c r="A65" s="107" t="s">
        <v>101</v>
      </c>
      <c r="B65" s="95">
        <v>4702438.75</v>
      </c>
      <c r="C65" s="96">
        <v>59686165.52</v>
      </c>
      <c r="D65" s="95">
        <v>64259450.82</v>
      </c>
      <c r="E65" s="118">
        <f t="shared" si="8"/>
        <v>129153.45000000298</v>
      </c>
      <c r="F65" s="70"/>
      <c r="G65" s="103">
        <v>84153.45</v>
      </c>
      <c r="H65" s="104">
        <v>45000</v>
      </c>
      <c r="I65" s="104"/>
      <c r="J65" s="55"/>
    </row>
    <row r="66" spans="1:10" ht="12.75" customHeight="1">
      <c r="A66" s="107" t="s">
        <v>102</v>
      </c>
      <c r="B66" s="95">
        <v>2835294.64</v>
      </c>
      <c r="C66" s="96">
        <v>51842782.94</v>
      </c>
      <c r="D66" s="95">
        <v>54559359.33</v>
      </c>
      <c r="E66" s="118">
        <f t="shared" si="8"/>
        <v>118718.25</v>
      </c>
      <c r="F66" s="70"/>
      <c r="G66" s="103">
        <v>68718.25</v>
      </c>
      <c r="H66" s="104">
        <v>50000</v>
      </c>
      <c r="I66" s="104"/>
      <c r="J66" s="55"/>
    </row>
    <row r="67" spans="1:10" ht="12.75" customHeight="1">
      <c r="A67" s="107" t="s">
        <v>103</v>
      </c>
      <c r="B67" s="95">
        <v>11313087.18</v>
      </c>
      <c r="C67" s="96">
        <v>133029636.19</v>
      </c>
      <c r="D67" s="95">
        <v>143926298.5</v>
      </c>
      <c r="E67" s="119">
        <f t="shared" si="8"/>
        <v>416424.87000000477</v>
      </c>
      <c r="F67" s="70"/>
      <c r="G67" s="103">
        <v>352619.87</v>
      </c>
      <c r="H67" s="104">
        <v>63805</v>
      </c>
      <c r="I67" s="104"/>
      <c r="J67" s="55"/>
    </row>
    <row r="68" spans="1:10" ht="12.75" customHeight="1">
      <c r="A68" s="107" t="s">
        <v>104</v>
      </c>
      <c r="B68" s="95">
        <v>15369968.07</v>
      </c>
      <c r="C68" s="96">
        <v>89668200.67</v>
      </c>
      <c r="D68" s="95">
        <v>104755292.95</v>
      </c>
      <c r="E68" s="118">
        <f t="shared" si="8"/>
        <v>282875.79000000656</v>
      </c>
      <c r="F68" s="70"/>
      <c r="G68" s="103">
        <v>257875.79</v>
      </c>
      <c r="H68" s="104">
        <v>25000</v>
      </c>
      <c r="I68" s="104"/>
      <c r="J68" s="55"/>
    </row>
    <row r="69" spans="1:10" ht="12.75" customHeight="1">
      <c r="A69" s="107" t="s">
        <v>105</v>
      </c>
      <c r="B69" s="97">
        <v>9186602.78</v>
      </c>
      <c r="C69" s="98">
        <v>115098810.93</v>
      </c>
      <c r="D69" s="97">
        <v>123320843.28</v>
      </c>
      <c r="E69" s="118">
        <f t="shared" si="8"/>
        <v>964570.4300000072</v>
      </c>
      <c r="F69" s="70"/>
      <c r="G69" s="103">
        <v>931570.43</v>
      </c>
      <c r="H69" s="104">
        <v>33000</v>
      </c>
      <c r="I69" s="104"/>
      <c r="J69" s="55"/>
    </row>
    <row r="70" spans="1:10" ht="12.75" customHeight="1">
      <c r="A70" s="107" t="s">
        <v>106</v>
      </c>
      <c r="B70" s="97">
        <v>4490468.63</v>
      </c>
      <c r="C70" s="98">
        <v>56780488.36</v>
      </c>
      <c r="D70" s="97">
        <v>61002171.25</v>
      </c>
      <c r="E70" s="118">
        <f t="shared" si="8"/>
        <v>268785.7400000021</v>
      </c>
      <c r="F70" s="70"/>
      <c r="G70" s="103">
        <v>265179.74</v>
      </c>
      <c r="H70" s="104">
        <v>3606</v>
      </c>
      <c r="I70" s="104"/>
      <c r="J70" s="55"/>
    </row>
    <row r="71" spans="1:10" ht="12.75" customHeight="1">
      <c r="A71" s="107" t="s">
        <v>75</v>
      </c>
      <c r="B71" s="95">
        <v>8484366.67</v>
      </c>
      <c r="C71" s="96">
        <v>99889253.6</v>
      </c>
      <c r="D71" s="95">
        <v>108196387.75</v>
      </c>
      <c r="E71" s="120">
        <f t="shared" si="8"/>
        <v>177232.51999999583</v>
      </c>
      <c r="F71" s="70"/>
      <c r="G71" s="103">
        <v>177232.52</v>
      </c>
      <c r="H71" s="104"/>
      <c r="I71" s="104"/>
      <c r="J71" s="55"/>
    </row>
    <row r="72" spans="1:10" ht="12.75" customHeight="1">
      <c r="A72" s="107" t="s">
        <v>31</v>
      </c>
      <c r="B72" s="97">
        <v>604210.71</v>
      </c>
      <c r="C72" s="98">
        <v>26326253</v>
      </c>
      <c r="D72" s="97">
        <v>26354655.03</v>
      </c>
      <c r="E72" s="120">
        <f t="shared" si="8"/>
        <v>575808.6799999997</v>
      </c>
      <c r="F72" s="70"/>
      <c r="G72" s="103">
        <v>525808.68</v>
      </c>
      <c r="H72" s="104">
        <v>50000</v>
      </c>
      <c r="I72" s="104"/>
      <c r="J72" s="55"/>
    </row>
    <row r="73" spans="1:10" ht="12.75" customHeight="1">
      <c r="A73" s="107" t="s">
        <v>107</v>
      </c>
      <c r="B73" s="95">
        <v>14827567.08</v>
      </c>
      <c r="C73" s="96">
        <v>41894241.8</v>
      </c>
      <c r="D73" s="95">
        <v>56328172.94</v>
      </c>
      <c r="E73" s="120">
        <f t="shared" si="8"/>
        <v>393635.9399999976</v>
      </c>
      <c r="F73" s="70"/>
      <c r="G73" s="103">
        <v>393635.94</v>
      </c>
      <c r="H73" s="104"/>
      <c r="I73" s="104"/>
      <c r="J73" s="55"/>
    </row>
    <row r="74" spans="1:10" ht="12.75" customHeight="1">
      <c r="A74" s="107" t="s">
        <v>95</v>
      </c>
      <c r="B74" s="95">
        <v>2471350.81</v>
      </c>
      <c r="C74" s="96">
        <v>54342792.8</v>
      </c>
      <c r="D74" s="95">
        <v>56316737.19</v>
      </c>
      <c r="E74" s="120">
        <f t="shared" si="8"/>
        <v>497406.4200000018</v>
      </c>
      <c r="F74" s="70"/>
      <c r="G74" s="103">
        <v>447666.42</v>
      </c>
      <c r="H74" s="104">
        <v>49740</v>
      </c>
      <c r="I74" s="104"/>
      <c r="J74" s="55"/>
    </row>
    <row r="75" spans="1:10" ht="12.75" customHeight="1">
      <c r="A75" s="107" t="s">
        <v>108</v>
      </c>
      <c r="B75" s="97">
        <v>1434690.49</v>
      </c>
      <c r="C75" s="98">
        <v>74908613.32</v>
      </c>
      <c r="D75" s="97">
        <v>75770843.28</v>
      </c>
      <c r="E75" s="120">
        <f t="shared" si="8"/>
        <v>572460.5299999863</v>
      </c>
      <c r="F75" s="70"/>
      <c r="G75" s="103">
        <v>515220.53</v>
      </c>
      <c r="H75" s="104">
        <v>57240</v>
      </c>
      <c r="I75" s="104"/>
      <c r="J75" s="55"/>
    </row>
    <row r="76" spans="1:10" ht="12.75" customHeight="1">
      <c r="A76" s="107" t="s">
        <v>32</v>
      </c>
      <c r="B76" s="97">
        <v>7175.05</v>
      </c>
      <c r="C76" s="98">
        <v>14530165</v>
      </c>
      <c r="D76" s="97">
        <v>14502972.93</v>
      </c>
      <c r="E76" s="120">
        <f t="shared" si="8"/>
        <v>34367.12000000104</v>
      </c>
      <c r="F76" s="70"/>
      <c r="G76" s="103">
        <v>33367.12</v>
      </c>
      <c r="H76" s="104">
        <v>1000</v>
      </c>
      <c r="I76" s="104"/>
      <c r="J76" s="55"/>
    </row>
    <row r="77" spans="1:10" ht="12.75" customHeight="1">
      <c r="A77" s="107" t="s">
        <v>109</v>
      </c>
      <c r="B77" s="97">
        <v>111864.16</v>
      </c>
      <c r="C77" s="98">
        <v>8108939</v>
      </c>
      <c r="D77" s="97">
        <v>8171683.4</v>
      </c>
      <c r="E77" s="121">
        <f aca="true" t="shared" si="9" ref="E77:E82">B77+C77-D77</f>
        <v>49119.75999999978</v>
      </c>
      <c r="F77" s="125"/>
      <c r="G77" s="103">
        <v>46419.76</v>
      </c>
      <c r="H77" s="104">
        <v>2700</v>
      </c>
      <c r="I77" s="104"/>
      <c r="J77" s="63"/>
    </row>
    <row r="78" spans="1:10" ht="12.75" customHeight="1">
      <c r="A78" s="107" t="s">
        <v>110</v>
      </c>
      <c r="B78" s="95">
        <v>5511600.6</v>
      </c>
      <c r="C78" s="96">
        <v>165800968.56</v>
      </c>
      <c r="D78" s="95">
        <v>171282356</v>
      </c>
      <c r="E78" s="120">
        <f t="shared" si="9"/>
        <v>30213.159999996424</v>
      </c>
      <c r="F78" s="70"/>
      <c r="G78" s="103">
        <v>30213.16</v>
      </c>
      <c r="H78" s="104"/>
      <c r="I78" s="104"/>
      <c r="J78" s="55"/>
    </row>
    <row r="79" spans="1:10" ht="12.75" customHeight="1">
      <c r="A79" s="107" t="s">
        <v>111</v>
      </c>
      <c r="B79" s="95">
        <v>1147493.58</v>
      </c>
      <c r="C79" s="96">
        <v>66722826.69</v>
      </c>
      <c r="D79" s="95">
        <v>67571216.12</v>
      </c>
      <c r="E79" s="120">
        <f t="shared" si="9"/>
        <v>299104.14999999106</v>
      </c>
      <c r="F79" s="70"/>
      <c r="G79" s="103">
        <v>270104.15</v>
      </c>
      <c r="H79" s="104">
        <v>29000</v>
      </c>
      <c r="I79" s="104"/>
      <c r="J79" s="55"/>
    </row>
    <row r="80" spans="1:10" ht="12.75" customHeight="1">
      <c r="A80" s="107" t="s">
        <v>33</v>
      </c>
      <c r="B80" s="95">
        <v>21860470.89</v>
      </c>
      <c r="C80" s="96">
        <v>13228963.32</v>
      </c>
      <c r="D80" s="95">
        <v>34043325.93</v>
      </c>
      <c r="E80" s="120">
        <f t="shared" si="9"/>
        <v>1046108.2800000012</v>
      </c>
      <c r="F80" s="72"/>
      <c r="G80" s="103">
        <v>1046108.28</v>
      </c>
      <c r="H80" s="104"/>
      <c r="I80" s="104"/>
      <c r="J80" s="73"/>
    </row>
    <row r="81" spans="1:10" ht="12.75" customHeight="1">
      <c r="A81" s="107" t="s">
        <v>83</v>
      </c>
      <c r="B81" s="95">
        <v>15283536.1</v>
      </c>
      <c r="C81" s="96">
        <v>74054235.5</v>
      </c>
      <c r="D81" s="95">
        <v>88645183.46</v>
      </c>
      <c r="E81" s="120">
        <f t="shared" si="9"/>
        <v>692588.1400000006</v>
      </c>
      <c r="F81" s="70"/>
      <c r="G81" s="103">
        <v>592588.14</v>
      </c>
      <c r="H81" s="104">
        <v>100000</v>
      </c>
      <c r="I81" s="104"/>
      <c r="J81" s="55"/>
    </row>
    <row r="82" spans="1:10" ht="12.75" customHeight="1">
      <c r="A82" s="107" t="s">
        <v>112</v>
      </c>
      <c r="B82" s="95">
        <v>3823650.9</v>
      </c>
      <c r="C82" s="96">
        <v>8774227.13</v>
      </c>
      <c r="D82" s="95">
        <v>12260147.95</v>
      </c>
      <c r="E82" s="120">
        <f t="shared" si="9"/>
        <v>337730.08000000194</v>
      </c>
      <c r="F82" s="126"/>
      <c r="G82" s="103">
        <v>304030.08</v>
      </c>
      <c r="H82" s="104">
        <v>33700</v>
      </c>
      <c r="I82" s="104"/>
      <c r="J82" s="55"/>
    </row>
    <row r="83" spans="1:10" ht="12.75" customHeight="1">
      <c r="A83" s="107" t="s">
        <v>96</v>
      </c>
      <c r="B83" s="99">
        <v>0</v>
      </c>
      <c r="C83" s="96">
        <v>538355.92</v>
      </c>
      <c r="D83" s="95">
        <v>538356.82</v>
      </c>
      <c r="E83" s="56">
        <v>0</v>
      </c>
      <c r="F83" s="70"/>
      <c r="G83" s="103"/>
      <c r="H83" s="104"/>
      <c r="I83" s="104"/>
      <c r="J83" s="55"/>
    </row>
    <row r="84" spans="1:10" ht="12.75" customHeight="1">
      <c r="A84" s="107" t="s">
        <v>34</v>
      </c>
      <c r="B84" s="97">
        <v>2027633.91</v>
      </c>
      <c r="C84" s="98">
        <v>38844277.51</v>
      </c>
      <c r="D84" s="97">
        <v>40687968.72</v>
      </c>
      <c r="E84" s="120">
        <f>B84+C84-D84</f>
        <v>183942.69999999553</v>
      </c>
      <c r="F84" s="70"/>
      <c r="G84" s="103">
        <v>183942.7</v>
      </c>
      <c r="H84" s="104"/>
      <c r="I84" s="104"/>
      <c r="J84" s="55"/>
    </row>
    <row r="85" spans="1:10" ht="12.75" customHeight="1">
      <c r="A85" s="107" t="s">
        <v>113</v>
      </c>
      <c r="B85" s="95">
        <v>25912217.27</v>
      </c>
      <c r="C85" s="96">
        <v>85331200.49</v>
      </c>
      <c r="D85" s="95">
        <v>110944776.92</v>
      </c>
      <c r="E85" s="120">
        <f>B85+C85-D85</f>
        <v>298640.8399999887</v>
      </c>
      <c r="F85" s="70"/>
      <c r="G85" s="103">
        <v>298640.84</v>
      </c>
      <c r="H85" s="104"/>
      <c r="I85" s="104"/>
      <c r="J85" s="55"/>
    </row>
    <row r="86" spans="1:10" ht="12.75" customHeight="1">
      <c r="A86" s="107" t="s">
        <v>114</v>
      </c>
      <c r="B86" s="97">
        <v>5745017.46</v>
      </c>
      <c r="C86" s="98">
        <v>51888032.34</v>
      </c>
      <c r="D86" s="97">
        <v>57121666.7</v>
      </c>
      <c r="E86" s="120">
        <f t="shared" si="8"/>
        <v>511383.1000000015</v>
      </c>
      <c r="F86" s="70"/>
      <c r="G86" s="103">
        <v>381383.1</v>
      </c>
      <c r="H86" s="104">
        <v>130000</v>
      </c>
      <c r="I86" s="104"/>
      <c r="J86" s="55"/>
    </row>
    <row r="87" spans="1:10" ht="12.75" customHeight="1">
      <c r="A87" s="107" t="s">
        <v>35</v>
      </c>
      <c r="B87" s="97">
        <v>642729.84</v>
      </c>
      <c r="C87" s="98">
        <v>32126056.2</v>
      </c>
      <c r="D87" s="97">
        <v>32760598.74</v>
      </c>
      <c r="E87" s="120">
        <f t="shared" si="8"/>
        <v>8187.300000000745</v>
      </c>
      <c r="F87" s="70"/>
      <c r="G87" s="103">
        <v>8187.3</v>
      </c>
      <c r="H87" s="104"/>
      <c r="I87" s="104"/>
      <c r="J87" s="55"/>
    </row>
    <row r="88" spans="1:10" ht="12.75" customHeight="1">
      <c r="A88" s="108" t="s">
        <v>115</v>
      </c>
      <c r="B88" s="95">
        <v>9202517.16</v>
      </c>
      <c r="C88" s="96">
        <v>62999410.98</v>
      </c>
      <c r="D88" s="95">
        <v>71560582.5</v>
      </c>
      <c r="E88" s="120">
        <f t="shared" si="8"/>
        <v>641345.6400000006</v>
      </c>
      <c r="F88" s="70"/>
      <c r="G88" s="103">
        <v>515445.64</v>
      </c>
      <c r="H88" s="104">
        <v>125900</v>
      </c>
      <c r="I88" s="104"/>
      <c r="J88" s="55"/>
    </row>
    <row r="89" spans="1:10" ht="12.75" customHeight="1">
      <c r="A89" s="107" t="s">
        <v>116</v>
      </c>
      <c r="B89" s="95">
        <v>4130398.1</v>
      </c>
      <c r="C89" s="96">
        <v>34637522.26</v>
      </c>
      <c r="D89" s="95">
        <v>38497868.93</v>
      </c>
      <c r="E89" s="120">
        <f t="shared" si="8"/>
        <v>270051.4299999997</v>
      </c>
      <c r="F89" s="70"/>
      <c r="G89" s="103">
        <v>70051.43</v>
      </c>
      <c r="H89" s="104">
        <v>200000</v>
      </c>
      <c r="I89" s="104"/>
      <c r="J89" s="55"/>
    </row>
    <row r="90" spans="1:10" ht="12.75" customHeight="1">
      <c r="A90" s="107" t="s">
        <v>36</v>
      </c>
      <c r="B90" s="95">
        <v>5672696.66</v>
      </c>
      <c r="C90" s="96">
        <v>32198398.48</v>
      </c>
      <c r="D90" s="95">
        <v>36607976.7</v>
      </c>
      <c r="E90" s="119">
        <f t="shared" si="8"/>
        <v>1263118.4399999976</v>
      </c>
      <c r="F90" s="70"/>
      <c r="G90" s="103">
        <v>1162068.69</v>
      </c>
      <c r="H90" s="104">
        <v>101049.75</v>
      </c>
      <c r="I90" s="104"/>
      <c r="J90" s="55"/>
    </row>
    <row r="91" spans="1:10" ht="12.75" customHeight="1">
      <c r="A91" s="107" t="s">
        <v>76</v>
      </c>
      <c r="B91" s="97">
        <v>1245762.38</v>
      </c>
      <c r="C91" s="98">
        <v>42939124.8</v>
      </c>
      <c r="D91" s="97">
        <v>44150850.7</v>
      </c>
      <c r="E91" s="119">
        <f t="shared" si="8"/>
        <v>34036.47999999672</v>
      </c>
      <c r="F91" s="70"/>
      <c r="G91" s="103">
        <v>28114.2</v>
      </c>
      <c r="H91" s="104">
        <v>5922.28</v>
      </c>
      <c r="I91" s="104"/>
      <c r="J91" s="55"/>
    </row>
    <row r="92" spans="1:10" ht="12.75" customHeight="1">
      <c r="A92" s="107" t="s">
        <v>97</v>
      </c>
      <c r="B92" s="95">
        <v>5274083.21</v>
      </c>
      <c r="C92" s="96">
        <v>48617138.83</v>
      </c>
      <c r="D92" s="95">
        <v>53842415.38</v>
      </c>
      <c r="E92" s="119">
        <f t="shared" si="8"/>
        <v>48806.659999996424</v>
      </c>
      <c r="F92" s="70"/>
      <c r="G92" s="103">
        <v>48806.66</v>
      </c>
      <c r="H92" s="104"/>
      <c r="I92" s="104"/>
      <c r="J92" s="55"/>
    </row>
    <row r="93" spans="1:10" ht="12.75" customHeight="1">
      <c r="A93" s="107" t="s">
        <v>56</v>
      </c>
      <c r="B93" s="95">
        <v>3478522.94</v>
      </c>
      <c r="C93" s="96">
        <v>33375469.77</v>
      </c>
      <c r="D93" s="95">
        <v>36456076.59</v>
      </c>
      <c r="E93" s="119">
        <f t="shared" si="8"/>
        <v>397916.1199999973</v>
      </c>
      <c r="F93" s="126"/>
      <c r="G93" s="103">
        <v>358125.12</v>
      </c>
      <c r="H93" s="104">
        <v>39791</v>
      </c>
      <c r="I93" s="104"/>
      <c r="J93" s="55"/>
    </row>
    <row r="94" spans="1:10" ht="12.75" customHeight="1">
      <c r="A94" s="107" t="s">
        <v>54</v>
      </c>
      <c r="B94" s="95">
        <v>23434.75</v>
      </c>
      <c r="C94" s="96">
        <v>25071613.73</v>
      </c>
      <c r="D94" s="95">
        <v>25065458.41</v>
      </c>
      <c r="E94" s="119">
        <f t="shared" si="8"/>
        <v>29590.070000000298</v>
      </c>
      <c r="F94" s="70"/>
      <c r="G94" s="103">
        <v>26590.07</v>
      </c>
      <c r="H94" s="104">
        <v>3000</v>
      </c>
      <c r="I94" s="104"/>
      <c r="J94" s="55"/>
    </row>
    <row r="95" spans="1:10" ht="12.75" customHeight="1">
      <c r="A95" s="107" t="s">
        <v>37</v>
      </c>
      <c r="B95" s="95">
        <v>1401212.51</v>
      </c>
      <c r="C95" s="96">
        <v>31989901.3</v>
      </c>
      <c r="D95" s="95">
        <v>33062789.73</v>
      </c>
      <c r="E95" s="120">
        <f t="shared" si="8"/>
        <v>328324.08000000194</v>
      </c>
      <c r="F95" s="70"/>
      <c r="G95" s="103">
        <v>296324.08</v>
      </c>
      <c r="H95" s="104">
        <v>32000</v>
      </c>
      <c r="I95" s="104"/>
      <c r="J95" s="55"/>
    </row>
    <row r="96" spans="1:10" ht="12.75" customHeight="1">
      <c r="A96" s="107" t="s">
        <v>55</v>
      </c>
      <c r="B96" s="97">
        <v>804249.35</v>
      </c>
      <c r="C96" s="98">
        <v>34641505.92</v>
      </c>
      <c r="D96" s="97">
        <v>34793311.64</v>
      </c>
      <c r="E96" s="120">
        <f t="shared" si="8"/>
        <v>652443.6300000027</v>
      </c>
      <c r="F96" s="70"/>
      <c r="G96" s="103">
        <v>652443.63</v>
      </c>
      <c r="H96" s="104"/>
      <c r="I96" s="104"/>
      <c r="J96" s="55"/>
    </row>
    <row r="97" spans="1:10" ht="12.75" customHeight="1">
      <c r="A97" s="107" t="s">
        <v>38</v>
      </c>
      <c r="B97" s="95">
        <v>2051980.51</v>
      </c>
      <c r="C97" s="96">
        <v>61599027.18</v>
      </c>
      <c r="D97" s="95">
        <v>63598014.69</v>
      </c>
      <c r="E97" s="120">
        <f t="shared" si="8"/>
        <v>52993</v>
      </c>
      <c r="F97" s="70"/>
      <c r="G97" s="103">
        <v>52993</v>
      </c>
      <c r="H97" s="104"/>
      <c r="I97" s="104"/>
      <c r="J97" s="55"/>
    </row>
    <row r="98" spans="1:10" s="5" customFormat="1" ht="12.75" customHeight="1">
      <c r="A98" s="107" t="s">
        <v>117</v>
      </c>
      <c r="B98" s="95">
        <v>10830180.04</v>
      </c>
      <c r="C98" s="96">
        <v>61420090.96</v>
      </c>
      <c r="D98" s="95">
        <v>71784527.49</v>
      </c>
      <c r="E98" s="120">
        <f t="shared" si="8"/>
        <v>465743.51000000536</v>
      </c>
      <c r="F98" s="70"/>
      <c r="G98" s="103">
        <v>203428.7</v>
      </c>
      <c r="H98" s="104">
        <v>262314.81</v>
      </c>
      <c r="I98" s="104"/>
      <c r="J98" s="55"/>
    </row>
    <row r="99" spans="1:10" ht="12.75" customHeight="1">
      <c r="A99" s="107" t="s">
        <v>98</v>
      </c>
      <c r="B99" s="95">
        <v>1274850.67</v>
      </c>
      <c r="C99" s="96">
        <v>32852451.45</v>
      </c>
      <c r="D99" s="95">
        <v>33462142.39</v>
      </c>
      <c r="E99" s="120">
        <f t="shared" si="8"/>
        <v>665159.7299999967</v>
      </c>
      <c r="F99" s="70"/>
      <c r="G99" s="103">
        <v>598585.73</v>
      </c>
      <c r="H99" s="104"/>
      <c r="I99" s="104">
        <v>66574</v>
      </c>
      <c r="J99" s="55"/>
    </row>
    <row r="100" spans="1:10" s="5" customFormat="1" ht="12.75" customHeight="1">
      <c r="A100" s="107" t="s">
        <v>118</v>
      </c>
      <c r="B100" s="97">
        <v>1517827.76</v>
      </c>
      <c r="C100" s="98">
        <v>39664371</v>
      </c>
      <c r="D100" s="97">
        <v>40660772.63</v>
      </c>
      <c r="E100" s="120">
        <f t="shared" si="8"/>
        <v>521426.12999999523</v>
      </c>
      <c r="F100" s="70"/>
      <c r="G100" s="103">
        <v>281867.33</v>
      </c>
      <c r="H100" s="104">
        <v>31318</v>
      </c>
      <c r="I100" s="104">
        <v>208240.8</v>
      </c>
      <c r="J100" s="55"/>
    </row>
    <row r="101" spans="1:10" ht="12.75" customHeight="1">
      <c r="A101" s="107" t="s">
        <v>84</v>
      </c>
      <c r="B101" s="95">
        <v>7972884.67</v>
      </c>
      <c r="C101" s="96">
        <v>98592580.62</v>
      </c>
      <c r="D101" s="95">
        <v>105992632.49</v>
      </c>
      <c r="E101" s="120">
        <f t="shared" si="8"/>
        <v>572832.8000000119</v>
      </c>
      <c r="F101" s="70"/>
      <c r="G101" s="103">
        <v>444183.8</v>
      </c>
      <c r="H101" s="104">
        <v>128649</v>
      </c>
      <c r="I101" s="104"/>
      <c r="J101" s="55"/>
    </row>
    <row r="102" spans="1:10" ht="12.75" customHeight="1">
      <c r="A102" s="107" t="s">
        <v>119</v>
      </c>
      <c r="B102" s="97">
        <v>8667151.73</v>
      </c>
      <c r="C102" s="98">
        <v>120719590.59</v>
      </c>
      <c r="D102" s="97">
        <v>129138469.63</v>
      </c>
      <c r="E102" s="120">
        <f t="shared" si="8"/>
        <v>248272.69000001252</v>
      </c>
      <c r="F102" s="70"/>
      <c r="G102" s="103">
        <v>248272.69</v>
      </c>
      <c r="H102" s="104"/>
      <c r="I102" s="104"/>
      <c r="J102" s="55"/>
    </row>
    <row r="103" spans="1:10" ht="12.75" customHeight="1">
      <c r="A103" s="107" t="s">
        <v>85</v>
      </c>
      <c r="B103" s="97">
        <v>2305941.87</v>
      </c>
      <c r="C103" s="98">
        <v>16830328.1</v>
      </c>
      <c r="D103" s="97">
        <v>18933966.12</v>
      </c>
      <c r="E103" s="122">
        <f t="shared" si="8"/>
        <v>202303.8500000015</v>
      </c>
      <c r="F103" s="126"/>
      <c r="G103" s="103">
        <v>202303.85</v>
      </c>
      <c r="H103" s="104"/>
      <c r="I103" s="104"/>
      <c r="J103" s="55"/>
    </row>
    <row r="104" spans="1:10" ht="12.75" customHeight="1">
      <c r="A104" s="107" t="s">
        <v>120</v>
      </c>
      <c r="B104" s="97">
        <v>117523.35</v>
      </c>
      <c r="C104" s="98">
        <v>32732515.05</v>
      </c>
      <c r="D104" s="97">
        <v>32848727.28</v>
      </c>
      <c r="E104" s="120">
        <f t="shared" si="8"/>
        <v>1311.120000001043</v>
      </c>
      <c r="F104" s="70"/>
      <c r="G104" s="103">
        <v>1311.12</v>
      </c>
      <c r="H104" s="104"/>
      <c r="I104" s="104"/>
      <c r="J104" s="55"/>
    </row>
    <row r="105" spans="1:10" ht="12.75" customHeight="1">
      <c r="A105" s="107" t="s">
        <v>39</v>
      </c>
      <c r="B105" s="95">
        <v>6041848.17</v>
      </c>
      <c r="C105" s="96">
        <v>45780968.51</v>
      </c>
      <c r="D105" s="95">
        <v>50877576.97</v>
      </c>
      <c r="E105" s="119">
        <f t="shared" si="8"/>
        <v>945239.7100000009</v>
      </c>
      <c r="F105" s="70"/>
      <c r="G105" s="103">
        <v>850715.71</v>
      </c>
      <c r="H105" s="104">
        <v>94524</v>
      </c>
      <c r="I105" s="104"/>
      <c r="J105" s="55"/>
    </row>
    <row r="106" spans="1:10" ht="12.75" customHeight="1">
      <c r="A106" s="107" t="s">
        <v>121</v>
      </c>
      <c r="B106" s="97">
        <v>4177034.22</v>
      </c>
      <c r="C106" s="98">
        <v>44681189.01</v>
      </c>
      <c r="D106" s="97">
        <v>48764577.36</v>
      </c>
      <c r="E106" s="120">
        <f t="shared" si="8"/>
        <v>93645.86999999732</v>
      </c>
      <c r="F106" s="70"/>
      <c r="G106" s="103">
        <v>84280.87</v>
      </c>
      <c r="H106" s="104">
        <v>9365</v>
      </c>
      <c r="I106" s="104"/>
      <c r="J106" s="55"/>
    </row>
    <row r="107" spans="1:10" ht="12.75" customHeight="1">
      <c r="A107" s="107" t="s">
        <v>40</v>
      </c>
      <c r="B107" s="97">
        <v>6712519.1</v>
      </c>
      <c r="C107" s="98">
        <v>35974386.54</v>
      </c>
      <c r="D107" s="97">
        <v>42348624.17</v>
      </c>
      <c r="E107" s="120">
        <f t="shared" si="8"/>
        <v>338281.4699999988</v>
      </c>
      <c r="F107" s="70"/>
      <c r="G107" s="103">
        <v>321281.47</v>
      </c>
      <c r="H107" s="104">
        <v>17000</v>
      </c>
      <c r="I107" s="104"/>
      <c r="J107" s="55"/>
    </row>
    <row r="108" spans="1:10" ht="12.75" customHeight="1">
      <c r="A108" s="107" t="s">
        <v>122</v>
      </c>
      <c r="B108" s="97">
        <v>7135331.99</v>
      </c>
      <c r="C108" s="98">
        <v>67481813</v>
      </c>
      <c r="D108" s="97">
        <v>73825705.9</v>
      </c>
      <c r="E108" s="120">
        <f t="shared" si="8"/>
        <v>791439.0899999887</v>
      </c>
      <c r="F108" s="70"/>
      <c r="G108" s="103">
        <v>641439.09</v>
      </c>
      <c r="H108" s="104">
        <v>150000</v>
      </c>
      <c r="I108" s="104"/>
      <c r="J108" s="55"/>
    </row>
    <row r="109" spans="1:10" ht="12.75" customHeight="1">
      <c r="A109" s="107" t="s">
        <v>123</v>
      </c>
      <c r="B109" s="97">
        <v>1405903.45</v>
      </c>
      <c r="C109" s="98">
        <v>38525479.31</v>
      </c>
      <c r="D109" s="97">
        <v>39787808.81</v>
      </c>
      <c r="E109" s="120">
        <f t="shared" si="8"/>
        <v>143573.95000000298</v>
      </c>
      <c r="F109" s="70"/>
      <c r="G109" s="103">
        <v>133573.95</v>
      </c>
      <c r="H109" s="104">
        <v>10000</v>
      </c>
      <c r="I109" s="104"/>
      <c r="J109" s="55"/>
    </row>
    <row r="110" spans="1:10" ht="12.75" customHeight="1">
      <c r="A110" s="107" t="s">
        <v>124</v>
      </c>
      <c r="B110" s="95">
        <v>1893760.41</v>
      </c>
      <c r="C110" s="96">
        <v>34980350.3</v>
      </c>
      <c r="D110" s="95">
        <v>36805824.49</v>
      </c>
      <c r="E110" s="120">
        <f t="shared" si="8"/>
        <v>68286.21999999136</v>
      </c>
      <c r="F110" s="70"/>
      <c r="G110" s="103">
        <v>68286.22</v>
      </c>
      <c r="H110" s="104"/>
      <c r="I110" s="104"/>
      <c r="J110" s="55"/>
    </row>
    <row r="111" spans="1:10" ht="12.75" customHeight="1">
      <c r="A111" s="109" t="s">
        <v>125</v>
      </c>
      <c r="B111" s="95">
        <v>10061475.07</v>
      </c>
      <c r="C111" s="96">
        <v>47856033.1</v>
      </c>
      <c r="D111" s="95">
        <v>57087829.52</v>
      </c>
      <c r="E111" s="120">
        <f t="shared" si="8"/>
        <v>829678.6499999985</v>
      </c>
      <c r="F111" s="70"/>
      <c r="G111" s="103">
        <v>829678.65</v>
      </c>
      <c r="H111" s="104"/>
      <c r="I111" s="104"/>
      <c r="J111" s="55"/>
    </row>
    <row r="112" spans="1:10" ht="12.75" customHeight="1">
      <c r="A112" s="107" t="s">
        <v>41</v>
      </c>
      <c r="B112" s="97">
        <v>749504.21</v>
      </c>
      <c r="C112" s="98">
        <v>11419857</v>
      </c>
      <c r="D112" s="97">
        <v>11883375.47</v>
      </c>
      <c r="E112" s="120">
        <f t="shared" si="8"/>
        <v>285985.7400000002</v>
      </c>
      <c r="F112" s="70"/>
      <c r="G112" s="103">
        <v>137485.74</v>
      </c>
      <c r="H112" s="104">
        <v>28500</v>
      </c>
      <c r="I112" s="104">
        <v>120000</v>
      </c>
      <c r="J112" s="55"/>
    </row>
    <row r="113" spans="1:10" ht="12.75" customHeight="1">
      <c r="A113" s="107" t="s">
        <v>42</v>
      </c>
      <c r="B113" s="97">
        <v>590235</v>
      </c>
      <c r="C113" s="98">
        <v>15992704</v>
      </c>
      <c r="D113" s="97">
        <v>16430840.43</v>
      </c>
      <c r="E113" s="120">
        <f t="shared" si="8"/>
        <v>152098.5700000003</v>
      </c>
      <c r="F113" s="70"/>
      <c r="G113" s="103">
        <v>9713.57</v>
      </c>
      <c r="H113" s="104"/>
      <c r="I113" s="104">
        <v>142385</v>
      </c>
      <c r="J113" s="55"/>
    </row>
    <row r="114" spans="1:10" ht="12.75" customHeight="1">
      <c r="A114" s="107" t="s">
        <v>43</v>
      </c>
      <c r="B114" s="97">
        <v>155198.15</v>
      </c>
      <c r="C114" s="98">
        <v>10284296.4</v>
      </c>
      <c r="D114" s="97">
        <v>10351791</v>
      </c>
      <c r="E114" s="123">
        <f t="shared" si="8"/>
        <v>87703.55000000075</v>
      </c>
      <c r="F114" s="125"/>
      <c r="G114" s="103">
        <v>82703.55</v>
      </c>
      <c r="H114" s="104">
        <v>5000</v>
      </c>
      <c r="I114" s="104"/>
      <c r="J114" s="63"/>
    </row>
    <row r="115" spans="1:10" ht="12.75" customHeight="1">
      <c r="A115" s="107" t="s">
        <v>126</v>
      </c>
      <c r="B115" s="95">
        <v>115212.09</v>
      </c>
      <c r="C115" s="96">
        <v>29125365</v>
      </c>
      <c r="D115" s="95">
        <v>28885145.99</v>
      </c>
      <c r="E115" s="120">
        <f t="shared" si="8"/>
        <v>355431.1000000015</v>
      </c>
      <c r="F115" s="70"/>
      <c r="G115" s="103">
        <v>319887.99</v>
      </c>
      <c r="H115" s="104">
        <v>35543.11</v>
      </c>
      <c r="I115" s="104"/>
      <c r="J115" s="55"/>
    </row>
    <row r="116" spans="1:10" ht="12.75" customHeight="1">
      <c r="A116" s="107" t="s">
        <v>44</v>
      </c>
      <c r="B116" s="97">
        <v>435899.59</v>
      </c>
      <c r="C116" s="98">
        <v>27549667.99</v>
      </c>
      <c r="D116" s="97">
        <v>27937737</v>
      </c>
      <c r="E116" s="120">
        <f t="shared" si="8"/>
        <v>47830.57999999821</v>
      </c>
      <c r="F116" s="70"/>
      <c r="G116" s="103">
        <v>43130.58</v>
      </c>
      <c r="H116" s="104">
        <v>4700</v>
      </c>
      <c r="I116" s="104"/>
      <c r="J116" s="55"/>
    </row>
    <row r="117" spans="1:10" ht="12.75" customHeight="1">
      <c r="A117" s="107" t="s">
        <v>45</v>
      </c>
      <c r="B117" s="95">
        <v>5547636.33</v>
      </c>
      <c r="C117" s="96">
        <v>54538326.18</v>
      </c>
      <c r="D117" s="95">
        <v>59861500.68</v>
      </c>
      <c r="E117" s="120">
        <f t="shared" si="8"/>
        <v>224461.8299999982</v>
      </c>
      <c r="F117" s="70"/>
      <c r="G117" s="103">
        <v>204461.83</v>
      </c>
      <c r="H117" s="104">
        <v>20000</v>
      </c>
      <c r="I117" s="104"/>
      <c r="J117" s="55"/>
    </row>
    <row r="118" spans="1:10" ht="12.75" customHeight="1">
      <c r="A118" s="107" t="s">
        <v>77</v>
      </c>
      <c r="B118" s="95">
        <v>8346373.42</v>
      </c>
      <c r="C118" s="96">
        <v>64242636.13</v>
      </c>
      <c r="D118" s="95">
        <v>72548281.15</v>
      </c>
      <c r="E118" s="120">
        <f t="shared" si="8"/>
        <v>40728.39999999106</v>
      </c>
      <c r="F118" s="70"/>
      <c r="G118" s="103">
        <v>37274.63</v>
      </c>
      <c r="H118" s="104">
        <v>3463.77</v>
      </c>
      <c r="I118" s="104"/>
      <c r="J118" s="55"/>
    </row>
    <row r="119" spans="1:10" ht="12.75" customHeight="1">
      <c r="A119" s="107" t="s">
        <v>127</v>
      </c>
      <c r="B119" s="95">
        <v>4106228.08</v>
      </c>
      <c r="C119" s="96">
        <v>87365246.15</v>
      </c>
      <c r="D119" s="95">
        <v>91449996.02</v>
      </c>
      <c r="E119" s="120">
        <f t="shared" si="8"/>
        <v>21478.210000008345</v>
      </c>
      <c r="F119" s="70"/>
      <c r="G119" s="103">
        <v>21478.21</v>
      </c>
      <c r="H119" s="104"/>
      <c r="I119" s="104"/>
      <c r="J119" s="55"/>
    </row>
    <row r="120" spans="1:10" ht="12.75" customHeight="1">
      <c r="A120" s="107" t="s">
        <v>128</v>
      </c>
      <c r="B120" s="95">
        <v>53503301.88</v>
      </c>
      <c r="C120" s="96">
        <v>82882619.09</v>
      </c>
      <c r="D120" s="95">
        <v>128102337.77</v>
      </c>
      <c r="E120" s="120">
        <f t="shared" si="8"/>
        <v>8283583.200000003</v>
      </c>
      <c r="F120" s="70"/>
      <c r="G120" s="105">
        <v>8283583.2</v>
      </c>
      <c r="H120" s="104"/>
      <c r="I120" s="104"/>
      <c r="J120" s="55"/>
    </row>
    <row r="121" spans="1:10" ht="12.75" customHeight="1">
      <c r="A121" s="107" t="s">
        <v>129</v>
      </c>
      <c r="B121" s="95">
        <v>13886549.89</v>
      </c>
      <c r="C121" s="96">
        <v>88073814.96</v>
      </c>
      <c r="D121" s="95">
        <v>100173670.14</v>
      </c>
      <c r="E121" s="120">
        <f t="shared" si="8"/>
        <v>1786694.7099999934</v>
      </c>
      <c r="F121" s="70"/>
      <c r="G121" s="103">
        <v>1736694.71</v>
      </c>
      <c r="H121" s="104">
        <v>50000</v>
      </c>
      <c r="I121" s="104"/>
      <c r="J121" s="55"/>
    </row>
    <row r="122" spans="1:10" ht="12.75" customHeight="1">
      <c r="A122" s="107" t="s">
        <v>46</v>
      </c>
      <c r="B122" s="95">
        <v>1491348.08</v>
      </c>
      <c r="C122" s="96">
        <v>68579104.17</v>
      </c>
      <c r="D122" s="95">
        <v>69854292.42</v>
      </c>
      <c r="E122" s="120">
        <f t="shared" si="8"/>
        <v>216159.8299999982</v>
      </c>
      <c r="F122" s="70"/>
      <c r="G122" s="103"/>
      <c r="H122" s="104">
        <v>216159.83</v>
      </c>
      <c r="I122" s="104"/>
      <c r="J122" s="55"/>
    </row>
    <row r="123" spans="1:10" ht="12.75" customHeight="1">
      <c r="A123" s="107" t="s">
        <v>130</v>
      </c>
      <c r="B123" s="97">
        <v>7104768.07</v>
      </c>
      <c r="C123" s="98">
        <v>56326699.45</v>
      </c>
      <c r="D123" s="97">
        <v>63204638.56</v>
      </c>
      <c r="E123" s="120">
        <f t="shared" si="8"/>
        <v>226828.9600000009</v>
      </c>
      <c r="F123" s="70"/>
      <c r="G123" s="103">
        <v>7970.55</v>
      </c>
      <c r="H123" s="104">
        <v>218858.41</v>
      </c>
      <c r="I123" s="104"/>
      <c r="J123" s="55"/>
    </row>
    <row r="124" spans="1:10" ht="12.75" customHeight="1">
      <c r="A124" s="107" t="s">
        <v>57</v>
      </c>
      <c r="B124" s="97">
        <v>821493.9</v>
      </c>
      <c r="C124" s="98">
        <v>35565370</v>
      </c>
      <c r="D124" s="97">
        <v>36136664</v>
      </c>
      <c r="E124" s="120">
        <f t="shared" si="8"/>
        <v>250199.8999999985</v>
      </c>
      <c r="F124" s="70"/>
      <c r="G124" s="103">
        <v>229635.9</v>
      </c>
      <c r="H124" s="104">
        <v>20564</v>
      </c>
      <c r="I124" s="104"/>
      <c r="J124" s="55"/>
    </row>
    <row r="125" spans="1:10" ht="12.75" customHeight="1">
      <c r="A125" s="107" t="s">
        <v>58</v>
      </c>
      <c r="B125" s="95">
        <v>735143.51</v>
      </c>
      <c r="C125" s="96">
        <v>23138614.15</v>
      </c>
      <c r="D125" s="95">
        <v>23840047.77</v>
      </c>
      <c r="E125" s="120">
        <f t="shared" si="8"/>
        <v>33709.890000000596</v>
      </c>
      <c r="F125" s="70"/>
      <c r="G125" s="103">
        <v>33709.89</v>
      </c>
      <c r="H125" s="104"/>
      <c r="I125" s="104"/>
      <c r="J125" s="55"/>
    </row>
    <row r="126" spans="1:10" ht="12.75" customHeight="1">
      <c r="A126" s="107" t="s">
        <v>131</v>
      </c>
      <c r="B126" s="95">
        <v>281674.05</v>
      </c>
      <c r="C126" s="96">
        <v>20906754.6</v>
      </c>
      <c r="D126" s="95">
        <v>21188428.65</v>
      </c>
      <c r="E126" s="56">
        <f t="shared" si="8"/>
        <v>0</v>
      </c>
      <c r="F126" s="70"/>
      <c r="G126" s="103"/>
      <c r="H126" s="104"/>
      <c r="I126" s="104"/>
      <c r="J126" s="55"/>
    </row>
    <row r="127" spans="1:10" ht="12.75" customHeight="1">
      <c r="A127" s="107" t="s">
        <v>47</v>
      </c>
      <c r="B127" s="95">
        <v>650049.39</v>
      </c>
      <c r="C127" s="96">
        <v>14171469</v>
      </c>
      <c r="D127" s="95">
        <v>14634870.27</v>
      </c>
      <c r="E127" s="120">
        <f aca="true" t="shared" si="10" ref="E127:E133">B127+C127-D127</f>
        <v>186648.12000000104</v>
      </c>
      <c r="F127" s="70"/>
      <c r="G127" s="103">
        <v>167983.12</v>
      </c>
      <c r="H127" s="104">
        <v>18665</v>
      </c>
      <c r="I127" s="104"/>
      <c r="J127" s="55"/>
    </row>
    <row r="128" spans="1:10" ht="12.75" customHeight="1">
      <c r="A128" s="107" t="s">
        <v>48</v>
      </c>
      <c r="B128" s="97">
        <v>393595.16</v>
      </c>
      <c r="C128" s="98">
        <v>22375582.88</v>
      </c>
      <c r="D128" s="97">
        <v>22683445.75</v>
      </c>
      <c r="E128" s="120">
        <f t="shared" si="10"/>
        <v>85732.2899999991</v>
      </c>
      <c r="F128" s="70"/>
      <c r="G128" s="103">
        <v>85732.29</v>
      </c>
      <c r="H128" s="104"/>
      <c r="I128" s="104"/>
      <c r="J128" s="55"/>
    </row>
    <row r="129" spans="1:10" ht="12.75" customHeight="1">
      <c r="A129" s="107" t="s">
        <v>49</v>
      </c>
      <c r="B129" s="95">
        <v>689414.37</v>
      </c>
      <c r="C129" s="96">
        <v>23188768.68</v>
      </c>
      <c r="D129" s="95">
        <v>23878183.05</v>
      </c>
      <c r="E129" s="56">
        <f t="shared" si="10"/>
        <v>0</v>
      </c>
      <c r="F129" s="70"/>
      <c r="G129" s="103"/>
      <c r="H129" s="104"/>
      <c r="I129" s="104"/>
      <c r="J129" s="55"/>
    </row>
    <row r="130" spans="1:10" ht="12.75" customHeight="1">
      <c r="A130" s="107" t="s">
        <v>50</v>
      </c>
      <c r="B130" s="95">
        <v>459181.54</v>
      </c>
      <c r="C130" s="96">
        <v>26307626.54</v>
      </c>
      <c r="D130" s="95">
        <v>26695053.36</v>
      </c>
      <c r="E130" s="120">
        <f t="shared" si="10"/>
        <v>71754.71999999881</v>
      </c>
      <c r="F130" s="70"/>
      <c r="G130" s="103">
        <v>71754.72</v>
      </c>
      <c r="H130" s="104"/>
      <c r="I130" s="104"/>
      <c r="J130" s="55"/>
    </row>
    <row r="131" spans="1:10" ht="12.75" customHeight="1">
      <c r="A131" s="107" t="s">
        <v>51</v>
      </c>
      <c r="B131" s="97">
        <v>55830.33</v>
      </c>
      <c r="C131" s="98">
        <v>9814056.74</v>
      </c>
      <c r="D131" s="97">
        <v>9869887.07</v>
      </c>
      <c r="E131" s="56">
        <f t="shared" si="10"/>
        <v>0</v>
      </c>
      <c r="F131" s="70"/>
      <c r="G131" s="103"/>
      <c r="H131" s="104"/>
      <c r="I131" s="104"/>
      <c r="J131" s="55"/>
    </row>
    <row r="132" spans="1:10" ht="12.75" customHeight="1">
      <c r="A132" s="107" t="s">
        <v>132</v>
      </c>
      <c r="B132" s="97">
        <v>161454.5</v>
      </c>
      <c r="C132" s="98">
        <v>26971649</v>
      </c>
      <c r="D132" s="97">
        <v>26734662.84</v>
      </c>
      <c r="E132" s="120">
        <f t="shared" si="10"/>
        <v>398440.66000000015</v>
      </c>
      <c r="F132" s="70"/>
      <c r="G132" s="103">
        <v>398440.66</v>
      </c>
      <c r="H132" s="104"/>
      <c r="I132" s="104"/>
      <c r="J132" s="55"/>
    </row>
    <row r="133" spans="1:10" ht="12.75" customHeight="1">
      <c r="A133" s="107" t="s">
        <v>133</v>
      </c>
      <c r="B133" s="95">
        <v>521937.85</v>
      </c>
      <c r="C133" s="96">
        <v>19566849.03</v>
      </c>
      <c r="D133" s="95">
        <v>19693372.33</v>
      </c>
      <c r="E133" s="120">
        <f t="shared" si="10"/>
        <v>395414.55000000447</v>
      </c>
      <c r="F133" s="112"/>
      <c r="G133" s="103">
        <v>395414.55</v>
      </c>
      <c r="H133" s="104"/>
      <c r="I133" s="104"/>
      <c r="J133" s="113"/>
    </row>
    <row r="134" spans="1:12" ht="15.75" thickBot="1">
      <c r="A134" s="110" t="s">
        <v>10</v>
      </c>
      <c r="B134" s="100">
        <f aca="true" t="shared" si="11" ref="B134:I134">SUM(B61:B133)</f>
        <v>374235527.00999975</v>
      </c>
      <c r="C134" s="111">
        <f t="shared" si="11"/>
        <v>3524468386.9400005</v>
      </c>
      <c r="D134" s="100">
        <f t="shared" si="11"/>
        <v>3866312439.4</v>
      </c>
      <c r="E134" s="124">
        <f>SUM(E61:E133)</f>
        <v>32391475.44999999</v>
      </c>
      <c r="F134" s="17">
        <f>SUM(F61:F133)</f>
        <v>0</v>
      </c>
      <c r="G134" s="100">
        <f t="shared" si="11"/>
        <v>29206142.689999994</v>
      </c>
      <c r="H134" s="100">
        <f t="shared" si="11"/>
        <v>2648142.9600000004</v>
      </c>
      <c r="I134" s="100">
        <f t="shared" si="11"/>
        <v>537199.8</v>
      </c>
      <c r="J134" s="100"/>
      <c r="K134" s="91"/>
      <c r="L134" s="92"/>
    </row>
    <row r="135" spans="1:10" ht="12.75">
      <c r="A135" s="27"/>
      <c r="B135" s="28"/>
      <c r="C135" s="28"/>
      <c r="D135" s="28"/>
      <c r="E135" s="27"/>
      <c r="F135" s="27"/>
      <c r="G135" s="28"/>
      <c r="H135" s="28"/>
      <c r="I135" s="28"/>
      <c r="J135" s="27"/>
    </row>
    <row r="136" spans="1:10" ht="12.75">
      <c r="A136" s="27"/>
      <c r="B136" s="28"/>
      <c r="C136" s="28"/>
      <c r="D136" s="28"/>
      <c r="E136" s="27"/>
      <c r="F136" s="27"/>
      <c r="G136" s="28"/>
      <c r="H136" s="28"/>
      <c r="I136" s="28"/>
      <c r="J136" s="27"/>
    </row>
    <row r="137" spans="1:10" ht="12.75">
      <c r="A137" s="27"/>
      <c r="B137" s="28"/>
      <c r="C137" s="28"/>
      <c r="D137" s="28"/>
      <c r="E137" s="27"/>
      <c r="F137" s="27"/>
      <c r="G137" s="28"/>
      <c r="H137" s="28"/>
      <c r="I137" s="28"/>
      <c r="J137" s="27"/>
    </row>
    <row r="138" spans="1:10" ht="12.75">
      <c r="A138" s="27"/>
      <c r="B138" s="28"/>
      <c r="C138" s="28"/>
      <c r="D138" s="28"/>
      <c r="E138" s="27"/>
      <c r="F138" s="27"/>
      <c r="G138" s="28"/>
      <c r="H138" s="28"/>
      <c r="I138" s="28"/>
      <c r="J138" s="27"/>
    </row>
    <row r="139" spans="1:10" ht="12.75">
      <c r="A139" s="27"/>
      <c r="B139" s="28"/>
      <c r="C139" s="28"/>
      <c r="D139" s="28"/>
      <c r="E139" s="27"/>
      <c r="F139" s="27"/>
      <c r="G139" s="28"/>
      <c r="H139" s="28"/>
      <c r="I139" s="28"/>
      <c r="J139" s="27"/>
    </row>
    <row r="140" spans="1:10" ht="12.75">
      <c r="A140" s="27"/>
      <c r="B140" s="28"/>
      <c r="C140" s="28"/>
      <c r="D140" s="28"/>
      <c r="E140" s="27"/>
      <c r="F140" s="27"/>
      <c r="G140" s="28"/>
      <c r="H140" s="28"/>
      <c r="I140" s="28"/>
      <c r="J140" s="27"/>
    </row>
    <row r="141" spans="1:10" ht="12.75">
      <c r="A141" s="27"/>
      <c r="B141" s="28"/>
      <c r="C141" s="28"/>
      <c r="D141" s="28"/>
      <c r="E141" s="27"/>
      <c r="F141" s="27"/>
      <c r="G141" s="28"/>
      <c r="H141" s="28"/>
      <c r="I141" s="28"/>
      <c r="J141" s="27"/>
    </row>
    <row r="142" spans="1:10" ht="12.75">
      <c r="A142" s="27"/>
      <c r="B142" s="28"/>
      <c r="C142" s="28"/>
      <c r="D142" s="28"/>
      <c r="E142" s="27"/>
      <c r="F142" s="27"/>
      <c r="G142" s="28"/>
      <c r="H142" s="28"/>
      <c r="I142" s="28"/>
      <c r="J142" s="27"/>
    </row>
    <row r="143" spans="1:10" ht="12.75">
      <c r="A143" s="27"/>
      <c r="B143" s="28"/>
      <c r="C143" s="28"/>
      <c r="D143" s="28"/>
      <c r="E143" s="27"/>
      <c r="F143" s="27"/>
      <c r="G143" s="28"/>
      <c r="H143" s="28"/>
      <c r="I143" s="28"/>
      <c r="J143" s="27"/>
    </row>
    <row r="144" spans="1:10" ht="12.75">
      <c r="A144" s="27"/>
      <c r="B144" s="28"/>
      <c r="C144" s="28"/>
      <c r="D144" s="28"/>
      <c r="E144" s="27"/>
      <c r="F144" s="27"/>
      <c r="G144" s="28"/>
      <c r="H144" s="28"/>
      <c r="I144" s="28"/>
      <c r="J144" s="27"/>
    </row>
    <row r="145" spans="1:10" ht="12.75">
      <c r="A145" s="27"/>
      <c r="B145" s="28"/>
      <c r="C145" s="28"/>
      <c r="D145" s="28"/>
      <c r="E145" s="27"/>
      <c r="F145" s="27"/>
      <c r="G145" s="28"/>
      <c r="H145" s="28"/>
      <c r="I145" s="28"/>
      <c r="J145" s="27"/>
    </row>
    <row r="146" spans="1:10" ht="12.75">
      <c r="A146" s="27"/>
      <c r="B146" s="28"/>
      <c r="C146" s="28"/>
      <c r="D146" s="28"/>
      <c r="E146" s="27"/>
      <c r="F146" s="27"/>
      <c r="G146" s="28"/>
      <c r="H146" s="28"/>
      <c r="I146" s="28"/>
      <c r="J146" s="27"/>
    </row>
  </sheetData>
  <sheetProtection/>
  <mergeCells count="14">
    <mergeCell ref="A6:A8"/>
    <mergeCell ref="I6:I8"/>
    <mergeCell ref="B6:B8"/>
    <mergeCell ref="C6:C8"/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</mergeCells>
  <printOptions horizontalCentered="1"/>
  <pageMargins left="0.1968503937007874" right="0.1968503937007874" top="0.9055118110236221" bottom="0.7874015748031497" header="0.7086614173228347" footer="0.5511811023622047"/>
  <pageSetup horizontalDpi="600" verticalDpi="600" orientation="landscape" paperSize="9" scale="90" r:id="rId1"/>
  <headerFooter alignWithMargins="0">
    <oddFooter>&amp;CStránka &amp;P&amp;RTab.č. 03 PO hospodaření</oddFooter>
  </headerFooter>
  <rowBreaks count="3" manualBreakCount="3">
    <brk id="39" max="9" man="1"/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2023-05-11T06:01:31Z</cp:lastPrinted>
  <dcterms:created xsi:type="dcterms:W3CDTF">1997-01-24T11:07:25Z</dcterms:created>
  <dcterms:modified xsi:type="dcterms:W3CDTF">2023-05-11T06:01:44Z</dcterms:modified>
  <cp:category/>
  <cp:version/>
  <cp:contentType/>
  <cp:contentStatus/>
</cp:coreProperties>
</file>