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65" windowHeight="8460" activeTab="0"/>
  </bookViews>
  <sheets>
    <sheet name="Hospodaření PO " sheetId="1" r:id="rId1"/>
  </sheets>
  <definedNames>
    <definedName name="_xlnm.Print_Titles" localSheetId="0">'Hospodaření PO '!$6:$8</definedName>
    <definedName name="_xlnm.Print_Area" localSheetId="0">'Hospodaření PO '!$A$1:$J$133</definedName>
  </definedNames>
  <calcPr fullCalcOnLoad="1"/>
</workbook>
</file>

<file path=xl/sharedStrings.xml><?xml version="1.0" encoding="utf-8"?>
<sst xmlns="http://schemas.openxmlformats.org/spreadsheetml/2006/main" count="142" uniqueCount="137">
  <si>
    <t>Organizace</t>
  </si>
  <si>
    <t>zisk</t>
  </si>
  <si>
    <t>ztráta</t>
  </si>
  <si>
    <t>Výnosy</t>
  </si>
  <si>
    <t>Náklady</t>
  </si>
  <si>
    <t>Příspěvek na provoz</t>
  </si>
  <si>
    <t>rezervní fond</t>
  </si>
  <si>
    <t>fond odměn</t>
  </si>
  <si>
    <t>(v tis. Kč)</t>
  </si>
  <si>
    <t>Kap. 14 - školství</t>
  </si>
  <si>
    <t>Celkem</t>
  </si>
  <si>
    <t>Kap. 10 - doprava</t>
  </si>
  <si>
    <t>Kap. 15 - zdravotnictví</t>
  </si>
  <si>
    <t>Sdružení ozdravoven a léčeben okresu Trutnov</t>
  </si>
  <si>
    <t>Protialkoholní záchytná stanice KHK</t>
  </si>
  <si>
    <t>Kap. 16 - kultura</t>
  </si>
  <si>
    <t>Galerie výtvarného umění v Náchodě</t>
  </si>
  <si>
    <t>Regionální muzeum a galerie v Jičíně</t>
  </si>
  <si>
    <t>Kap. 28 - sociální věci</t>
  </si>
  <si>
    <t>Domov důchodců Černožice</t>
  </si>
  <si>
    <t>Domov důchodců Humburky</t>
  </si>
  <si>
    <t>Domov důchodců Tmavý Důl</t>
  </si>
  <si>
    <t>Domov důchodců Malá Čermná</t>
  </si>
  <si>
    <t>Domov důchodců Náchod</t>
  </si>
  <si>
    <t>Neroz-   děleno</t>
  </si>
  <si>
    <t>Návrh na rozd.VH do f. org.</t>
  </si>
  <si>
    <t>Galerie moderního umění v Hradci Králové</t>
  </si>
  <si>
    <t>Kap. 21 - investice a evropské projekty</t>
  </si>
  <si>
    <t>Správa silnic Královéhradeckého kraje</t>
  </si>
  <si>
    <t>Návrh na
 řešení ztráty</t>
  </si>
  <si>
    <t>Výsl.hospodaření</t>
  </si>
  <si>
    <t>Gymnázium J. K. Tyla, Hradec Králové, Tylovo nábř. 682</t>
  </si>
  <si>
    <t>Dětský domov a školní jídelna, Nechanice, Hrádecká 267</t>
  </si>
  <si>
    <t>Základní škola, Nový Bydžov, F. Palackého 1240</t>
  </si>
  <si>
    <t>Školní jídelna, Hradec Králové, Hradecká 1219</t>
  </si>
  <si>
    <t>Lepařovo gymnázium, Jičín, Jiráskova 30</t>
  </si>
  <si>
    <t>Masarykova obchodní akademie, Jičín, 17. listopadu 220</t>
  </si>
  <si>
    <t>Střední škola zahradnická, Kopidlno, náměstí Hilmarovo 1</t>
  </si>
  <si>
    <t>Gymnázium, Broumov, Hradební 218</t>
  </si>
  <si>
    <t>Jiráskovo gymnázium, Náchod, Řezníčkova 451</t>
  </si>
  <si>
    <t>Střední škola řemeslná, Jaroměř, Studničkova 260</t>
  </si>
  <si>
    <t>Gymnázium, Dobruška, Pulická 779</t>
  </si>
  <si>
    <t>Dětský domov, Potštejn, Českých bratří 141</t>
  </si>
  <si>
    <t>Dětský domov a školní jídelna, Sedloňov 153</t>
  </si>
  <si>
    <t>Základní škola, Dobruška, Opočenská 115</t>
  </si>
  <si>
    <t>Gymnázium, Dvůr Králové nad Labem, nám. Odboje 304</t>
  </si>
  <si>
    <t>Gymnázium, Trutnov, Jiráskovo náměstí 325</t>
  </si>
  <si>
    <t>Střední průmyslová škola, Trutnov, Školní 101</t>
  </si>
  <si>
    <t>Dětský domov a školní jídelna, Vrchlabí, Žižkova 497</t>
  </si>
  <si>
    <t>Dětský domov, základní škola a školní jídelna, Dolní Lánov 240</t>
  </si>
  <si>
    <t>Speciální základní škola Augustina Bartoše</t>
  </si>
  <si>
    <t>Mateřská škola, Základní škola a Praktická škola, Trutnov</t>
  </si>
  <si>
    <t>Základní škola a Mateřská škola, Vrchlabí, Krkonošská 230</t>
  </si>
  <si>
    <t>ÚSP pro mládež Kvasiny</t>
  </si>
  <si>
    <t>Domov sociálních služeb Skřivany</t>
  </si>
  <si>
    <t>Základní škola a Praktická škola, Jičín</t>
  </si>
  <si>
    <t>Gymnázium Jaroslava Žáka, Jaroměř</t>
  </si>
  <si>
    <t>Střední škola řemesel a Základní škola, Hořice</t>
  </si>
  <si>
    <t>Střední škola a Základní škola Sluneční, Hostinné</t>
  </si>
  <si>
    <t>Mateřská škola, Trutnov, Na Struze 124</t>
  </si>
  <si>
    <t>Domov důchodců Dvůr Králové nad Labem</t>
  </si>
  <si>
    <t xml:space="preserve">Domov U Biřičky </t>
  </si>
  <si>
    <t xml:space="preserve">Domov V Podzámčí </t>
  </si>
  <si>
    <t>Domov důchodců Lampertice</t>
  </si>
  <si>
    <t>Domov pro seniory Pilníkov</t>
  </si>
  <si>
    <t>Domov pro seniory Vrchlabí</t>
  </si>
  <si>
    <t>Barevné domky Hajnice</t>
  </si>
  <si>
    <t>Domov bez bariér</t>
  </si>
  <si>
    <t>Domov sociálních služeb Chotělice</t>
  </si>
  <si>
    <t xml:space="preserve">Domov Dědina </t>
  </si>
  <si>
    <t xml:space="preserve">DOMOV NA STŔÍBRNÉM VRCHU </t>
  </si>
  <si>
    <t xml:space="preserve">Domovy Na Třešňovce </t>
  </si>
  <si>
    <t>Domov důchodců Police nad Metují</t>
  </si>
  <si>
    <t xml:space="preserve">Domov Dolní zámek </t>
  </si>
  <si>
    <t>Studijní a vědecká knihovna v Hradci Králové</t>
  </si>
  <si>
    <t>Hvězdárna a planetárium v Hradci Králové</t>
  </si>
  <si>
    <t>Střední škola služeb, obchodu a gastronomie, Hradec Králové</t>
  </si>
  <si>
    <t>Střední škola strojírenská a elektrotechnická, Nová Paka</t>
  </si>
  <si>
    <t>Krkonošské gymnázium a Střední odborná škola, Vrchlabí</t>
  </si>
  <si>
    <t>Tabulka č. 3</t>
  </si>
  <si>
    <t>Léčebna dlouhodobě nemocných Opočno</t>
  </si>
  <si>
    <t>Muzeum východních Čech v Hradci Králové</t>
  </si>
  <si>
    <t>Centrum investic, rozvoje a inovací</t>
  </si>
  <si>
    <t>Gymnázium Boženy Němcové, Hradec Králové, Pospíšilova tř. 324</t>
  </si>
  <si>
    <t>Střední škola technická a řemeslná, Nový Bydžov, Dr. M. Tyrše 112</t>
  </si>
  <si>
    <t>Střední průmyslová škola Otty Wichterleho, Hronov</t>
  </si>
  <si>
    <t>Základní škola a Praktická škola, Broumov, Kladská 164</t>
  </si>
  <si>
    <t>Školské zařízení pro DVPP KHK, Hradec Králové, Štefánikova 566</t>
  </si>
  <si>
    <t>Hvězdárna v Úpici</t>
  </si>
  <si>
    <t xml:space="preserve">Muzeum Náchodska </t>
  </si>
  <si>
    <t xml:space="preserve">Muzeum Orlických hor v Rychnově n. Kněžnou </t>
  </si>
  <si>
    <t>Zdravotnická záchranné služba KHK</t>
  </si>
  <si>
    <t>Léčebna pro dlouhodobě nemocné Hradec Králové</t>
  </si>
  <si>
    <t>Domečky Rychnov nad Kněžnou</t>
  </si>
  <si>
    <t>OA, SOŠ a JŠ s právem státní jazykové zkoušky, Hradec Králové</t>
  </si>
  <si>
    <t>Zemědělská akademie a Gymnázium Hořice - SŠ a VOŠ</t>
  </si>
  <si>
    <t>Gymnázium a SOŠ pedagogická, Nová Paka, Kumburská 740</t>
  </si>
  <si>
    <t>Dětský domov, MŠ a ŠJ, Broumov, třída Masarykova 246</t>
  </si>
  <si>
    <t>SPŠ, Odborná škola a Základní škola, Nové Město nad Metují</t>
  </si>
  <si>
    <t>ZŠ a MŠ při dětské léčebně, Janské Lázně, Horní promenáda 268</t>
  </si>
  <si>
    <t>ZŠ logopedická a MŠ logopedická, Choustníkovo Hradiště 161</t>
  </si>
  <si>
    <t>Střední průmyslová škola, SOŠ a SOU, Hradec Králové</t>
  </si>
  <si>
    <t>VOŠ zdravotnická a Střední zdravotnická škola, Hradec Králové</t>
  </si>
  <si>
    <t>Gymnázium, Střední odborná škola a VOŠ, Nový Bydžov</t>
  </si>
  <si>
    <t>Střední průmyslová škola stavební, HK, Pospíšilova tř. 787</t>
  </si>
  <si>
    <t>SOŠ veterinární, Hradec Králové-Kukleny, Pražská 68</t>
  </si>
  <si>
    <t>Střední odborná škola a SOU, Hradec Králové, Vocelova 1338</t>
  </si>
  <si>
    <t>SUPŠ hudebních nástrojů a nábytku, HK, 17. listopadu 1202</t>
  </si>
  <si>
    <t>DM, internát a ŠJ, Hradec Králové, Vocelova 1469/5</t>
  </si>
  <si>
    <t>Střední škola profesní přípravy, HK, 17. listopadu 1212</t>
  </si>
  <si>
    <t>MŠ, Speciální základní škola a Praktická škola, Hradec Králové</t>
  </si>
  <si>
    <t>ZŠ a MŠ při Fakultní nemocnici, Hradec Králové, Sokolská 581</t>
  </si>
  <si>
    <t>VOŠ, Střední škola, ZŠ a MŠ, Hradec Králové, Štefánikova 549</t>
  </si>
  <si>
    <t>PPP a Speciální pedagogické centrum, Královéhradeckého kraje</t>
  </si>
  <si>
    <t>VOŠ a Střední průmyslová škola, Jičín, Pod Koželuhy 100</t>
  </si>
  <si>
    <t>SUPŠ sochařská a kamenická, Hořice, příspěvková organizace</t>
  </si>
  <si>
    <t>SŠ gastronomie a služeb, Nová Paka, Masarykovo nám. 2</t>
  </si>
  <si>
    <t>SPŠ stavební a OA arch. Jana Letzela, Náchod</t>
  </si>
  <si>
    <t>Dětský domov, ZŠ speciální a Praktická škola, Jaroměř</t>
  </si>
  <si>
    <t>Gymn. F. M. Pelcla, Rychnov nad Kněžnou, Hrdinů odboje 36</t>
  </si>
  <si>
    <t>Vyšší odborná škola a SPŠ, Rychnov n.Kněžnou, U Stadionu 1166</t>
  </si>
  <si>
    <t>SPŠ elektrotechniky a inform. techn., Dobruška, Čs. odboje 670</t>
  </si>
  <si>
    <t>OA T. G. Masaryka, Kostelec nad Orlicí, Komenského 522</t>
  </si>
  <si>
    <t>SZŠ a SOU chladicí a klim. techniky, Kostelec nad Orlicí</t>
  </si>
  <si>
    <t>ZŠ a Praktická škola, Rychnov n. Kněžnou, Kolowratská 485</t>
  </si>
  <si>
    <t>VOŠ zdravotnická, Střední zdravotnická škola a OA, Trutnov</t>
  </si>
  <si>
    <t>Česká lesnická akademie Trutnov - SŠ a VOŠ</t>
  </si>
  <si>
    <t>SPŠ a SOŠ, Dvůr Králové nad Labem, příspěvková organizace</t>
  </si>
  <si>
    <t>SŠ hotelnictví, řemesel a gastronomie, Trutnov, přísp. organizace</t>
  </si>
  <si>
    <t>ZŠ a Praktická škola, Dvůr Králové nad Labem, Přemyslova 479</t>
  </si>
  <si>
    <t>Impuls Hradec Králové, centrum uměleckých aktivit</t>
  </si>
  <si>
    <t xml:space="preserve"> Přehled o hospodaření příspěvkových organizací zřízených Královéhradeckým krajem za rok 2021</t>
  </si>
  <si>
    <t xml:space="preserve"> </t>
  </si>
  <si>
    <t>Praktická škola, ZŠ a MŠ Josefa Zemana, Náchod, Raisova 677</t>
  </si>
  <si>
    <t>Domovy na Orlici</t>
  </si>
  <si>
    <t>Královéhradecká krajská centrála cestovního ruchu</t>
  </si>
  <si>
    <t>krytí z RF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</si>
</sst>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#,##0.0"/>
    <numFmt numFmtId="169" formatCode="#,##0.000"/>
    <numFmt numFmtId="170" formatCode="#,##0.00_ ;\-#,##0.00\ "/>
    <numFmt numFmtId="171" formatCode="###,###,###,##0.00"/>
    <numFmt numFmtId="172" formatCode="###,###,###,##0.0"/>
    <numFmt numFmtId="173" formatCode="_-* #,##0\ _K_č_-;\-* #,##0\ _K_č_-;_-* &quot;-&quot;??\ _K_č_-;_-@_-"/>
    <numFmt numFmtId="174" formatCode="_-* #,##0.0\ _K_č_-;\-* #,##0.0\ _K_č_-;_-* &quot;-&quot;??\ _K_č_-;_-@_-"/>
    <numFmt numFmtId="175" formatCode="??,??0.00"/>
    <numFmt numFmtId="176" formatCode="#,##0.0000"/>
    <numFmt numFmtId="177" formatCode="0.0000"/>
    <numFmt numFmtId="178" formatCode="0.00000"/>
    <numFmt numFmtId="179" formatCode="#,##0.00000"/>
    <numFmt numFmtId="180" formatCode="#,##0.000000"/>
    <numFmt numFmtId="181" formatCode="#,##0.0000000"/>
    <numFmt numFmtId="182" formatCode="0.000000"/>
    <numFmt numFmtId="183" formatCode="???,??0.00"/>
    <numFmt numFmtId="184" formatCode="???,???,??0.00"/>
    <numFmt numFmtId="185" formatCode="#.00,"/>
    <numFmt numFmtId="186" formatCode="\ #,###.00,"/>
    <numFmt numFmtId="187" formatCode="\ #,##0.00,"/>
  </numFmts>
  <fonts count="51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0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5" xfId="0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2" xfId="0" applyFont="1" applyBorder="1" applyAlignment="1">
      <alignment wrapText="1"/>
    </xf>
    <xf numFmtId="4" fontId="0" fillId="0" borderId="14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5" fillId="34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2" fillId="0" borderId="17" xfId="0" applyFont="1" applyBorder="1" applyAlignment="1">
      <alignment/>
    </xf>
    <xf numFmtId="4" fontId="7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19" xfId="0" applyFont="1" applyFill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23" xfId="0" applyNumberForma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34" borderId="26" xfId="0" applyNumberFormat="1" applyFont="1" applyFill="1" applyBorder="1" applyAlignment="1">
      <alignment/>
    </xf>
    <xf numFmtId="4" fontId="0" fillId="34" borderId="28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0" borderId="29" xfId="0" applyNumberFormat="1" applyBorder="1" applyAlignment="1">
      <alignment/>
    </xf>
    <xf numFmtId="0" fontId="0" fillId="0" borderId="12" xfId="0" applyBorder="1" applyAlignment="1">
      <alignment wrapText="1"/>
    </xf>
    <xf numFmtId="4" fontId="0" fillId="0" borderId="29" xfId="0" applyNumberFormat="1" applyFill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3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48" fillId="0" borderId="26" xfId="0" applyNumberFormat="1" applyFont="1" applyBorder="1" applyAlignment="1">
      <alignment/>
    </xf>
    <xf numFmtId="4" fontId="48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34" xfId="47" applyFont="1" applyBorder="1" applyAlignment="1">
      <alignment horizontal="left"/>
      <protection/>
    </xf>
    <xf numFmtId="0" fontId="7" fillId="0" borderId="20" xfId="47" applyFont="1" applyBorder="1" applyAlignment="1">
      <alignment horizontal="left"/>
      <protection/>
    </xf>
    <xf numFmtId="4" fontId="49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0" fillId="0" borderId="35" xfId="0" applyNumberFormat="1" applyBorder="1" applyAlignment="1">
      <alignment/>
    </xf>
    <xf numFmtId="0" fontId="8" fillId="0" borderId="18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34" borderId="20" xfId="0" applyFont="1" applyFill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7" fillId="0" borderId="27" xfId="0" applyNumberFormat="1" applyFont="1" applyBorder="1" applyAlignment="1">
      <alignment/>
    </xf>
    <xf numFmtId="0" fontId="8" fillId="0" borderId="34" xfId="0" applyFont="1" applyBorder="1" applyAlignment="1">
      <alignment vertical="center" wrapText="1"/>
    </xf>
    <xf numFmtId="0" fontId="2" fillId="8" borderId="18" xfId="0" applyFont="1" applyFill="1" applyBorder="1" applyAlignment="1">
      <alignment/>
    </xf>
    <xf numFmtId="0" fontId="2" fillId="8" borderId="34" xfId="0" applyFont="1" applyFill="1" applyBorder="1" applyAlignment="1">
      <alignment/>
    </xf>
    <xf numFmtId="0" fontId="2" fillId="8" borderId="37" xfId="0" applyFont="1" applyFill="1" applyBorder="1" applyAlignment="1">
      <alignment/>
    </xf>
    <xf numFmtId="185" fontId="7" fillId="0" borderId="14" xfId="38" applyNumberFormat="1" applyFont="1" applyBorder="1" applyAlignment="1">
      <alignment/>
    </xf>
    <xf numFmtId="186" fontId="7" fillId="0" borderId="23" xfId="38" applyNumberFormat="1" applyFont="1" applyBorder="1" applyAlignment="1">
      <alignment/>
    </xf>
    <xf numFmtId="186" fontId="7" fillId="0" borderId="18" xfId="38" applyNumberFormat="1" applyFont="1" applyBorder="1" applyAlignment="1">
      <alignment/>
    </xf>
    <xf numFmtId="186" fontId="7" fillId="0" borderId="10" xfId="38" applyNumberFormat="1" applyFont="1" applyBorder="1" applyAlignment="1">
      <alignment/>
    </xf>
    <xf numFmtId="186" fontId="7" fillId="0" borderId="33" xfId="38" applyNumberFormat="1" applyFont="1" applyBorder="1" applyAlignment="1">
      <alignment/>
    </xf>
    <xf numFmtId="186" fontId="7" fillId="0" borderId="20" xfId="38" applyNumberFormat="1" applyFont="1" applyBorder="1" applyAlignment="1">
      <alignment/>
    </xf>
    <xf numFmtId="186" fontId="7" fillId="0" borderId="14" xfId="38" applyNumberFormat="1" applyFont="1" applyBorder="1" applyAlignment="1">
      <alignment/>
    </xf>
    <xf numFmtId="186" fontId="7" fillId="0" borderId="38" xfId="38" applyNumberFormat="1" applyFont="1" applyBorder="1" applyAlignment="1">
      <alignment/>
    </xf>
    <xf numFmtId="187" fontId="7" fillId="0" borderId="18" xfId="38" applyNumberFormat="1" applyFont="1" applyBorder="1" applyAlignment="1">
      <alignment/>
    </xf>
    <xf numFmtId="186" fontId="7" fillId="0" borderId="28" xfId="38" applyNumberFormat="1" applyFont="1" applyBorder="1" applyAlignment="1">
      <alignment/>
    </xf>
    <xf numFmtId="187" fontId="7" fillId="0" borderId="20" xfId="38" applyNumberFormat="1" applyFont="1" applyBorder="1" applyAlignment="1">
      <alignment/>
    </xf>
    <xf numFmtId="186" fontId="7" fillId="34" borderId="10" xfId="38" applyNumberFormat="1" applyFont="1" applyFill="1" applyBorder="1" applyAlignment="1">
      <alignment/>
    </xf>
    <xf numFmtId="186" fontId="7" fillId="0" borderId="10" xfId="38" applyNumberFormat="1" applyFont="1" applyFill="1" applyBorder="1" applyAlignment="1">
      <alignment/>
    </xf>
    <xf numFmtId="187" fontId="7" fillId="0" borderId="10" xfId="38" applyNumberFormat="1" applyFont="1" applyFill="1" applyBorder="1" applyAlignment="1">
      <alignment/>
    </xf>
    <xf numFmtId="187" fontId="7" fillId="0" borderId="28" xfId="38" applyNumberFormat="1" applyFont="1" applyBorder="1" applyAlignment="1">
      <alignment/>
    </xf>
    <xf numFmtId="186" fontId="0" fillId="0" borderId="10" xfId="38" applyNumberFormat="1" applyFont="1" applyFill="1" applyBorder="1" applyAlignment="1">
      <alignment/>
    </xf>
    <xf numFmtId="186" fontId="7" fillId="0" borderId="28" xfId="38" applyNumberFormat="1" applyFont="1" applyFill="1" applyBorder="1" applyAlignment="1">
      <alignment/>
    </xf>
    <xf numFmtId="186" fontId="10" fillId="0" borderId="16" xfId="38" applyNumberFormat="1" applyFont="1" applyBorder="1" applyAlignment="1">
      <alignment/>
    </xf>
    <xf numFmtId="186" fontId="10" fillId="0" borderId="25" xfId="38" applyNumberFormat="1" applyFont="1" applyBorder="1" applyAlignment="1">
      <alignment/>
    </xf>
    <xf numFmtId="187" fontId="10" fillId="0" borderId="16" xfId="38" applyNumberFormat="1" applyFont="1" applyBorder="1" applyAlignment="1">
      <alignment/>
    </xf>
    <xf numFmtId="185" fontId="9" fillId="0" borderId="18" xfId="38" applyNumberFormat="1" applyFont="1" applyBorder="1" applyAlignment="1">
      <alignment/>
    </xf>
    <xf numFmtId="185" fontId="9" fillId="0" borderId="20" xfId="38" applyNumberFormat="1" applyFont="1" applyBorder="1" applyAlignment="1">
      <alignment/>
    </xf>
    <xf numFmtId="4" fontId="9" fillId="0" borderId="10" xfId="0" applyNumberFormat="1" applyFont="1" applyBorder="1" applyAlignment="1">
      <alignment wrapText="1"/>
    </xf>
    <xf numFmtId="4" fontId="0" fillId="0" borderId="33" xfId="0" applyNumberFormat="1" applyFont="1" applyBorder="1" applyAlignment="1">
      <alignment/>
    </xf>
    <xf numFmtId="185" fontId="10" fillId="0" borderId="25" xfId="38" applyNumberFormat="1" applyFont="1" applyBorder="1" applyAlignment="1">
      <alignment/>
    </xf>
    <xf numFmtId="185" fontId="7" fillId="0" borderId="20" xfId="38" applyNumberFormat="1" applyFont="1" applyBorder="1" applyAlignment="1">
      <alignment/>
    </xf>
    <xf numFmtId="4" fontId="0" fillId="0" borderId="15" xfId="46" applyNumberFormat="1" applyFont="1" applyBorder="1" applyAlignment="1">
      <alignment horizontal="right"/>
      <protection/>
    </xf>
    <xf numFmtId="4" fontId="0" fillId="0" borderId="10" xfId="0" applyNumberFormat="1" applyFont="1" applyBorder="1" applyAlignment="1">
      <alignment/>
    </xf>
    <xf numFmtId="4" fontId="0" fillId="0" borderId="10" xfId="46" applyNumberFormat="1" applyFont="1" applyBorder="1" applyAlignment="1">
      <alignment horizontal="right"/>
      <protection/>
    </xf>
    <xf numFmtId="169" fontId="0" fillId="0" borderId="10" xfId="0" applyNumberFormat="1" applyFont="1" applyBorder="1" applyAlignment="1">
      <alignment/>
    </xf>
    <xf numFmtId="4" fontId="0" fillId="0" borderId="32" xfId="46" applyNumberFormat="1" applyFont="1" applyBorder="1" applyAlignment="1">
      <alignment horizontal="right"/>
      <protection/>
    </xf>
    <xf numFmtId="4" fontId="0" fillId="0" borderId="33" xfId="46" applyNumberFormat="1" applyFont="1" applyBorder="1" applyAlignment="1">
      <alignment horizontal="right"/>
      <protection/>
    </xf>
    <xf numFmtId="169" fontId="0" fillId="0" borderId="33" xfId="0" applyNumberFormat="1" applyFont="1" applyBorder="1" applyAlignment="1">
      <alignment/>
    </xf>
    <xf numFmtId="4" fontId="0" fillId="0" borderId="39" xfId="46" applyNumberFormat="1" applyFont="1" applyBorder="1" applyAlignment="1">
      <alignment horizontal="right"/>
      <protection/>
    </xf>
    <xf numFmtId="4" fontId="0" fillId="0" borderId="40" xfId="0" applyNumberFormat="1" applyFont="1" applyBorder="1" applyAlignment="1">
      <alignment/>
    </xf>
    <xf numFmtId="4" fontId="0" fillId="0" borderId="40" xfId="46" applyNumberFormat="1" applyFont="1" applyBorder="1" applyAlignment="1">
      <alignment horizontal="right"/>
      <protection/>
    </xf>
    <xf numFmtId="2" fontId="10" fillId="0" borderId="16" xfId="38" applyNumberFormat="1" applyFont="1" applyBorder="1" applyAlignment="1">
      <alignment/>
    </xf>
    <xf numFmtId="186" fontId="7" fillId="0" borderId="12" xfId="38" applyNumberFormat="1" applyFont="1" applyBorder="1" applyAlignment="1">
      <alignment/>
    </xf>
    <xf numFmtId="186" fontId="7" fillId="0" borderId="27" xfId="38" applyNumberFormat="1" applyFont="1" applyBorder="1" applyAlignment="1">
      <alignment/>
    </xf>
    <xf numFmtId="186" fontId="7" fillId="0" borderId="34" xfId="38" applyNumberFormat="1" applyFont="1" applyBorder="1" applyAlignment="1">
      <alignment/>
    </xf>
    <xf numFmtId="187" fontId="7" fillId="0" borderId="12" xfId="38" applyNumberFormat="1" applyFont="1" applyFill="1" applyBorder="1" applyAlignment="1">
      <alignment/>
    </xf>
    <xf numFmtId="186" fontId="7" fillId="0" borderId="26" xfId="38" applyNumberFormat="1" applyFont="1" applyBorder="1" applyAlignment="1">
      <alignment/>
    </xf>
    <xf numFmtId="187" fontId="7" fillId="0" borderId="26" xfId="38" applyNumberFormat="1" applyFont="1" applyBorder="1" applyAlignment="1">
      <alignment/>
    </xf>
    <xf numFmtId="187" fontId="7" fillId="0" borderId="34" xfId="38" applyNumberFormat="1" applyFont="1" applyBorder="1" applyAlignment="1">
      <alignment/>
    </xf>
    <xf numFmtId="185" fontId="9" fillId="0" borderId="34" xfId="38" applyNumberFormat="1" applyFont="1" applyBorder="1" applyAlignment="1">
      <alignment/>
    </xf>
    <xf numFmtId="186" fontId="7" fillId="34" borderId="12" xfId="38" applyNumberFormat="1" applyFont="1" applyFill="1" applyBorder="1" applyAlignment="1">
      <alignment/>
    </xf>
    <xf numFmtId="185" fontId="7" fillId="0" borderId="34" xfId="38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0" fillId="0" borderId="42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50" fillId="0" borderId="0" xfId="0" applyFont="1" applyAlignment="1">
      <alignment/>
    </xf>
    <xf numFmtId="0" fontId="6" fillId="1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 shrinkToFit="1"/>
    </xf>
    <xf numFmtId="2" fontId="1" fillId="0" borderId="25" xfId="0" applyNumberFormat="1" applyFont="1" applyBorder="1" applyAlignment="1">
      <alignment horizontal="center" vertical="center" shrinkToFit="1"/>
    </xf>
    <xf numFmtId="2" fontId="1" fillId="0" borderId="15" xfId="0" applyNumberFormat="1" applyFont="1" applyBorder="1" applyAlignment="1">
      <alignment horizontal="center" vertical="center" shrinkToFit="1"/>
    </xf>
    <xf numFmtId="2" fontId="1" fillId="0" borderId="16" xfId="0" applyNumberFormat="1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2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52.75390625" style="0" customWidth="1"/>
    <col min="2" max="4" width="12.25390625" style="3" customWidth="1"/>
    <col min="5" max="5" width="10.125" style="0" customWidth="1"/>
    <col min="6" max="6" width="8.75390625" style="0" customWidth="1"/>
    <col min="7" max="7" width="10.25390625" style="3" customWidth="1"/>
    <col min="8" max="8" width="10.875" style="3" customWidth="1"/>
    <col min="9" max="9" width="8.375" style="3" customWidth="1"/>
    <col min="10" max="10" width="13.25390625" style="0" customWidth="1"/>
    <col min="11" max="11" width="4.875" style="0" customWidth="1"/>
  </cols>
  <sheetData>
    <row r="1" spans="1:10" ht="12.75">
      <c r="A1" s="1"/>
      <c r="B1" s="2"/>
      <c r="C1" s="2"/>
      <c r="D1" s="2"/>
      <c r="E1" s="1"/>
      <c r="F1" s="1"/>
      <c r="G1" s="2"/>
      <c r="H1" s="2"/>
      <c r="I1" s="2"/>
      <c r="J1" s="6" t="s">
        <v>79</v>
      </c>
    </row>
    <row r="2" ht="6.75" customHeight="1"/>
    <row r="3" spans="1:10" ht="27.75" customHeight="1">
      <c r="A3" s="133" t="s">
        <v>131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14.25" customHeight="1">
      <c r="A4" s="134" t="s">
        <v>8</v>
      </c>
      <c r="B4" s="134"/>
      <c r="C4" s="134"/>
      <c r="D4" s="134"/>
      <c r="E4" s="134"/>
      <c r="F4" s="134"/>
      <c r="G4" s="134"/>
      <c r="H4" s="134"/>
      <c r="I4" s="134"/>
      <c r="J4" s="134"/>
    </row>
    <row r="5" ht="11.25" customHeight="1" thickBot="1"/>
    <row r="6" spans="1:10" ht="15" customHeight="1" thickBot="1">
      <c r="A6" s="143" t="s">
        <v>0</v>
      </c>
      <c r="B6" s="149" t="s">
        <v>3</v>
      </c>
      <c r="C6" s="152" t="s">
        <v>5</v>
      </c>
      <c r="D6" s="149" t="s">
        <v>4</v>
      </c>
      <c r="E6" s="155" t="s">
        <v>30</v>
      </c>
      <c r="F6" s="156"/>
      <c r="G6" s="135" t="s">
        <v>25</v>
      </c>
      <c r="H6" s="135"/>
      <c r="I6" s="146" t="s">
        <v>24</v>
      </c>
      <c r="J6" s="136" t="s">
        <v>29</v>
      </c>
    </row>
    <row r="7" spans="1:10" ht="12.75">
      <c r="A7" s="144"/>
      <c r="B7" s="150"/>
      <c r="C7" s="153"/>
      <c r="D7" s="160"/>
      <c r="E7" s="157" t="s">
        <v>1</v>
      </c>
      <c r="F7" s="159" t="s">
        <v>2</v>
      </c>
      <c r="G7" s="139" t="s">
        <v>6</v>
      </c>
      <c r="H7" s="141" t="s">
        <v>7</v>
      </c>
      <c r="I7" s="147"/>
      <c r="J7" s="137"/>
    </row>
    <row r="8" spans="1:10" ht="8.25" customHeight="1" thickBot="1">
      <c r="A8" s="145"/>
      <c r="B8" s="151"/>
      <c r="C8" s="154"/>
      <c r="D8" s="161"/>
      <c r="E8" s="158"/>
      <c r="F8" s="151"/>
      <c r="G8" s="140"/>
      <c r="H8" s="142"/>
      <c r="I8" s="148"/>
      <c r="J8" s="138"/>
    </row>
    <row r="9" spans="1:10" ht="12.75" customHeight="1" thickBot="1">
      <c r="A9" s="77" t="s">
        <v>11</v>
      </c>
      <c r="B9" s="16"/>
      <c r="C9" s="35"/>
      <c r="D9" s="8"/>
      <c r="E9" s="41"/>
      <c r="F9" s="8"/>
      <c r="G9" s="35"/>
      <c r="H9" s="46"/>
      <c r="I9" s="47"/>
      <c r="J9" s="46"/>
    </row>
    <row r="10" spans="1:10" ht="12.75">
      <c r="A10" s="29" t="s">
        <v>28</v>
      </c>
      <c r="B10" s="14">
        <v>233385.26</v>
      </c>
      <c r="C10" s="36">
        <v>25500</v>
      </c>
      <c r="D10" s="14">
        <v>258508.43</v>
      </c>
      <c r="E10" s="36">
        <f>+B10+C10-D10</f>
        <v>376.8300000000163</v>
      </c>
      <c r="F10" s="14"/>
      <c r="G10" s="36">
        <f>+E10</f>
        <v>376.8300000000163</v>
      </c>
      <c r="H10" s="13"/>
      <c r="I10" s="40"/>
      <c r="J10" s="45"/>
    </row>
    <row r="11" spans="1:10" ht="16.5" customHeight="1" thickBot="1">
      <c r="A11" s="30" t="s">
        <v>10</v>
      </c>
      <c r="B11" s="12">
        <f aca="true" t="shared" si="0" ref="B11:I11">B10</f>
        <v>233385.26</v>
      </c>
      <c r="C11" s="37">
        <f t="shared" si="0"/>
        <v>25500</v>
      </c>
      <c r="D11" s="12">
        <f t="shared" si="0"/>
        <v>258508.43</v>
      </c>
      <c r="E11" s="37">
        <f t="shared" si="0"/>
        <v>376.8300000000163</v>
      </c>
      <c r="F11" s="12">
        <f t="shared" si="0"/>
        <v>0</v>
      </c>
      <c r="G11" s="37">
        <f t="shared" si="0"/>
        <v>376.8300000000163</v>
      </c>
      <c r="H11" s="12">
        <f t="shared" si="0"/>
        <v>0</v>
      </c>
      <c r="I11" s="33">
        <f t="shared" si="0"/>
        <v>0</v>
      </c>
      <c r="J11" s="10"/>
    </row>
    <row r="12" spans="1:10" ht="13.5" thickBot="1">
      <c r="A12" s="77" t="s">
        <v>12</v>
      </c>
      <c r="B12" s="14"/>
      <c r="C12" s="36"/>
      <c r="D12" s="14"/>
      <c r="E12" s="36"/>
      <c r="F12" s="14"/>
      <c r="G12" s="36"/>
      <c r="H12" s="14"/>
      <c r="I12" s="51"/>
      <c r="J12" s="46"/>
    </row>
    <row r="13" spans="1:10" ht="12.75">
      <c r="A13" s="29" t="s">
        <v>13</v>
      </c>
      <c r="B13" s="14">
        <v>265398.71</v>
      </c>
      <c r="C13" s="36">
        <v>19462</v>
      </c>
      <c r="D13" s="14">
        <v>284733.26</v>
      </c>
      <c r="E13" s="54">
        <f>B13+C13-D13</f>
        <v>127.45000000001164</v>
      </c>
      <c r="F13" s="14"/>
      <c r="G13" s="36">
        <v>27.45</v>
      </c>
      <c r="H13" s="14">
        <v>100</v>
      </c>
      <c r="I13" s="43"/>
      <c r="J13" s="19"/>
    </row>
    <row r="14" spans="1:10" ht="12.75">
      <c r="A14" s="31" t="s">
        <v>91</v>
      </c>
      <c r="B14" s="57">
        <v>267318.15</v>
      </c>
      <c r="C14" s="58">
        <v>250518</v>
      </c>
      <c r="D14" s="57">
        <v>517772.92</v>
      </c>
      <c r="E14" s="58">
        <f>B14+C14-D14</f>
        <v>63.23000000003958</v>
      </c>
      <c r="F14" s="57"/>
      <c r="G14" s="58">
        <v>63.23</v>
      </c>
      <c r="H14" s="57"/>
      <c r="I14" s="44"/>
      <c r="J14" s="15"/>
    </row>
    <row r="15" spans="1:10" ht="12.75" customHeight="1">
      <c r="A15" s="31" t="s">
        <v>80</v>
      </c>
      <c r="B15" s="57">
        <v>35053.43</v>
      </c>
      <c r="C15" s="58">
        <v>3215</v>
      </c>
      <c r="D15" s="57">
        <v>38070.9</v>
      </c>
      <c r="E15" s="58">
        <f>B15+C15-D15</f>
        <v>197.52999999999884</v>
      </c>
      <c r="F15" s="57"/>
      <c r="G15" s="58">
        <v>100</v>
      </c>
      <c r="H15" s="57">
        <v>97.53</v>
      </c>
      <c r="I15" s="44"/>
      <c r="J15" s="22"/>
    </row>
    <row r="16" spans="1:10" ht="12.75">
      <c r="A16" s="31" t="s">
        <v>92</v>
      </c>
      <c r="B16" s="57">
        <v>77123.14</v>
      </c>
      <c r="C16" s="58">
        <v>4615</v>
      </c>
      <c r="D16" s="57">
        <v>81747.51</v>
      </c>
      <c r="E16" s="58"/>
      <c r="F16" s="57">
        <f>B16+C16-D16</f>
        <v>-9.369999999995343</v>
      </c>
      <c r="G16" s="58"/>
      <c r="H16" s="57"/>
      <c r="I16" s="44"/>
      <c r="J16" s="11" t="s">
        <v>136</v>
      </c>
    </row>
    <row r="17" spans="1:10" ht="12.75">
      <c r="A17" s="31" t="s">
        <v>14</v>
      </c>
      <c r="B17" s="57">
        <v>2569.71</v>
      </c>
      <c r="C17" s="58">
        <v>11185</v>
      </c>
      <c r="D17" s="57">
        <v>13511.7</v>
      </c>
      <c r="E17" s="58">
        <f>B17+C17-D17</f>
        <v>243.0099999999984</v>
      </c>
      <c r="F17" s="57"/>
      <c r="G17" s="58"/>
      <c r="H17" s="57"/>
      <c r="I17" s="44">
        <v>243.01</v>
      </c>
      <c r="J17" s="15"/>
    </row>
    <row r="18" spans="1:10" ht="16.5" customHeight="1" thickBot="1">
      <c r="A18" s="25" t="s">
        <v>10</v>
      </c>
      <c r="B18" s="17">
        <f>SUM(B13:B17)</f>
        <v>647463.1400000001</v>
      </c>
      <c r="C18" s="38">
        <f aca="true" t="shared" si="1" ref="C18:I18">SUM(C13:C17)</f>
        <v>288995</v>
      </c>
      <c r="D18" s="17">
        <f t="shared" si="1"/>
        <v>935836.2899999999</v>
      </c>
      <c r="E18" s="38">
        <f t="shared" si="1"/>
        <v>631.2200000000485</v>
      </c>
      <c r="F18" s="17">
        <f t="shared" si="1"/>
        <v>-9.369999999995343</v>
      </c>
      <c r="G18" s="38">
        <f t="shared" si="1"/>
        <v>190.68</v>
      </c>
      <c r="H18" s="17">
        <f t="shared" si="1"/>
        <v>197.53</v>
      </c>
      <c r="I18" s="34">
        <f t="shared" si="1"/>
        <v>243.01</v>
      </c>
      <c r="J18" s="18"/>
    </row>
    <row r="19" spans="1:10" ht="13.5" thickBot="1">
      <c r="A19" s="78" t="s">
        <v>15</v>
      </c>
      <c r="B19" s="14"/>
      <c r="C19" s="36"/>
      <c r="D19" s="14"/>
      <c r="E19" s="36"/>
      <c r="F19" s="14"/>
      <c r="G19" s="36"/>
      <c r="H19" s="14"/>
      <c r="I19" s="51"/>
      <c r="J19" s="46"/>
    </row>
    <row r="20" spans="1:10" ht="12.75">
      <c r="A20" s="29" t="s">
        <v>26</v>
      </c>
      <c r="B20" s="14">
        <v>3440.18</v>
      </c>
      <c r="C20" s="36">
        <v>17203</v>
      </c>
      <c r="D20" s="14">
        <v>20627.2</v>
      </c>
      <c r="E20" s="36">
        <f>B20+C20-D20</f>
        <v>15.979999999999563</v>
      </c>
      <c r="F20" s="14"/>
      <c r="G20" s="130">
        <v>15.98</v>
      </c>
      <c r="H20" s="14"/>
      <c r="I20" s="40"/>
      <c r="J20" s="9"/>
    </row>
    <row r="21" spans="1:10" ht="12.75">
      <c r="A21" s="31" t="s">
        <v>16</v>
      </c>
      <c r="B21" s="57">
        <v>441.99</v>
      </c>
      <c r="C21" s="58">
        <v>8124.1</v>
      </c>
      <c r="D21" s="57">
        <v>8515.81</v>
      </c>
      <c r="E21" s="58">
        <f>B21+C21-D21</f>
        <v>50.280000000000655</v>
      </c>
      <c r="F21" s="57"/>
      <c r="G21" s="131">
        <v>50.28</v>
      </c>
      <c r="H21" s="57"/>
      <c r="I21" s="42"/>
      <c r="J21" s="7"/>
    </row>
    <row r="22" spans="1:10" ht="12.75">
      <c r="A22" s="31" t="s">
        <v>81</v>
      </c>
      <c r="B22" s="57">
        <v>13897.52</v>
      </c>
      <c r="C22" s="58">
        <v>53231.1</v>
      </c>
      <c r="D22" s="57">
        <v>67116.26</v>
      </c>
      <c r="E22" s="58">
        <f aca="true" t="shared" si="2" ref="E22:E29">B22+C22-D22</f>
        <v>12.360000000000582</v>
      </c>
      <c r="F22" s="57"/>
      <c r="G22" s="131">
        <v>12.36</v>
      </c>
      <c r="H22" s="57"/>
      <c r="I22" s="42"/>
      <c r="J22" s="7"/>
    </row>
    <row r="23" spans="1:10" ht="12.75">
      <c r="A23" s="31" t="s">
        <v>74</v>
      </c>
      <c r="B23" s="57">
        <v>3630.4</v>
      </c>
      <c r="C23" s="58">
        <v>65979.7</v>
      </c>
      <c r="D23" s="57">
        <v>69610.1</v>
      </c>
      <c r="E23" s="58"/>
      <c r="F23" s="57"/>
      <c r="G23" s="131"/>
      <c r="H23" s="57"/>
      <c r="I23" s="42"/>
      <c r="J23" s="7"/>
    </row>
    <row r="24" spans="1:10" ht="12.75">
      <c r="A24" s="31" t="s">
        <v>130</v>
      </c>
      <c r="B24" s="57">
        <v>1217.37</v>
      </c>
      <c r="C24" s="58">
        <v>6213.7</v>
      </c>
      <c r="D24" s="57">
        <v>7424.82</v>
      </c>
      <c r="E24" s="58">
        <f t="shared" si="2"/>
        <v>6.25</v>
      </c>
      <c r="F24" s="13"/>
      <c r="G24" s="131">
        <v>6.25</v>
      </c>
      <c r="H24" s="57"/>
      <c r="I24" s="42"/>
      <c r="J24" s="7"/>
    </row>
    <row r="25" spans="1:10" ht="12.75">
      <c r="A25" s="31" t="s">
        <v>75</v>
      </c>
      <c r="B25" s="57">
        <v>6974.17</v>
      </c>
      <c r="C25" s="58">
        <v>15071.6</v>
      </c>
      <c r="D25" s="57">
        <v>21252.86</v>
      </c>
      <c r="E25" s="58">
        <f t="shared" si="2"/>
        <v>792.9099999999999</v>
      </c>
      <c r="F25" s="57"/>
      <c r="G25" s="131">
        <v>792.91</v>
      </c>
      <c r="H25" s="57"/>
      <c r="I25" s="42"/>
      <c r="J25" s="7"/>
    </row>
    <row r="26" spans="1:10" ht="12.75">
      <c r="A26" s="31" t="s">
        <v>88</v>
      </c>
      <c r="B26" s="57">
        <v>1249.03</v>
      </c>
      <c r="C26" s="58">
        <v>6726.5</v>
      </c>
      <c r="D26" s="57">
        <v>7974.42</v>
      </c>
      <c r="E26" s="58">
        <f t="shared" si="2"/>
        <v>1.1099999999996726</v>
      </c>
      <c r="F26" s="57"/>
      <c r="G26" s="131">
        <v>1.11</v>
      </c>
      <c r="H26" s="57"/>
      <c r="I26" s="42"/>
      <c r="J26" s="11"/>
    </row>
    <row r="27" spans="1:10" ht="12.75">
      <c r="A27" s="31" t="s">
        <v>17</v>
      </c>
      <c r="B27" s="57">
        <v>4342.88</v>
      </c>
      <c r="C27" s="58">
        <v>13294</v>
      </c>
      <c r="D27" s="57">
        <v>17454.77</v>
      </c>
      <c r="E27" s="58">
        <f t="shared" si="2"/>
        <v>182.11000000000058</v>
      </c>
      <c r="F27" s="13"/>
      <c r="G27" s="131">
        <v>132.11</v>
      </c>
      <c r="H27" s="57">
        <v>50</v>
      </c>
      <c r="I27" s="42"/>
      <c r="J27" s="7"/>
    </row>
    <row r="28" spans="1:10" ht="12.75" customHeight="1">
      <c r="A28" s="31" t="s">
        <v>89</v>
      </c>
      <c r="B28" s="57">
        <v>13476.84</v>
      </c>
      <c r="C28" s="58">
        <v>14391.3</v>
      </c>
      <c r="D28" s="57">
        <v>26337.43</v>
      </c>
      <c r="E28" s="58">
        <f t="shared" si="2"/>
        <v>1530.7099999999991</v>
      </c>
      <c r="F28" s="57"/>
      <c r="G28" s="131">
        <v>1380.71</v>
      </c>
      <c r="H28" s="57">
        <v>150</v>
      </c>
      <c r="I28" s="42"/>
      <c r="J28" s="7"/>
    </row>
    <row r="29" spans="1:10" ht="12.75">
      <c r="A29" s="31" t="s">
        <v>90</v>
      </c>
      <c r="B29" s="57">
        <v>3341.19</v>
      </c>
      <c r="C29" s="58">
        <v>15465.2</v>
      </c>
      <c r="D29" s="57">
        <v>18483.06</v>
      </c>
      <c r="E29" s="42">
        <f t="shared" si="2"/>
        <v>323.3299999999981</v>
      </c>
      <c r="F29" s="57"/>
      <c r="G29" s="131">
        <v>323.33</v>
      </c>
      <c r="H29" s="57"/>
      <c r="I29" s="42"/>
      <c r="J29" s="7"/>
    </row>
    <row r="30" spans="1:10" ht="12.75">
      <c r="A30" s="31" t="s">
        <v>135</v>
      </c>
      <c r="B30" s="57">
        <v>309.33</v>
      </c>
      <c r="C30" s="58"/>
      <c r="D30" s="57">
        <v>309.33</v>
      </c>
      <c r="E30" s="42"/>
      <c r="F30" s="57"/>
      <c r="G30" s="131"/>
      <c r="H30" s="57"/>
      <c r="I30" s="42"/>
      <c r="J30" s="7"/>
    </row>
    <row r="31" spans="1:10" ht="16.5" customHeight="1" thickBot="1">
      <c r="A31" s="25" t="s">
        <v>10</v>
      </c>
      <c r="B31" s="17">
        <f>SUM(B20:B30)</f>
        <v>52320.90000000001</v>
      </c>
      <c r="C31" s="38">
        <f aca="true" t="shared" si="3" ref="C31:I31">SUM(C20:C30)</f>
        <v>215700.2</v>
      </c>
      <c r="D31" s="17">
        <f t="shared" si="3"/>
        <v>265106.06</v>
      </c>
      <c r="E31" s="34">
        <f t="shared" si="3"/>
        <v>2915.039999999998</v>
      </c>
      <c r="F31" s="17">
        <f t="shared" si="3"/>
        <v>0</v>
      </c>
      <c r="G31" s="17">
        <f t="shared" si="3"/>
        <v>2715.04</v>
      </c>
      <c r="H31" s="17">
        <f t="shared" si="3"/>
        <v>200</v>
      </c>
      <c r="I31" s="17">
        <f t="shared" si="3"/>
        <v>0</v>
      </c>
      <c r="J31" s="18"/>
    </row>
    <row r="32" spans="1:10" ht="13.5" thickBot="1">
      <c r="A32" s="77" t="s">
        <v>27</v>
      </c>
      <c r="B32" s="20"/>
      <c r="C32" s="39"/>
      <c r="D32" s="20"/>
      <c r="E32" s="39"/>
      <c r="F32" s="20"/>
      <c r="G32" s="39"/>
      <c r="H32" s="50"/>
      <c r="I32" s="51"/>
      <c r="J32" s="46"/>
    </row>
    <row r="33" spans="1:12" ht="12.75">
      <c r="A33" s="29" t="s">
        <v>82</v>
      </c>
      <c r="B33" s="14">
        <v>2451.84</v>
      </c>
      <c r="C33" s="36">
        <v>55061.26</v>
      </c>
      <c r="D33" s="14">
        <v>57235.81</v>
      </c>
      <c r="E33" s="36">
        <f>B33+C33-D33</f>
        <v>277.29000000000815</v>
      </c>
      <c r="F33" s="14"/>
      <c r="G33" s="68"/>
      <c r="H33" s="21">
        <v>277.29</v>
      </c>
      <c r="I33" s="40"/>
      <c r="J33" s="49"/>
      <c r="L33" s="132"/>
    </row>
    <row r="34" spans="1:10" ht="16.5" customHeight="1" thickBot="1">
      <c r="A34" s="32" t="s">
        <v>10</v>
      </c>
      <c r="B34" s="12">
        <f aca="true" t="shared" si="4" ref="B34:I34">B33</f>
        <v>2451.84</v>
      </c>
      <c r="C34" s="37">
        <f t="shared" si="4"/>
        <v>55061.26</v>
      </c>
      <c r="D34" s="12">
        <f t="shared" si="4"/>
        <v>57235.81</v>
      </c>
      <c r="E34" s="37">
        <f t="shared" si="4"/>
        <v>277.29000000000815</v>
      </c>
      <c r="F34" s="12">
        <f t="shared" si="4"/>
        <v>0</v>
      </c>
      <c r="G34" s="37">
        <f t="shared" si="4"/>
        <v>0</v>
      </c>
      <c r="H34" s="12">
        <f t="shared" si="4"/>
        <v>277.29</v>
      </c>
      <c r="I34" s="33">
        <f t="shared" si="4"/>
        <v>0</v>
      </c>
      <c r="J34" s="10"/>
    </row>
    <row r="35" spans="1:10" ht="13.5" thickBot="1">
      <c r="A35" s="77" t="s">
        <v>18</v>
      </c>
      <c r="B35" s="14"/>
      <c r="C35" s="36"/>
      <c r="D35" s="14"/>
      <c r="E35" s="52"/>
      <c r="F35" s="48"/>
      <c r="G35" s="52"/>
      <c r="H35" s="48"/>
      <c r="I35" s="51"/>
      <c r="J35" s="46"/>
    </row>
    <row r="36" spans="1:10" ht="12.75">
      <c r="A36" s="64" t="s">
        <v>134</v>
      </c>
      <c r="B36" s="106">
        <v>63807</v>
      </c>
      <c r="C36" s="110">
        <v>63874</v>
      </c>
      <c r="D36" s="106">
        <v>127659</v>
      </c>
      <c r="E36" s="103">
        <f>B36+C36-D36</f>
        <v>22</v>
      </c>
      <c r="F36" s="55"/>
      <c r="G36" s="113">
        <v>4</v>
      </c>
      <c r="H36" s="106">
        <v>18</v>
      </c>
      <c r="I36" s="59"/>
      <c r="J36" s="26"/>
    </row>
    <row r="37" spans="1:10" ht="12.75">
      <c r="A37" s="65" t="s">
        <v>19</v>
      </c>
      <c r="B37" s="107">
        <v>34057.32</v>
      </c>
      <c r="C37" s="103">
        <v>39821.19</v>
      </c>
      <c r="D37" s="107">
        <v>73878.51</v>
      </c>
      <c r="E37" s="103"/>
      <c r="F37" s="55"/>
      <c r="G37" s="114"/>
      <c r="H37" s="107"/>
      <c r="I37" s="60"/>
      <c r="J37" s="23"/>
    </row>
    <row r="38" spans="1:10" ht="12.75">
      <c r="A38" s="65" t="s">
        <v>60</v>
      </c>
      <c r="B38" s="108">
        <v>26019.063</v>
      </c>
      <c r="C38" s="111">
        <v>33349.679</v>
      </c>
      <c r="D38" s="108">
        <v>59365.786</v>
      </c>
      <c r="E38" s="103">
        <f aca="true" t="shared" si="5" ref="E38:E51">B38+C38-D38</f>
        <v>2.955999999998312</v>
      </c>
      <c r="F38" s="55"/>
      <c r="G38" s="115">
        <v>2.96</v>
      </c>
      <c r="H38" s="108"/>
      <c r="I38" s="60"/>
      <c r="J38" s="24"/>
    </row>
    <row r="39" spans="1:10" ht="12.75">
      <c r="A39" s="65" t="s">
        <v>61</v>
      </c>
      <c r="B39" s="107">
        <v>108560.04</v>
      </c>
      <c r="C39" s="103">
        <v>90756.38</v>
      </c>
      <c r="D39" s="107">
        <v>197906.91</v>
      </c>
      <c r="E39" s="103">
        <f t="shared" si="5"/>
        <v>1409.5099999999802</v>
      </c>
      <c r="F39" s="55"/>
      <c r="G39" s="114">
        <v>1409.51</v>
      </c>
      <c r="H39" s="107"/>
      <c r="I39" s="60"/>
      <c r="J39" s="23"/>
    </row>
    <row r="40" spans="1:10" ht="12.75">
      <c r="A40" s="64" t="s">
        <v>20</v>
      </c>
      <c r="B40" s="127">
        <v>15258.66</v>
      </c>
      <c r="C40" s="128">
        <v>15564.46</v>
      </c>
      <c r="D40" s="127">
        <v>30813.77</v>
      </c>
      <c r="E40" s="75">
        <f t="shared" si="5"/>
        <v>9.349999999998545</v>
      </c>
      <c r="F40" s="63"/>
      <c r="G40" s="129">
        <v>5</v>
      </c>
      <c r="H40" s="127">
        <f>E40-G40</f>
        <v>4.349999999998545</v>
      </c>
      <c r="I40" s="59"/>
      <c r="J40" s="26"/>
    </row>
    <row r="41" spans="1:10" ht="12.75">
      <c r="A41" s="65" t="s">
        <v>62</v>
      </c>
      <c r="B41" s="107">
        <v>35198.38</v>
      </c>
      <c r="C41" s="103">
        <v>43740.02</v>
      </c>
      <c r="D41" s="107">
        <v>78935.14</v>
      </c>
      <c r="E41" s="75">
        <f t="shared" si="5"/>
        <v>3.2599999999947613</v>
      </c>
      <c r="F41" s="63"/>
      <c r="G41" s="114">
        <v>3.26</v>
      </c>
      <c r="H41" s="107"/>
      <c r="I41" s="60"/>
      <c r="J41" s="23"/>
    </row>
    <row r="42" spans="1:10" ht="12.75">
      <c r="A42" s="65" t="s">
        <v>63</v>
      </c>
      <c r="B42" s="108">
        <v>16638.846</v>
      </c>
      <c r="C42" s="111">
        <v>13382.284</v>
      </c>
      <c r="D42" s="108">
        <v>30019.903</v>
      </c>
      <c r="E42" s="56">
        <f t="shared" si="5"/>
        <v>1.2270000000025902</v>
      </c>
      <c r="F42" s="55"/>
      <c r="G42" s="115">
        <v>0</v>
      </c>
      <c r="H42" s="108">
        <v>1.23</v>
      </c>
      <c r="I42" s="60"/>
      <c r="J42" s="24"/>
    </row>
    <row r="43" spans="1:10" ht="12.75">
      <c r="A43" s="65" t="s">
        <v>21</v>
      </c>
      <c r="B43" s="107">
        <v>34855.91</v>
      </c>
      <c r="C43" s="103">
        <v>46162.14</v>
      </c>
      <c r="D43" s="107">
        <v>80772.3</v>
      </c>
      <c r="E43" s="56">
        <f t="shared" si="5"/>
        <v>245.75</v>
      </c>
      <c r="F43" s="66"/>
      <c r="G43" s="114">
        <v>245.75</v>
      </c>
      <c r="H43" s="107"/>
      <c r="I43" s="60"/>
      <c r="J43" s="23"/>
    </row>
    <row r="44" spans="1:10" ht="12.75">
      <c r="A44" s="65" t="s">
        <v>64</v>
      </c>
      <c r="B44" s="107">
        <v>13725.81</v>
      </c>
      <c r="C44" s="103">
        <v>15164.66</v>
      </c>
      <c r="D44" s="107">
        <v>28849.93</v>
      </c>
      <c r="E44" s="56">
        <f t="shared" si="5"/>
        <v>40.54000000000087</v>
      </c>
      <c r="F44" s="66"/>
      <c r="G44" s="114">
        <v>20.54</v>
      </c>
      <c r="H44" s="107">
        <v>20</v>
      </c>
      <c r="I44" s="60"/>
      <c r="J44" s="23"/>
    </row>
    <row r="45" spans="1:10" ht="12.75">
      <c r="A45" s="65" t="s">
        <v>65</v>
      </c>
      <c r="B45" s="108">
        <v>18945.19</v>
      </c>
      <c r="C45" s="111">
        <v>20906.94</v>
      </c>
      <c r="D45" s="108">
        <v>39797.03</v>
      </c>
      <c r="E45" s="56">
        <f t="shared" si="5"/>
        <v>55.099999999998545</v>
      </c>
      <c r="F45" s="55"/>
      <c r="G45" s="115">
        <v>11.02</v>
      </c>
      <c r="H45" s="108">
        <v>44.08</v>
      </c>
      <c r="I45" s="60"/>
      <c r="J45" s="23"/>
    </row>
    <row r="46" spans="1:10" ht="12.75">
      <c r="A46" s="65" t="s">
        <v>66</v>
      </c>
      <c r="B46" s="107">
        <v>37190</v>
      </c>
      <c r="C46" s="103">
        <v>85493</v>
      </c>
      <c r="D46" s="107">
        <v>122673</v>
      </c>
      <c r="E46" s="56">
        <f t="shared" si="5"/>
        <v>10</v>
      </c>
      <c r="F46" s="66"/>
      <c r="G46" s="114">
        <v>10</v>
      </c>
      <c r="H46" s="107"/>
      <c r="I46" s="60"/>
      <c r="J46" s="23"/>
    </row>
    <row r="47" spans="1:10" ht="13.5" customHeight="1">
      <c r="A47" s="65" t="s">
        <v>67</v>
      </c>
      <c r="B47" s="109">
        <v>21886.81</v>
      </c>
      <c r="C47" s="112">
        <v>38612.422</v>
      </c>
      <c r="D47" s="109">
        <v>60413.619</v>
      </c>
      <c r="E47" s="56">
        <f t="shared" si="5"/>
        <v>85.61300000000483</v>
      </c>
      <c r="F47" s="66"/>
      <c r="G47" s="114">
        <v>17.123</v>
      </c>
      <c r="H47" s="107">
        <f>E47-G47</f>
        <v>68.49000000000483</v>
      </c>
      <c r="I47" s="60"/>
      <c r="J47" s="23"/>
    </row>
    <row r="48" spans="1:10" ht="12.75">
      <c r="A48" s="65" t="s">
        <v>68</v>
      </c>
      <c r="B48" s="107">
        <v>17379.64</v>
      </c>
      <c r="C48" s="103">
        <v>30784.91</v>
      </c>
      <c r="D48" s="107">
        <v>48164.53</v>
      </c>
      <c r="E48" s="56">
        <f t="shared" si="5"/>
        <v>0.020000000004074536</v>
      </c>
      <c r="F48" s="66"/>
      <c r="G48" s="114">
        <v>0.02</v>
      </c>
      <c r="H48" s="107"/>
      <c r="I48" s="60"/>
      <c r="J48" s="23"/>
    </row>
    <row r="49" spans="1:10" ht="12.75">
      <c r="A49" s="65" t="s">
        <v>53</v>
      </c>
      <c r="B49" s="107">
        <v>27617</v>
      </c>
      <c r="C49" s="103">
        <v>44091</v>
      </c>
      <c r="D49" s="107">
        <v>71581</v>
      </c>
      <c r="E49" s="56">
        <f t="shared" si="5"/>
        <v>127</v>
      </c>
      <c r="F49" s="55"/>
      <c r="G49" s="114">
        <v>107</v>
      </c>
      <c r="H49" s="107">
        <f>E49-G49</f>
        <v>20</v>
      </c>
      <c r="I49" s="60"/>
      <c r="J49" s="23"/>
    </row>
    <row r="50" spans="1:10" ht="12.75">
      <c r="A50" s="65" t="s">
        <v>69</v>
      </c>
      <c r="B50" s="108">
        <v>29145.39</v>
      </c>
      <c r="C50" s="111">
        <v>56564.84</v>
      </c>
      <c r="D50" s="108">
        <v>85655.76</v>
      </c>
      <c r="E50" s="56">
        <f t="shared" si="5"/>
        <v>54.470000000001164</v>
      </c>
      <c r="F50" s="55"/>
      <c r="G50" s="115">
        <v>10.89</v>
      </c>
      <c r="H50" s="108">
        <v>43.576</v>
      </c>
      <c r="I50" s="60"/>
      <c r="J50" s="23"/>
    </row>
    <row r="51" spans="1:10" ht="12.75">
      <c r="A51" s="65" t="s">
        <v>70</v>
      </c>
      <c r="B51" s="107">
        <v>12845.63</v>
      </c>
      <c r="C51" s="103">
        <v>43981.99</v>
      </c>
      <c r="D51" s="107">
        <v>56569.2</v>
      </c>
      <c r="E51" s="56">
        <f t="shared" si="5"/>
        <v>258.41999999999825</v>
      </c>
      <c r="F51" s="66"/>
      <c r="G51" s="114">
        <v>258.42</v>
      </c>
      <c r="H51" s="107"/>
      <c r="I51" s="61"/>
      <c r="J51" s="23"/>
    </row>
    <row r="52" spans="1:10" ht="12.75">
      <c r="A52" s="65" t="s">
        <v>93</v>
      </c>
      <c r="B52" s="107">
        <v>25448.83</v>
      </c>
      <c r="C52" s="103">
        <v>46192.03</v>
      </c>
      <c r="D52" s="107">
        <v>71632.42</v>
      </c>
      <c r="E52" s="56">
        <f aca="true" t="shared" si="6" ref="E52:E58">B52+C52-D52</f>
        <v>8.440000000002328</v>
      </c>
      <c r="F52" s="67"/>
      <c r="G52" s="114">
        <v>8.44</v>
      </c>
      <c r="H52" s="107"/>
      <c r="I52" s="60"/>
      <c r="J52" s="23"/>
    </row>
    <row r="53" spans="1:10" ht="12.75">
      <c r="A53" s="65" t="s">
        <v>54</v>
      </c>
      <c r="B53" s="108">
        <v>20937.68</v>
      </c>
      <c r="C53" s="111">
        <v>29865.7</v>
      </c>
      <c r="D53" s="108">
        <v>50597.56</v>
      </c>
      <c r="E53" s="56">
        <f t="shared" si="6"/>
        <v>205.82000000000698</v>
      </c>
      <c r="F53" s="55"/>
      <c r="G53" s="115">
        <v>41.16</v>
      </c>
      <c r="H53" s="108">
        <v>164.66</v>
      </c>
      <c r="I53" s="60"/>
      <c r="J53" s="23"/>
    </row>
    <row r="54" spans="1:10" ht="12.75">
      <c r="A54" s="65" t="s">
        <v>71</v>
      </c>
      <c r="B54" s="107">
        <v>41977.42</v>
      </c>
      <c r="C54" s="103">
        <v>42291.62</v>
      </c>
      <c r="D54" s="107">
        <v>84255.43</v>
      </c>
      <c r="E54" s="56">
        <f t="shared" si="6"/>
        <v>13.610000000015134</v>
      </c>
      <c r="F54" s="55"/>
      <c r="G54" s="114">
        <v>2.72</v>
      </c>
      <c r="H54" s="107">
        <f>E54-G54</f>
        <v>10.890000000015133</v>
      </c>
      <c r="I54" s="60"/>
      <c r="J54" s="23"/>
    </row>
    <row r="55" spans="1:10" ht="12.75">
      <c r="A55" s="65" t="s">
        <v>22</v>
      </c>
      <c r="B55" s="107">
        <v>14578.16</v>
      </c>
      <c r="C55" s="103">
        <v>13400</v>
      </c>
      <c r="D55" s="107">
        <v>27978.07</v>
      </c>
      <c r="E55" s="56">
        <f t="shared" si="6"/>
        <v>0.09000000000014552</v>
      </c>
      <c r="F55" s="55"/>
      <c r="G55" s="114">
        <v>0.06</v>
      </c>
      <c r="H55" s="107">
        <f>E55-G55</f>
        <v>0.03000000000014552</v>
      </c>
      <c r="I55" s="60"/>
      <c r="J55" s="23"/>
    </row>
    <row r="56" spans="1:10" ht="12.75">
      <c r="A56" s="65" t="s">
        <v>23</v>
      </c>
      <c r="B56" s="108">
        <v>41822.47</v>
      </c>
      <c r="C56" s="111">
        <v>34856.35</v>
      </c>
      <c r="D56" s="108">
        <v>76546.85</v>
      </c>
      <c r="E56" s="56">
        <f t="shared" si="6"/>
        <v>131.97000000000116</v>
      </c>
      <c r="F56" s="55"/>
      <c r="G56" s="115">
        <v>101.97</v>
      </c>
      <c r="H56" s="108">
        <v>30</v>
      </c>
      <c r="I56" s="61"/>
      <c r="J56" s="23"/>
    </row>
    <row r="57" spans="1:10" ht="12.75">
      <c r="A57" s="65" t="s">
        <v>72</v>
      </c>
      <c r="B57" s="107">
        <v>21094.11</v>
      </c>
      <c r="C57" s="103">
        <v>22380</v>
      </c>
      <c r="D57" s="107">
        <v>43474</v>
      </c>
      <c r="E57" s="56">
        <f t="shared" si="6"/>
        <v>0.11000000000058208</v>
      </c>
      <c r="F57" s="55"/>
      <c r="G57" s="114">
        <v>0.11</v>
      </c>
      <c r="H57" s="107"/>
      <c r="I57" s="61"/>
      <c r="J57" s="23"/>
    </row>
    <row r="58" spans="1:10" ht="12.75">
      <c r="A58" s="65" t="s">
        <v>73</v>
      </c>
      <c r="B58" s="107">
        <v>12675</v>
      </c>
      <c r="C58" s="103">
        <v>29708</v>
      </c>
      <c r="D58" s="107">
        <v>42199</v>
      </c>
      <c r="E58" s="56">
        <f t="shared" si="6"/>
        <v>184</v>
      </c>
      <c r="F58" s="55"/>
      <c r="G58" s="114">
        <v>174</v>
      </c>
      <c r="H58" s="107">
        <f>E58-G58</f>
        <v>10</v>
      </c>
      <c r="I58" s="61"/>
      <c r="J58" s="23"/>
    </row>
    <row r="59" spans="1:10" ht="16.5" customHeight="1" thickBot="1">
      <c r="A59" s="25" t="s">
        <v>10</v>
      </c>
      <c r="B59" s="17">
        <f aca="true" t="shared" si="7" ref="B59:I59">SUM(B36:B58)</f>
        <v>691664.3590000002</v>
      </c>
      <c r="C59" s="38">
        <f t="shared" si="7"/>
        <v>900943.6149999999</v>
      </c>
      <c r="D59" s="17">
        <f t="shared" si="7"/>
        <v>1589738.7180000003</v>
      </c>
      <c r="E59" s="38">
        <f t="shared" si="7"/>
        <v>2869.2560000000085</v>
      </c>
      <c r="F59" s="17">
        <f t="shared" si="7"/>
        <v>0</v>
      </c>
      <c r="G59" s="38">
        <f t="shared" si="7"/>
        <v>2433.9529999999995</v>
      </c>
      <c r="H59" s="17">
        <f t="shared" si="7"/>
        <v>435.3060000000186</v>
      </c>
      <c r="I59" s="34">
        <f t="shared" si="7"/>
        <v>0</v>
      </c>
      <c r="J59" s="17"/>
    </row>
    <row r="60" spans="1:10" ht="13.5" thickBot="1">
      <c r="A60" s="79" t="s">
        <v>9</v>
      </c>
      <c r="B60" s="48"/>
      <c r="C60" s="54"/>
      <c r="D60" s="53"/>
      <c r="E60" s="54"/>
      <c r="F60" s="53"/>
      <c r="G60" s="54"/>
      <c r="H60" s="53"/>
      <c r="I60" s="54"/>
      <c r="J60" s="46"/>
    </row>
    <row r="61" spans="1:10" s="4" customFormat="1" ht="12.75" customHeight="1">
      <c r="A61" s="69" t="s">
        <v>83</v>
      </c>
      <c r="B61" s="80">
        <v>862301.47</v>
      </c>
      <c r="C61" s="81">
        <v>48861432.49</v>
      </c>
      <c r="D61" s="82">
        <v>49418283.6</v>
      </c>
      <c r="E61" s="86">
        <f>B61+C61-D61</f>
        <v>305450.3599999994</v>
      </c>
      <c r="F61" s="87"/>
      <c r="G61" s="87">
        <v>305450.36</v>
      </c>
      <c r="H61" s="88"/>
      <c r="I61" s="100"/>
      <c r="J61" s="62"/>
    </row>
    <row r="62" spans="1:10" ht="12.75" customHeight="1">
      <c r="A62" s="70" t="s">
        <v>31</v>
      </c>
      <c r="B62" s="83">
        <v>3586907.29</v>
      </c>
      <c r="C62" s="84">
        <v>63198434.62</v>
      </c>
      <c r="D62" s="85">
        <v>66679735.05</v>
      </c>
      <c r="E62" s="83">
        <f aca="true" t="shared" si="8" ref="E62:E123">B62+C62-D62</f>
        <v>105606.8599999994</v>
      </c>
      <c r="F62" s="89"/>
      <c r="G62" s="89">
        <v>66127.86</v>
      </c>
      <c r="H62" s="90">
        <v>39479</v>
      </c>
      <c r="I62" s="101"/>
      <c r="J62" s="55"/>
    </row>
    <row r="63" spans="1:10" ht="12.75" customHeight="1">
      <c r="A63" s="71" t="s">
        <v>103</v>
      </c>
      <c r="B63" s="83">
        <v>2049177.06</v>
      </c>
      <c r="C63" s="84">
        <v>37149916.55</v>
      </c>
      <c r="D63" s="85">
        <v>38877126.08</v>
      </c>
      <c r="E63" s="91">
        <f t="shared" si="8"/>
        <v>321967.5300000012</v>
      </c>
      <c r="F63" s="89"/>
      <c r="G63" s="89">
        <v>289770.53</v>
      </c>
      <c r="H63" s="90">
        <v>32197</v>
      </c>
      <c r="I63" s="101"/>
      <c r="J63" s="55"/>
    </row>
    <row r="64" spans="1:10" ht="12.75" customHeight="1">
      <c r="A64" s="70" t="s">
        <v>104</v>
      </c>
      <c r="B64" s="83">
        <v>1568379.38</v>
      </c>
      <c r="C64" s="84">
        <v>54543557.92</v>
      </c>
      <c r="D64" s="85">
        <v>56098633.28</v>
      </c>
      <c r="E64" s="83">
        <f t="shared" si="8"/>
        <v>13304.020000003278</v>
      </c>
      <c r="F64" s="89"/>
      <c r="G64" s="89">
        <v>13304.02</v>
      </c>
      <c r="H64" s="90"/>
      <c r="I64" s="101"/>
      <c r="J64" s="55"/>
    </row>
    <row r="65" spans="1:10" ht="12.75" customHeight="1">
      <c r="A65" s="70" t="s">
        <v>94</v>
      </c>
      <c r="B65" s="83">
        <v>2043130.41</v>
      </c>
      <c r="C65" s="84">
        <v>56055548.8</v>
      </c>
      <c r="D65" s="85">
        <v>57798228.97</v>
      </c>
      <c r="E65" s="83">
        <f t="shared" si="8"/>
        <v>300450.23999999464</v>
      </c>
      <c r="F65" s="89"/>
      <c r="G65" s="89">
        <v>270450.24</v>
      </c>
      <c r="H65" s="90">
        <v>30000</v>
      </c>
      <c r="I65" s="101"/>
      <c r="J65" s="55"/>
    </row>
    <row r="66" spans="1:10" ht="12.75" customHeight="1">
      <c r="A66" s="70" t="s">
        <v>105</v>
      </c>
      <c r="B66" s="83">
        <v>2246622.87</v>
      </c>
      <c r="C66" s="84">
        <v>41623164.53</v>
      </c>
      <c r="D66" s="85">
        <v>43829783.21</v>
      </c>
      <c r="E66" s="83">
        <f t="shared" si="8"/>
        <v>40004.189999997616</v>
      </c>
      <c r="F66" s="89"/>
      <c r="G66" s="89">
        <v>20004.19</v>
      </c>
      <c r="H66" s="90">
        <v>20000</v>
      </c>
      <c r="I66" s="101"/>
      <c r="J66" s="55"/>
    </row>
    <row r="67" spans="1:10" ht="12.75" customHeight="1">
      <c r="A67" s="70" t="s">
        <v>101</v>
      </c>
      <c r="B67" s="83">
        <v>7023245.47</v>
      </c>
      <c r="C67" s="84">
        <v>128915219.59</v>
      </c>
      <c r="D67" s="85">
        <v>135930672.8</v>
      </c>
      <c r="E67" s="91">
        <f t="shared" si="8"/>
        <v>7792.259999990463</v>
      </c>
      <c r="F67" s="89"/>
      <c r="G67" s="89">
        <v>7792.26</v>
      </c>
      <c r="H67" s="90"/>
      <c r="I67" s="101"/>
      <c r="J67" s="55"/>
    </row>
    <row r="68" spans="1:10" ht="12.75" customHeight="1">
      <c r="A68" s="70" t="s">
        <v>106</v>
      </c>
      <c r="B68" s="83">
        <v>9009724.85</v>
      </c>
      <c r="C68" s="84">
        <v>79644460.13</v>
      </c>
      <c r="D68" s="85">
        <v>88537756.36</v>
      </c>
      <c r="E68" s="83">
        <f t="shared" si="8"/>
        <v>116428.61999998987</v>
      </c>
      <c r="F68" s="89"/>
      <c r="G68" s="89">
        <v>116428.62</v>
      </c>
      <c r="H68" s="90"/>
      <c r="I68" s="101"/>
      <c r="J68" s="55"/>
    </row>
    <row r="69" spans="1:10" ht="12.75" customHeight="1">
      <c r="A69" s="72" t="s">
        <v>102</v>
      </c>
      <c r="B69" s="83">
        <v>4922999.93</v>
      </c>
      <c r="C69" s="84">
        <v>103191981.3</v>
      </c>
      <c r="D69" s="85">
        <v>108084654.08</v>
      </c>
      <c r="E69" s="83">
        <f t="shared" si="8"/>
        <v>30327.14999999106</v>
      </c>
      <c r="F69" s="89"/>
      <c r="G69" s="89">
        <v>30327.15</v>
      </c>
      <c r="H69" s="90"/>
      <c r="I69" s="101"/>
      <c r="J69" s="55"/>
    </row>
    <row r="70" spans="1:10" ht="12.75" customHeight="1">
      <c r="A70" s="70" t="s">
        <v>107</v>
      </c>
      <c r="B70" s="83">
        <v>2176049.36</v>
      </c>
      <c r="C70" s="84">
        <v>49953898.92</v>
      </c>
      <c r="D70" s="85">
        <v>51854063.44</v>
      </c>
      <c r="E70" s="83">
        <f t="shared" si="8"/>
        <v>275884.8400000036</v>
      </c>
      <c r="F70" s="89"/>
      <c r="G70" s="89">
        <v>268284.84</v>
      </c>
      <c r="H70" s="90">
        <v>7600</v>
      </c>
      <c r="I70" s="101"/>
      <c r="J70" s="55"/>
    </row>
    <row r="71" spans="1:10" ht="12.75" customHeight="1">
      <c r="A71" s="71" t="s">
        <v>76</v>
      </c>
      <c r="B71" s="83">
        <v>3262346.35</v>
      </c>
      <c r="C71" s="84">
        <v>94952049.71</v>
      </c>
      <c r="D71" s="85">
        <v>98126700.04</v>
      </c>
      <c r="E71" s="92">
        <f t="shared" si="8"/>
        <v>87696.01999998093</v>
      </c>
      <c r="F71" s="89"/>
      <c r="G71" s="89">
        <v>87696.02</v>
      </c>
      <c r="H71" s="90"/>
      <c r="I71" s="101"/>
      <c r="J71" s="55"/>
    </row>
    <row r="72" spans="1:10" ht="12.75" customHeight="1">
      <c r="A72" s="70" t="s">
        <v>32</v>
      </c>
      <c r="B72" s="83">
        <v>592081.2</v>
      </c>
      <c r="C72" s="84">
        <v>27586157</v>
      </c>
      <c r="D72" s="85">
        <v>27029749.52</v>
      </c>
      <c r="E72" s="92">
        <f t="shared" si="8"/>
        <v>1148488.6799999997</v>
      </c>
      <c r="F72" s="89"/>
      <c r="G72" s="89">
        <v>1048488.68</v>
      </c>
      <c r="H72" s="90">
        <v>100000</v>
      </c>
      <c r="I72" s="101"/>
      <c r="J72" s="55"/>
    </row>
    <row r="73" spans="1:10" ht="12.75" customHeight="1">
      <c r="A73" s="70" t="s">
        <v>108</v>
      </c>
      <c r="B73" s="83">
        <v>6353826.48</v>
      </c>
      <c r="C73" s="84">
        <v>37782159.17</v>
      </c>
      <c r="D73" s="85">
        <v>43966657.86</v>
      </c>
      <c r="E73" s="92">
        <f t="shared" si="8"/>
        <v>169327.79000000656</v>
      </c>
      <c r="F73" s="89"/>
      <c r="G73" s="89">
        <v>169327.79</v>
      </c>
      <c r="H73" s="90"/>
      <c r="I73" s="101"/>
      <c r="J73" s="55"/>
    </row>
    <row r="74" spans="1:10" ht="12.75" customHeight="1">
      <c r="A74" s="70" t="s">
        <v>109</v>
      </c>
      <c r="B74" s="83">
        <v>1314441.87</v>
      </c>
      <c r="C74" s="84">
        <v>52242057.14</v>
      </c>
      <c r="D74" s="85">
        <v>53513450.12</v>
      </c>
      <c r="E74" s="92">
        <f t="shared" si="8"/>
        <v>43048.890000000596</v>
      </c>
      <c r="F74" s="89"/>
      <c r="G74" s="89">
        <v>38743.89</v>
      </c>
      <c r="H74" s="90">
        <v>4305</v>
      </c>
      <c r="I74" s="101"/>
      <c r="J74" s="55"/>
    </row>
    <row r="75" spans="1:10" ht="12.75" customHeight="1">
      <c r="A75" s="70" t="s">
        <v>110</v>
      </c>
      <c r="B75" s="83">
        <v>751914.52</v>
      </c>
      <c r="C75" s="84">
        <v>71318419</v>
      </c>
      <c r="D75" s="85">
        <v>71821850.2</v>
      </c>
      <c r="E75" s="92">
        <f t="shared" si="8"/>
        <v>248483.31999999285</v>
      </c>
      <c r="F75" s="89"/>
      <c r="G75" s="89">
        <v>223683.32</v>
      </c>
      <c r="H75" s="90">
        <v>24800</v>
      </c>
      <c r="I75" s="101"/>
      <c r="J75" s="55"/>
    </row>
    <row r="76" spans="1:10" ht="12.75" customHeight="1">
      <c r="A76" s="70" t="s">
        <v>33</v>
      </c>
      <c r="B76" s="83">
        <v>136739.21</v>
      </c>
      <c r="C76" s="84">
        <v>13127770</v>
      </c>
      <c r="D76" s="85">
        <v>13252084.87</v>
      </c>
      <c r="E76" s="92">
        <f t="shared" si="8"/>
        <v>12424.340000001714</v>
      </c>
      <c r="F76" s="89"/>
      <c r="G76" s="89">
        <v>11424.34</v>
      </c>
      <c r="H76" s="90">
        <v>1000</v>
      </c>
      <c r="I76" s="101"/>
      <c r="J76" s="55"/>
    </row>
    <row r="77" spans="1:10" ht="12.75" customHeight="1">
      <c r="A77" s="76" t="s">
        <v>111</v>
      </c>
      <c r="B77" s="117">
        <v>101907.97</v>
      </c>
      <c r="C77" s="118">
        <v>7959979.45</v>
      </c>
      <c r="D77" s="119">
        <v>8061768.27</v>
      </c>
      <c r="E77" s="120">
        <f>B77+C77-D77</f>
        <v>119.15000000037253</v>
      </c>
      <c r="F77" s="121"/>
      <c r="G77" s="122">
        <v>119.15</v>
      </c>
      <c r="H77" s="123"/>
      <c r="I77" s="124"/>
      <c r="J77" s="63"/>
    </row>
    <row r="78" spans="1:10" ht="12.75" customHeight="1">
      <c r="A78" s="70" t="s">
        <v>112</v>
      </c>
      <c r="B78" s="83">
        <v>4029079.02</v>
      </c>
      <c r="C78" s="84">
        <v>148551828.8</v>
      </c>
      <c r="D78" s="85">
        <v>152540873.31</v>
      </c>
      <c r="E78" s="92">
        <f>B78+C78-D78</f>
        <v>40034.510000020266</v>
      </c>
      <c r="F78" s="89"/>
      <c r="G78" s="89">
        <v>40034.51</v>
      </c>
      <c r="H78" s="90"/>
      <c r="I78" s="101"/>
      <c r="J78" s="55"/>
    </row>
    <row r="79" spans="1:10" ht="12.75" customHeight="1">
      <c r="A79" s="70" t="s">
        <v>113</v>
      </c>
      <c r="B79" s="83">
        <v>707156.75</v>
      </c>
      <c r="C79" s="84">
        <v>62154142.29</v>
      </c>
      <c r="D79" s="85">
        <v>62566996.7</v>
      </c>
      <c r="E79" s="92">
        <f t="shared" si="8"/>
        <v>294302.3399999961</v>
      </c>
      <c r="F79" s="89"/>
      <c r="G79" s="89">
        <v>265302.34</v>
      </c>
      <c r="H79" s="90">
        <v>29000</v>
      </c>
      <c r="I79" s="101"/>
      <c r="J79" s="55"/>
    </row>
    <row r="80" spans="1:10" ht="12.75" customHeight="1">
      <c r="A80" s="70" t="s">
        <v>34</v>
      </c>
      <c r="B80" s="83">
        <v>10024275.89</v>
      </c>
      <c r="C80" s="84">
        <v>12369446.32</v>
      </c>
      <c r="D80" s="85">
        <v>21724654.63</v>
      </c>
      <c r="E80" s="95">
        <v>669067.58</v>
      </c>
      <c r="F80" s="96"/>
      <c r="G80" s="89">
        <v>609200</v>
      </c>
      <c r="H80" s="90">
        <v>59872</v>
      </c>
      <c r="I80" s="101"/>
      <c r="J80" s="102"/>
    </row>
    <row r="81" spans="1:10" ht="12.75" customHeight="1">
      <c r="A81" s="70" t="s">
        <v>84</v>
      </c>
      <c r="B81" s="83">
        <v>10060929.97</v>
      </c>
      <c r="C81" s="84">
        <v>68626059.62</v>
      </c>
      <c r="D81" s="85">
        <v>78501134.53</v>
      </c>
      <c r="E81" s="92">
        <f t="shared" si="8"/>
        <v>185855.06000000238</v>
      </c>
      <c r="F81" s="89"/>
      <c r="G81" s="89">
        <v>135855.06</v>
      </c>
      <c r="H81" s="90">
        <v>50000</v>
      </c>
      <c r="I81" s="101"/>
      <c r="J81" s="55"/>
    </row>
    <row r="82" spans="1:10" ht="12.75" customHeight="1">
      <c r="A82" s="70" t="s">
        <v>87</v>
      </c>
      <c r="B82" s="83">
        <v>4563598.46</v>
      </c>
      <c r="C82" s="84">
        <v>5467571.71</v>
      </c>
      <c r="D82" s="85">
        <v>10031170.17</v>
      </c>
      <c r="E82" s="93"/>
      <c r="F82" s="94"/>
      <c r="G82" s="94" t="s">
        <v>132</v>
      </c>
      <c r="H82" s="90"/>
      <c r="I82" s="101"/>
      <c r="J82" s="55"/>
    </row>
    <row r="83" spans="1:10" ht="12.75" customHeight="1">
      <c r="A83" s="70" t="s">
        <v>35</v>
      </c>
      <c r="B83" s="83">
        <v>768555.49</v>
      </c>
      <c r="C83" s="84">
        <v>36464205.55</v>
      </c>
      <c r="D83" s="85">
        <v>37169472.04</v>
      </c>
      <c r="E83" s="92">
        <f t="shared" si="8"/>
        <v>63289</v>
      </c>
      <c r="F83" s="89"/>
      <c r="G83" s="89">
        <v>63289</v>
      </c>
      <c r="H83" s="90"/>
      <c r="I83" s="101"/>
      <c r="J83" s="55"/>
    </row>
    <row r="84" spans="1:10" ht="12.75" customHeight="1">
      <c r="A84" s="71" t="s">
        <v>95</v>
      </c>
      <c r="B84" s="83">
        <v>20811589.59</v>
      </c>
      <c r="C84" s="84">
        <v>84255350.06</v>
      </c>
      <c r="D84" s="85">
        <v>104935198.17</v>
      </c>
      <c r="E84" s="92">
        <f>B84+C84-D84</f>
        <v>131741.48000000417</v>
      </c>
      <c r="F84" s="89"/>
      <c r="G84" s="89">
        <v>131741.48</v>
      </c>
      <c r="H84" s="90"/>
      <c r="I84" s="101"/>
      <c r="J84" s="55"/>
    </row>
    <row r="85" spans="1:10" ht="12.75" customHeight="1">
      <c r="A85" s="70" t="s">
        <v>96</v>
      </c>
      <c r="B85" s="83">
        <v>3284258.03</v>
      </c>
      <c r="C85" s="84">
        <v>47465004.58</v>
      </c>
      <c r="D85" s="85">
        <v>50649609.85</v>
      </c>
      <c r="E85" s="92">
        <f>B85+C85-D85</f>
        <v>99652.75999999791</v>
      </c>
      <c r="F85" s="89"/>
      <c r="G85" s="89">
        <v>99652.76</v>
      </c>
      <c r="H85" s="90"/>
      <c r="I85" s="101"/>
      <c r="J85" s="55"/>
    </row>
    <row r="86" spans="1:10" ht="12.75" customHeight="1">
      <c r="A86" s="70" t="s">
        <v>36</v>
      </c>
      <c r="B86" s="83">
        <v>743960.79</v>
      </c>
      <c r="C86" s="84">
        <v>30937396.4</v>
      </c>
      <c r="D86" s="85">
        <v>31635156.41</v>
      </c>
      <c r="E86" s="92">
        <f t="shared" si="8"/>
        <v>46200.77999999747</v>
      </c>
      <c r="F86" s="89"/>
      <c r="G86" s="89">
        <v>46200.78</v>
      </c>
      <c r="H86" s="90"/>
      <c r="I86" s="101"/>
      <c r="J86" s="55"/>
    </row>
    <row r="87" spans="1:10" ht="12.75" customHeight="1">
      <c r="A87" s="73" t="s">
        <v>114</v>
      </c>
      <c r="B87" s="83">
        <v>5472560.98</v>
      </c>
      <c r="C87" s="84">
        <v>58083404.07</v>
      </c>
      <c r="D87" s="85">
        <v>63360326.77</v>
      </c>
      <c r="E87" s="92">
        <f t="shared" si="8"/>
        <v>195638.27999999374</v>
      </c>
      <c r="F87" s="89"/>
      <c r="G87" s="89">
        <v>105638.28</v>
      </c>
      <c r="H87" s="90">
        <v>90000</v>
      </c>
      <c r="I87" s="101"/>
      <c r="J87" s="55"/>
    </row>
    <row r="88" spans="1:10" ht="12.75" customHeight="1">
      <c r="A88" s="71" t="s">
        <v>115</v>
      </c>
      <c r="B88" s="83">
        <v>2848527.3</v>
      </c>
      <c r="C88" s="84">
        <v>31489066.16</v>
      </c>
      <c r="D88" s="85">
        <v>34125248.18</v>
      </c>
      <c r="E88" s="92">
        <f t="shared" si="8"/>
        <v>212345.2800000012</v>
      </c>
      <c r="F88" s="89"/>
      <c r="G88" s="89">
        <v>117058.63</v>
      </c>
      <c r="H88" s="90">
        <v>95286.65</v>
      </c>
      <c r="I88" s="101"/>
      <c r="J88" s="55"/>
    </row>
    <row r="89" spans="1:10" ht="12.75" customHeight="1">
      <c r="A89" s="70" t="s">
        <v>37</v>
      </c>
      <c r="B89" s="83">
        <v>2833539.31</v>
      </c>
      <c r="C89" s="84">
        <v>27094262.07</v>
      </c>
      <c r="D89" s="85">
        <v>29745062.42</v>
      </c>
      <c r="E89" s="92">
        <f t="shared" si="8"/>
        <v>182738.95999999717</v>
      </c>
      <c r="F89" s="89"/>
      <c r="G89" s="89">
        <v>164468.96</v>
      </c>
      <c r="H89" s="90">
        <v>18270</v>
      </c>
      <c r="I89" s="101"/>
      <c r="J89" s="55"/>
    </row>
    <row r="90" spans="1:10" ht="12.75" customHeight="1">
      <c r="A90" s="71" t="s">
        <v>77</v>
      </c>
      <c r="B90" s="83">
        <v>753815.58</v>
      </c>
      <c r="C90" s="84">
        <v>42153646</v>
      </c>
      <c r="D90" s="85">
        <v>42448692.38</v>
      </c>
      <c r="E90" s="91">
        <f t="shared" si="8"/>
        <v>458769.19999999553</v>
      </c>
      <c r="F90" s="89"/>
      <c r="G90" s="89">
        <v>408816.36</v>
      </c>
      <c r="H90" s="90">
        <v>49952.84</v>
      </c>
      <c r="I90" s="101"/>
      <c r="J90" s="55"/>
    </row>
    <row r="91" spans="1:10" ht="12.75" customHeight="1">
      <c r="A91" s="70" t="s">
        <v>116</v>
      </c>
      <c r="B91" s="83">
        <v>2740575.05</v>
      </c>
      <c r="C91" s="84">
        <v>43410054.92</v>
      </c>
      <c r="D91" s="85">
        <v>45992212.04</v>
      </c>
      <c r="E91" s="92">
        <f t="shared" si="8"/>
        <v>158417.9299999997</v>
      </c>
      <c r="F91" s="89"/>
      <c r="G91" s="89">
        <v>158417.93</v>
      </c>
      <c r="H91" s="90"/>
      <c r="I91" s="101"/>
      <c r="J91" s="55"/>
    </row>
    <row r="92" spans="1:10" ht="12.75" customHeight="1">
      <c r="A92" s="70" t="s">
        <v>57</v>
      </c>
      <c r="B92" s="83">
        <v>2035569.29</v>
      </c>
      <c r="C92" s="84">
        <v>29552437.96</v>
      </c>
      <c r="D92" s="85">
        <v>31323976.87</v>
      </c>
      <c r="E92" s="92">
        <f t="shared" si="8"/>
        <v>264030.37999999896</v>
      </c>
      <c r="F92" s="89"/>
      <c r="G92" s="89">
        <v>237627.96</v>
      </c>
      <c r="H92" s="90">
        <v>26402.42</v>
      </c>
      <c r="I92" s="101"/>
      <c r="J92" s="55"/>
    </row>
    <row r="93" spans="1:10" ht="12.75" customHeight="1">
      <c r="A93" s="70" t="s">
        <v>55</v>
      </c>
      <c r="B93" s="83">
        <v>260482.21</v>
      </c>
      <c r="C93" s="84">
        <v>23465515.75</v>
      </c>
      <c r="D93" s="85">
        <v>23725997.96</v>
      </c>
      <c r="E93" s="93"/>
      <c r="F93" s="94"/>
      <c r="G93" s="94"/>
      <c r="H93" s="90"/>
      <c r="I93" s="101"/>
      <c r="J93" s="55"/>
    </row>
    <row r="94" spans="1:10" ht="12.75" customHeight="1">
      <c r="A94" s="70" t="s">
        <v>38</v>
      </c>
      <c r="B94" s="83">
        <v>549313.29</v>
      </c>
      <c r="C94" s="84">
        <v>30763737.18</v>
      </c>
      <c r="D94" s="85">
        <v>31252028.16</v>
      </c>
      <c r="E94" s="92">
        <f t="shared" si="8"/>
        <v>61022.30999999866</v>
      </c>
      <c r="F94" s="89"/>
      <c r="G94" s="89">
        <v>54922.31</v>
      </c>
      <c r="H94" s="90">
        <v>6100</v>
      </c>
      <c r="I94" s="101"/>
      <c r="J94" s="55"/>
    </row>
    <row r="95" spans="1:10" ht="12.75" customHeight="1">
      <c r="A95" s="70" t="s">
        <v>56</v>
      </c>
      <c r="B95" s="83">
        <v>891371.03</v>
      </c>
      <c r="C95" s="84">
        <v>30989931.06</v>
      </c>
      <c r="D95" s="85">
        <v>31830648.08</v>
      </c>
      <c r="E95" s="92">
        <f t="shared" si="8"/>
        <v>50654.01000000164</v>
      </c>
      <c r="F95" s="89"/>
      <c r="G95" s="89">
        <v>50654.01</v>
      </c>
      <c r="H95" s="90"/>
      <c r="I95" s="101"/>
      <c r="J95" s="55"/>
    </row>
    <row r="96" spans="1:10" ht="12.75" customHeight="1">
      <c r="A96" s="70" t="s">
        <v>39</v>
      </c>
      <c r="B96" s="83">
        <v>378103.03</v>
      </c>
      <c r="C96" s="84">
        <v>58565694.2</v>
      </c>
      <c r="D96" s="85">
        <v>58783116.23</v>
      </c>
      <c r="E96" s="92">
        <f t="shared" si="8"/>
        <v>160681.00000000745</v>
      </c>
      <c r="F96" s="89"/>
      <c r="G96" s="89">
        <v>144681</v>
      </c>
      <c r="H96" s="90">
        <v>16000</v>
      </c>
      <c r="I96" s="101"/>
      <c r="J96" s="55"/>
    </row>
    <row r="97" spans="1:10" ht="12.75" customHeight="1">
      <c r="A97" s="71" t="s">
        <v>117</v>
      </c>
      <c r="B97" s="83">
        <v>6058263.52</v>
      </c>
      <c r="C97" s="84">
        <v>53049106.17</v>
      </c>
      <c r="D97" s="85">
        <v>58827216.9</v>
      </c>
      <c r="E97" s="92">
        <f t="shared" si="8"/>
        <v>280152.7899999991</v>
      </c>
      <c r="F97" s="89"/>
      <c r="G97" s="89">
        <v>8321.96</v>
      </c>
      <c r="H97" s="90">
        <v>271830.83</v>
      </c>
      <c r="I97" s="101"/>
      <c r="J97" s="55"/>
    </row>
    <row r="98" spans="1:10" s="5" customFormat="1" ht="12.75" customHeight="1">
      <c r="A98" s="70" t="s">
        <v>118</v>
      </c>
      <c r="B98" s="83">
        <v>1063499.2</v>
      </c>
      <c r="C98" s="84">
        <v>32697318.4</v>
      </c>
      <c r="D98" s="85">
        <v>33266775.13</v>
      </c>
      <c r="E98" s="92">
        <f t="shared" si="8"/>
        <v>494042.47000000253</v>
      </c>
      <c r="F98" s="89"/>
      <c r="G98" s="89">
        <v>403433.47</v>
      </c>
      <c r="H98" s="90"/>
      <c r="I98" s="105">
        <v>90609</v>
      </c>
      <c r="J98" s="55"/>
    </row>
    <row r="99" spans="1:10" ht="12.75" customHeight="1">
      <c r="A99" s="70" t="s">
        <v>97</v>
      </c>
      <c r="B99" s="83">
        <v>1343899.96</v>
      </c>
      <c r="C99" s="84">
        <v>39683626</v>
      </c>
      <c r="D99" s="85">
        <v>40893217.78</v>
      </c>
      <c r="E99" s="92">
        <f t="shared" si="8"/>
        <v>134308.1799999997</v>
      </c>
      <c r="F99" s="89"/>
      <c r="G99" s="89">
        <v>112985.26</v>
      </c>
      <c r="H99" s="90">
        <v>12553.92</v>
      </c>
      <c r="I99" s="105">
        <v>8769</v>
      </c>
      <c r="J99" s="55"/>
    </row>
    <row r="100" spans="1:10" s="5" customFormat="1" ht="12.75" customHeight="1">
      <c r="A100" s="71" t="s">
        <v>85</v>
      </c>
      <c r="B100" s="83">
        <v>5064223.36</v>
      </c>
      <c r="C100" s="84">
        <v>92641929.62</v>
      </c>
      <c r="D100" s="85">
        <v>96910488.43</v>
      </c>
      <c r="E100" s="92">
        <f t="shared" si="8"/>
        <v>795664.549999997</v>
      </c>
      <c r="F100" s="89"/>
      <c r="G100" s="89">
        <v>765664.55</v>
      </c>
      <c r="H100" s="90">
        <v>30000</v>
      </c>
      <c r="I100" s="105"/>
      <c r="J100" s="55"/>
    </row>
    <row r="101" spans="1:10" ht="12.75" customHeight="1">
      <c r="A101" s="72" t="s">
        <v>98</v>
      </c>
      <c r="B101" s="83">
        <v>4250589.88</v>
      </c>
      <c r="C101" s="84">
        <v>109072652.91</v>
      </c>
      <c r="D101" s="85">
        <v>113196951.22</v>
      </c>
      <c r="E101" s="92">
        <f t="shared" si="8"/>
        <v>126291.56999999285</v>
      </c>
      <c r="F101" s="89"/>
      <c r="G101" s="89">
        <v>126291.57</v>
      </c>
      <c r="H101" s="90"/>
      <c r="I101" s="105"/>
      <c r="J101" s="55"/>
    </row>
    <row r="102" spans="1:10" ht="12.75" customHeight="1">
      <c r="A102" s="70" t="s">
        <v>86</v>
      </c>
      <c r="B102" s="83">
        <v>2428670.5</v>
      </c>
      <c r="C102" s="84">
        <v>14721066.6</v>
      </c>
      <c r="D102" s="85">
        <v>17054601.47</v>
      </c>
      <c r="E102" s="92">
        <f t="shared" si="8"/>
        <v>95135.63000000268</v>
      </c>
      <c r="F102" s="89"/>
      <c r="G102" s="89">
        <v>89135.63</v>
      </c>
      <c r="H102" s="90">
        <v>6000</v>
      </c>
      <c r="I102" s="105"/>
      <c r="J102" s="55"/>
    </row>
    <row r="103" spans="1:10" ht="12.75" customHeight="1">
      <c r="A103" s="70" t="s">
        <v>133</v>
      </c>
      <c r="B103" s="83">
        <v>115937.64</v>
      </c>
      <c r="C103" s="84">
        <v>31832381.9</v>
      </c>
      <c r="D103" s="85">
        <v>31947701.01</v>
      </c>
      <c r="E103" s="93">
        <f t="shared" si="8"/>
        <v>618.5299999974668</v>
      </c>
      <c r="F103" s="94"/>
      <c r="G103" s="94">
        <v>618.53</v>
      </c>
      <c r="H103" s="90"/>
      <c r="I103" s="105"/>
      <c r="J103" s="55"/>
    </row>
    <row r="104" spans="1:10" ht="12.75" customHeight="1">
      <c r="A104" s="70" t="s">
        <v>40</v>
      </c>
      <c r="B104" s="83">
        <v>3312693.33</v>
      </c>
      <c r="C104" s="84">
        <v>39128622.41</v>
      </c>
      <c r="D104" s="85">
        <v>42114198.8</v>
      </c>
      <c r="E104" s="92">
        <f t="shared" si="8"/>
        <v>327116.9399999976</v>
      </c>
      <c r="F104" s="89"/>
      <c r="G104" s="89">
        <v>294405.94</v>
      </c>
      <c r="H104" s="90">
        <v>32711</v>
      </c>
      <c r="I104" s="105"/>
      <c r="J104" s="55"/>
    </row>
    <row r="105" spans="1:10" ht="12.75" customHeight="1">
      <c r="A105" s="70" t="s">
        <v>119</v>
      </c>
      <c r="B105" s="83">
        <v>2021088.16</v>
      </c>
      <c r="C105" s="84">
        <v>41452861.62</v>
      </c>
      <c r="D105" s="85">
        <v>43436459.04</v>
      </c>
      <c r="E105" s="91">
        <f t="shared" si="8"/>
        <v>37490.739999994636</v>
      </c>
      <c r="F105" s="89"/>
      <c r="G105" s="89">
        <v>33741.74</v>
      </c>
      <c r="H105" s="90">
        <v>3749</v>
      </c>
      <c r="I105" s="105"/>
      <c r="J105" s="55"/>
    </row>
    <row r="106" spans="1:10" ht="12.75" customHeight="1">
      <c r="A106" s="70" t="s">
        <v>41</v>
      </c>
      <c r="B106" s="83">
        <v>3244575.78</v>
      </c>
      <c r="C106" s="84">
        <v>34158859.42</v>
      </c>
      <c r="D106" s="85">
        <v>37088213.92</v>
      </c>
      <c r="E106" s="92">
        <f t="shared" si="8"/>
        <v>315221.2800000012</v>
      </c>
      <c r="F106" s="89"/>
      <c r="G106" s="89">
        <v>283699.28</v>
      </c>
      <c r="H106" s="90">
        <v>31522</v>
      </c>
      <c r="I106" s="105"/>
      <c r="J106" s="55"/>
    </row>
    <row r="107" spans="1:10" ht="12.75" customHeight="1">
      <c r="A107" s="70" t="s">
        <v>120</v>
      </c>
      <c r="B107" s="83">
        <v>5945016.54</v>
      </c>
      <c r="C107" s="84">
        <v>65453888.74</v>
      </c>
      <c r="D107" s="85">
        <v>70620101.98</v>
      </c>
      <c r="E107" s="92">
        <f t="shared" si="8"/>
        <v>778803.299999997</v>
      </c>
      <c r="F107" s="89"/>
      <c r="G107" s="89">
        <v>528803.3</v>
      </c>
      <c r="H107" s="90">
        <v>250000</v>
      </c>
      <c r="I107" s="105"/>
      <c r="J107" s="55"/>
    </row>
    <row r="108" spans="1:10" ht="12.75" customHeight="1">
      <c r="A108" s="70" t="s">
        <v>121</v>
      </c>
      <c r="B108" s="83">
        <v>974123.45</v>
      </c>
      <c r="C108" s="84">
        <v>38227986.2</v>
      </c>
      <c r="D108" s="85">
        <v>39119349.32</v>
      </c>
      <c r="E108" s="92">
        <f t="shared" si="8"/>
        <v>82760.33000000566</v>
      </c>
      <c r="F108" s="89"/>
      <c r="G108" s="89">
        <v>74760.33</v>
      </c>
      <c r="H108" s="90">
        <v>8000</v>
      </c>
      <c r="I108" s="105"/>
      <c r="J108" s="55"/>
    </row>
    <row r="109" spans="1:10" ht="12.75" customHeight="1">
      <c r="A109" s="70" t="s">
        <v>122</v>
      </c>
      <c r="B109" s="83">
        <v>1821643.21</v>
      </c>
      <c r="C109" s="84">
        <v>31427833.65</v>
      </c>
      <c r="D109" s="85">
        <v>33224924.61</v>
      </c>
      <c r="E109" s="92">
        <f t="shared" si="8"/>
        <v>24552.25</v>
      </c>
      <c r="F109" s="89"/>
      <c r="G109" s="89">
        <v>24552.25</v>
      </c>
      <c r="H109" s="90"/>
      <c r="I109" s="105"/>
      <c r="J109" s="55"/>
    </row>
    <row r="110" spans="1:10" ht="12.75" customHeight="1">
      <c r="A110" s="70" t="s">
        <v>123</v>
      </c>
      <c r="B110" s="83">
        <v>7769435.59</v>
      </c>
      <c r="C110" s="84">
        <v>42395389.16</v>
      </c>
      <c r="D110" s="85">
        <v>49854252.06</v>
      </c>
      <c r="E110" s="92">
        <f t="shared" si="8"/>
        <v>310572.6899999976</v>
      </c>
      <c r="F110" s="89"/>
      <c r="G110" s="89">
        <v>155286.34</v>
      </c>
      <c r="H110" s="90">
        <v>155286.35</v>
      </c>
      <c r="I110" s="105"/>
      <c r="J110" s="55"/>
    </row>
    <row r="111" spans="1:10" ht="12.75" customHeight="1">
      <c r="A111" s="70" t="s">
        <v>42</v>
      </c>
      <c r="B111" s="83">
        <v>536656.68</v>
      </c>
      <c r="C111" s="84">
        <v>11111800</v>
      </c>
      <c r="D111" s="85">
        <v>11443100.83</v>
      </c>
      <c r="E111" s="92">
        <f t="shared" si="8"/>
        <v>205355.84999999963</v>
      </c>
      <c r="F111" s="89"/>
      <c r="G111" s="89">
        <v>184855.85</v>
      </c>
      <c r="H111" s="90">
        <v>20500</v>
      </c>
      <c r="I111" s="105"/>
      <c r="J111" s="55"/>
    </row>
    <row r="112" spans="1:10" ht="12.75" customHeight="1">
      <c r="A112" s="70" t="s">
        <v>43</v>
      </c>
      <c r="B112" s="83">
        <v>615666</v>
      </c>
      <c r="C112" s="84">
        <v>17871378</v>
      </c>
      <c r="D112" s="85">
        <v>17439957.05</v>
      </c>
      <c r="E112" s="92">
        <f t="shared" si="8"/>
        <v>1047086.9499999993</v>
      </c>
      <c r="F112" s="89"/>
      <c r="G112" s="89">
        <v>647102.95</v>
      </c>
      <c r="H112" s="90">
        <v>71900</v>
      </c>
      <c r="I112" s="105">
        <v>328084</v>
      </c>
      <c r="J112" s="55"/>
    </row>
    <row r="113" spans="1:10" ht="12.75" customHeight="1">
      <c r="A113" s="70" t="s">
        <v>44</v>
      </c>
      <c r="B113" s="83">
        <v>133123.33</v>
      </c>
      <c r="C113" s="84">
        <v>9842165.9</v>
      </c>
      <c r="D113" s="85">
        <v>9954128.81</v>
      </c>
      <c r="E113" s="92">
        <f t="shared" si="8"/>
        <v>21160.419999999925</v>
      </c>
      <c r="F113" s="89"/>
      <c r="G113" s="89">
        <v>19060.42</v>
      </c>
      <c r="H113" s="90">
        <v>2100</v>
      </c>
      <c r="I113" s="105"/>
      <c r="J113" s="55"/>
    </row>
    <row r="114" spans="1:10" ht="12.75" customHeight="1">
      <c r="A114" s="76" t="s">
        <v>124</v>
      </c>
      <c r="B114" s="117">
        <v>220192.87</v>
      </c>
      <c r="C114" s="118">
        <v>28570309.27</v>
      </c>
      <c r="D114" s="119">
        <v>28710290.72</v>
      </c>
      <c r="E114" s="125">
        <f t="shared" si="8"/>
        <v>80211.42000000179</v>
      </c>
      <c r="F114" s="121"/>
      <c r="G114" s="121">
        <v>72190.28</v>
      </c>
      <c r="H114" s="123">
        <v>8021.14</v>
      </c>
      <c r="I114" s="126"/>
      <c r="J114" s="63"/>
    </row>
    <row r="115" spans="1:10" ht="12.75" customHeight="1">
      <c r="A115" s="70" t="s">
        <v>45</v>
      </c>
      <c r="B115" s="83">
        <v>136633.69</v>
      </c>
      <c r="C115" s="84">
        <v>26801502.3</v>
      </c>
      <c r="D115" s="85">
        <v>26746562.41</v>
      </c>
      <c r="E115" s="92">
        <f t="shared" si="8"/>
        <v>191573.58000000194</v>
      </c>
      <c r="F115" s="89"/>
      <c r="G115" s="89">
        <v>182492.04</v>
      </c>
      <c r="H115" s="90">
        <v>9081.54</v>
      </c>
      <c r="I115" s="101"/>
      <c r="J115" s="55"/>
    </row>
    <row r="116" spans="1:10" ht="12.75" customHeight="1">
      <c r="A116" s="70" t="s">
        <v>46</v>
      </c>
      <c r="B116" s="83">
        <v>2694389.52</v>
      </c>
      <c r="C116" s="84">
        <v>52297667.04</v>
      </c>
      <c r="D116" s="85">
        <v>54922348.25</v>
      </c>
      <c r="E116" s="92">
        <f t="shared" si="8"/>
        <v>69708.31000000238</v>
      </c>
      <c r="F116" s="89"/>
      <c r="G116" s="89">
        <v>59708.31</v>
      </c>
      <c r="H116" s="90">
        <v>10000</v>
      </c>
      <c r="I116" s="101"/>
      <c r="J116" s="55"/>
    </row>
    <row r="117" spans="1:10" ht="12.75" customHeight="1">
      <c r="A117" s="71" t="s">
        <v>78</v>
      </c>
      <c r="B117" s="83">
        <v>5188021.62</v>
      </c>
      <c r="C117" s="84">
        <v>65935636.96</v>
      </c>
      <c r="D117" s="85">
        <v>70942360.93</v>
      </c>
      <c r="E117" s="92">
        <f t="shared" si="8"/>
        <v>181297.64999999106</v>
      </c>
      <c r="F117" s="89"/>
      <c r="G117" s="89">
        <v>163645.65</v>
      </c>
      <c r="H117" s="90">
        <v>17652</v>
      </c>
      <c r="I117" s="101"/>
      <c r="J117" s="55"/>
    </row>
    <row r="118" spans="1:10" ht="12.75" customHeight="1">
      <c r="A118" s="71" t="s">
        <v>125</v>
      </c>
      <c r="B118" s="83">
        <v>2201436.08</v>
      </c>
      <c r="C118" s="84">
        <v>74571834.64</v>
      </c>
      <c r="D118" s="85">
        <v>76510247.78</v>
      </c>
      <c r="E118" s="92">
        <f t="shared" si="8"/>
        <v>263022.9399999976</v>
      </c>
      <c r="F118" s="89"/>
      <c r="G118" s="89">
        <v>263022.94</v>
      </c>
      <c r="H118" s="90"/>
      <c r="I118" s="101"/>
      <c r="J118" s="55"/>
    </row>
    <row r="119" spans="1:10" ht="12.75" customHeight="1">
      <c r="A119" s="70" t="s">
        <v>126</v>
      </c>
      <c r="B119" s="83">
        <v>30683612.09</v>
      </c>
      <c r="C119" s="84">
        <v>75416199.21</v>
      </c>
      <c r="D119" s="85">
        <v>104401387.52</v>
      </c>
      <c r="E119" s="92">
        <f t="shared" si="8"/>
        <v>1698423.7800000012</v>
      </c>
      <c r="F119" s="89"/>
      <c r="G119" s="89">
        <v>1698423.78</v>
      </c>
      <c r="H119" s="90"/>
      <c r="I119" s="101"/>
      <c r="J119" s="55"/>
    </row>
    <row r="120" spans="1:10" ht="12.75" customHeight="1">
      <c r="A120" s="74" t="s">
        <v>127</v>
      </c>
      <c r="B120" s="83">
        <v>8906972.54</v>
      </c>
      <c r="C120" s="84">
        <v>71514308.88</v>
      </c>
      <c r="D120" s="85">
        <v>80154266.72</v>
      </c>
      <c r="E120" s="92">
        <f t="shared" si="8"/>
        <v>267014.6999999881</v>
      </c>
      <c r="F120" s="89"/>
      <c r="G120" s="89">
        <v>262014.7</v>
      </c>
      <c r="H120" s="90">
        <v>5000</v>
      </c>
      <c r="I120" s="101"/>
      <c r="J120" s="55"/>
    </row>
    <row r="121" spans="1:10" ht="12.75" customHeight="1">
      <c r="A121" s="71" t="s">
        <v>47</v>
      </c>
      <c r="B121" s="83">
        <v>1004412.64</v>
      </c>
      <c r="C121" s="84">
        <v>67835115.12</v>
      </c>
      <c r="D121" s="85">
        <v>68796572.01</v>
      </c>
      <c r="E121" s="92">
        <f t="shared" si="8"/>
        <v>42955.75</v>
      </c>
      <c r="F121" s="89"/>
      <c r="G121" s="94">
        <v>701.1</v>
      </c>
      <c r="H121" s="90">
        <v>42254.65</v>
      </c>
      <c r="I121" s="101"/>
      <c r="J121" s="55"/>
    </row>
    <row r="122" spans="1:10" ht="12.75" customHeight="1">
      <c r="A122" s="71" t="s">
        <v>128</v>
      </c>
      <c r="B122" s="83">
        <v>3343110.86</v>
      </c>
      <c r="C122" s="84">
        <v>51978214.17</v>
      </c>
      <c r="D122" s="85">
        <v>55156502.68</v>
      </c>
      <c r="E122" s="92">
        <f t="shared" si="8"/>
        <v>164822.3500000015</v>
      </c>
      <c r="F122" s="89"/>
      <c r="G122" s="89">
        <v>12453.95</v>
      </c>
      <c r="H122" s="90">
        <v>152368.4</v>
      </c>
      <c r="I122" s="101"/>
      <c r="J122" s="55"/>
    </row>
    <row r="123" spans="1:10" ht="12.75" customHeight="1">
      <c r="A123" s="70" t="s">
        <v>58</v>
      </c>
      <c r="B123" s="83">
        <v>688323.18</v>
      </c>
      <c r="C123" s="84">
        <v>32791158</v>
      </c>
      <c r="D123" s="85">
        <v>33307989.19</v>
      </c>
      <c r="E123" s="92">
        <f t="shared" si="8"/>
        <v>171491.98999999836</v>
      </c>
      <c r="F123" s="89"/>
      <c r="G123" s="89">
        <v>158892.99</v>
      </c>
      <c r="H123" s="90">
        <v>12599</v>
      </c>
      <c r="I123" s="101"/>
      <c r="J123" s="55"/>
    </row>
    <row r="124" spans="1:10" ht="12.75" customHeight="1">
      <c r="A124" s="70" t="s">
        <v>59</v>
      </c>
      <c r="B124" s="83">
        <v>604134.91</v>
      </c>
      <c r="C124" s="84">
        <v>21473072.35</v>
      </c>
      <c r="D124" s="85">
        <v>22077207.26</v>
      </c>
      <c r="E124" s="93"/>
      <c r="F124" s="89"/>
      <c r="G124" s="94"/>
      <c r="H124" s="90"/>
      <c r="I124" s="101"/>
      <c r="J124" s="55"/>
    </row>
    <row r="125" spans="1:10" ht="12.75" customHeight="1">
      <c r="A125" s="70" t="s">
        <v>129</v>
      </c>
      <c r="B125" s="83">
        <v>292065.17</v>
      </c>
      <c r="C125" s="84">
        <v>19251330.85</v>
      </c>
      <c r="D125" s="85">
        <v>19543396.02</v>
      </c>
      <c r="E125" s="93"/>
      <c r="F125" s="89"/>
      <c r="G125" s="94"/>
      <c r="H125" s="90"/>
      <c r="I125" s="101"/>
      <c r="J125" s="55"/>
    </row>
    <row r="126" spans="1:10" ht="12.75" customHeight="1">
      <c r="A126" s="70" t="s">
        <v>48</v>
      </c>
      <c r="B126" s="83">
        <v>543968.89</v>
      </c>
      <c r="C126" s="84">
        <v>14169853</v>
      </c>
      <c r="D126" s="85">
        <v>14561248.28</v>
      </c>
      <c r="E126" s="92">
        <f aca="true" t="shared" si="9" ref="E126:E132">B126+C126-D126</f>
        <v>152573.61000000127</v>
      </c>
      <c r="F126" s="89"/>
      <c r="G126" s="89">
        <v>137316.61</v>
      </c>
      <c r="H126" s="90">
        <v>15257</v>
      </c>
      <c r="I126" s="101"/>
      <c r="J126" s="55"/>
    </row>
    <row r="127" spans="1:10" ht="12.75" customHeight="1">
      <c r="A127" s="70" t="s">
        <v>49</v>
      </c>
      <c r="B127" s="83">
        <v>375011.99</v>
      </c>
      <c r="C127" s="84">
        <v>21418855.8</v>
      </c>
      <c r="D127" s="85">
        <v>21590498.35</v>
      </c>
      <c r="E127" s="92">
        <f t="shared" si="9"/>
        <v>203369.43999999762</v>
      </c>
      <c r="F127" s="89"/>
      <c r="G127" s="89">
        <v>203369.44</v>
      </c>
      <c r="H127" s="90"/>
      <c r="I127" s="101"/>
      <c r="J127" s="55"/>
    </row>
    <row r="128" spans="1:10" ht="12.75" customHeight="1">
      <c r="A128" s="70" t="s">
        <v>50</v>
      </c>
      <c r="B128" s="83">
        <v>455300.68</v>
      </c>
      <c r="C128" s="84">
        <v>20614507</v>
      </c>
      <c r="D128" s="85">
        <v>20948151.18</v>
      </c>
      <c r="E128" s="92">
        <f t="shared" si="9"/>
        <v>121656.5</v>
      </c>
      <c r="F128" s="89"/>
      <c r="G128" s="89">
        <v>121656.5</v>
      </c>
      <c r="H128" s="90"/>
      <c r="I128" s="101"/>
      <c r="J128" s="55"/>
    </row>
    <row r="129" spans="1:10" ht="12.75" customHeight="1">
      <c r="A129" s="70" t="s">
        <v>51</v>
      </c>
      <c r="B129" s="83">
        <v>470021.11</v>
      </c>
      <c r="C129" s="84">
        <v>25546675</v>
      </c>
      <c r="D129" s="85">
        <v>26016696.11</v>
      </c>
      <c r="E129" s="93"/>
      <c r="F129" s="89"/>
      <c r="G129" s="94"/>
      <c r="H129" s="90"/>
      <c r="I129" s="101"/>
      <c r="J129" s="55"/>
    </row>
    <row r="130" spans="1:10" ht="12.75" customHeight="1">
      <c r="A130" s="70" t="s">
        <v>52</v>
      </c>
      <c r="B130" s="83">
        <v>152483.75</v>
      </c>
      <c r="C130" s="84">
        <v>9652967.85</v>
      </c>
      <c r="D130" s="85">
        <v>9805451.6</v>
      </c>
      <c r="E130" s="93"/>
      <c r="F130" s="89"/>
      <c r="G130" s="94"/>
      <c r="H130" s="90"/>
      <c r="I130" s="101"/>
      <c r="J130" s="55"/>
    </row>
    <row r="131" spans="1:10" ht="12.75" customHeight="1">
      <c r="A131" s="70" t="s">
        <v>99</v>
      </c>
      <c r="B131" s="83">
        <v>112996.28</v>
      </c>
      <c r="C131" s="84">
        <v>25525427</v>
      </c>
      <c r="D131" s="85">
        <v>25638423.28</v>
      </c>
      <c r="E131" s="93"/>
      <c r="F131" s="89"/>
      <c r="G131" s="94"/>
      <c r="H131" s="90"/>
      <c r="I131" s="101"/>
      <c r="J131" s="55"/>
    </row>
    <row r="132" spans="1:10" ht="12.75" customHeight="1">
      <c r="A132" s="70" t="s">
        <v>100</v>
      </c>
      <c r="B132" s="83">
        <v>482923.99</v>
      </c>
      <c r="C132" s="84">
        <v>19024465.53</v>
      </c>
      <c r="D132" s="85">
        <v>19415017.64</v>
      </c>
      <c r="E132" s="92">
        <f t="shared" si="9"/>
        <v>92371.87999999896</v>
      </c>
      <c r="F132" s="89"/>
      <c r="G132" s="89">
        <v>83171.88</v>
      </c>
      <c r="H132" s="90">
        <v>9200</v>
      </c>
      <c r="I132" s="101"/>
      <c r="J132" s="55"/>
    </row>
    <row r="133" spans="1:10" ht="16.5" customHeight="1" thickBot="1">
      <c r="A133" s="25" t="s">
        <v>10</v>
      </c>
      <c r="B133" s="97">
        <f>SUM(B61:B132)</f>
        <v>227014174.74000007</v>
      </c>
      <c r="C133" s="98">
        <f>SUM(C61:C132)</f>
        <v>3269122927.6899996</v>
      </c>
      <c r="D133" s="97">
        <f>SUM(D61:D132)</f>
        <v>3480859028.940001</v>
      </c>
      <c r="E133" s="97">
        <f>SUM(E61:E132)</f>
        <v>15278073.489999931</v>
      </c>
      <c r="F133" s="116">
        <v>0</v>
      </c>
      <c r="G133" s="97">
        <f>SUM(G61:G132)</f>
        <v>12972764.169999994</v>
      </c>
      <c r="H133" s="99">
        <f>SUM(H61:H132)</f>
        <v>1877851.74</v>
      </c>
      <c r="I133" s="104">
        <f>SUM(I61:I132)</f>
        <v>427462</v>
      </c>
      <c r="J133" s="17"/>
    </row>
    <row r="134" spans="1:10" ht="12.75">
      <c r="A134" s="27"/>
      <c r="B134" s="28"/>
      <c r="C134" s="28"/>
      <c r="D134" s="28"/>
      <c r="E134" s="27"/>
      <c r="F134" s="27"/>
      <c r="G134" s="28"/>
      <c r="H134" s="28"/>
      <c r="I134" s="28"/>
      <c r="J134" s="27"/>
    </row>
    <row r="135" spans="1:10" ht="12.75">
      <c r="A135" s="27"/>
      <c r="B135" s="28"/>
      <c r="C135" s="28"/>
      <c r="D135" s="28"/>
      <c r="E135" s="27"/>
      <c r="F135" s="27"/>
      <c r="G135" s="28"/>
      <c r="H135" s="28"/>
      <c r="I135" s="28"/>
      <c r="J135" s="27"/>
    </row>
    <row r="136" spans="1:10" ht="12.75">
      <c r="A136" s="27"/>
      <c r="B136" s="28"/>
      <c r="C136" s="28"/>
      <c r="D136" s="28"/>
      <c r="E136" s="27"/>
      <c r="F136" s="27"/>
      <c r="G136" s="28"/>
      <c r="H136" s="28"/>
      <c r="I136" s="28"/>
      <c r="J136" s="27"/>
    </row>
    <row r="137" spans="1:10" ht="12.75">
      <c r="A137" s="27"/>
      <c r="B137" s="28"/>
      <c r="C137" s="28"/>
      <c r="D137" s="28"/>
      <c r="E137" s="27"/>
      <c r="F137" s="27"/>
      <c r="G137" s="28"/>
      <c r="H137" s="28"/>
      <c r="I137" s="28"/>
      <c r="J137" s="27"/>
    </row>
    <row r="138" spans="1:10" ht="12.75">
      <c r="A138" s="27"/>
      <c r="B138" s="28"/>
      <c r="C138" s="28"/>
      <c r="D138" s="28"/>
      <c r="E138" s="27"/>
      <c r="F138" s="27"/>
      <c r="G138" s="28"/>
      <c r="H138" s="28"/>
      <c r="I138" s="28"/>
      <c r="J138" s="27"/>
    </row>
    <row r="139" spans="1:10" ht="12.75">
      <c r="A139" s="27"/>
      <c r="B139" s="28"/>
      <c r="C139" s="28"/>
      <c r="D139" s="28"/>
      <c r="E139" s="27"/>
      <c r="F139" s="27"/>
      <c r="G139" s="28"/>
      <c r="H139" s="28"/>
      <c r="I139" s="28"/>
      <c r="J139" s="27"/>
    </row>
    <row r="140" spans="1:10" ht="12.75">
      <c r="A140" s="27"/>
      <c r="B140" s="28"/>
      <c r="C140" s="28"/>
      <c r="D140" s="28"/>
      <c r="E140" s="27"/>
      <c r="F140" s="27"/>
      <c r="G140" s="28"/>
      <c r="H140" s="28"/>
      <c r="I140" s="28"/>
      <c r="J140" s="27"/>
    </row>
    <row r="141" spans="1:10" ht="12.75">
      <c r="A141" s="27"/>
      <c r="B141" s="28"/>
      <c r="C141" s="28"/>
      <c r="D141" s="28"/>
      <c r="E141" s="27"/>
      <c r="F141" s="27"/>
      <c r="G141" s="28"/>
      <c r="H141" s="28"/>
      <c r="I141" s="28"/>
      <c r="J141" s="27"/>
    </row>
    <row r="142" spans="1:10" ht="12.75">
      <c r="A142" s="27"/>
      <c r="B142" s="28"/>
      <c r="C142" s="28"/>
      <c r="D142" s="28"/>
      <c r="E142" s="27"/>
      <c r="F142" s="27"/>
      <c r="G142" s="28"/>
      <c r="H142" s="28"/>
      <c r="I142" s="28"/>
      <c r="J142" s="27"/>
    </row>
    <row r="143" spans="1:10" ht="12.75">
      <c r="A143" s="27"/>
      <c r="B143" s="28"/>
      <c r="C143" s="28"/>
      <c r="D143" s="28"/>
      <c r="E143" s="27"/>
      <c r="F143" s="27"/>
      <c r="G143" s="28"/>
      <c r="H143" s="28"/>
      <c r="I143" s="28"/>
      <c r="J143" s="27"/>
    </row>
    <row r="144" spans="1:10" ht="12.75">
      <c r="A144" s="27"/>
      <c r="B144" s="28"/>
      <c r="C144" s="28"/>
      <c r="D144" s="28"/>
      <c r="E144" s="27"/>
      <c r="F144" s="27"/>
      <c r="G144" s="28"/>
      <c r="H144" s="28"/>
      <c r="I144" s="28"/>
      <c r="J144" s="27"/>
    </row>
    <row r="145" spans="1:10" ht="12.75">
      <c r="A145" s="27"/>
      <c r="B145" s="28"/>
      <c r="C145" s="28"/>
      <c r="D145" s="28"/>
      <c r="E145" s="27"/>
      <c r="F145" s="27"/>
      <c r="G145" s="28"/>
      <c r="H145" s="28"/>
      <c r="I145" s="28"/>
      <c r="J145" s="27"/>
    </row>
    <row r="146" spans="1:10" ht="12.75">
      <c r="A146" s="27"/>
      <c r="B146" s="28"/>
      <c r="C146" s="28"/>
      <c r="D146" s="28"/>
      <c r="E146" s="27"/>
      <c r="F146" s="27"/>
      <c r="G146" s="28"/>
      <c r="H146" s="28"/>
      <c r="I146" s="28"/>
      <c r="J146" s="27"/>
    </row>
  </sheetData>
  <sheetProtection/>
  <mergeCells count="14">
    <mergeCell ref="E6:F6"/>
    <mergeCell ref="E7:E8"/>
    <mergeCell ref="F7:F8"/>
    <mergeCell ref="D6:D8"/>
    <mergeCell ref="A3:J3"/>
    <mergeCell ref="A4:J4"/>
    <mergeCell ref="G6:H6"/>
    <mergeCell ref="J6:J8"/>
    <mergeCell ref="G7:G8"/>
    <mergeCell ref="H7:H8"/>
    <mergeCell ref="A6:A8"/>
    <mergeCell ref="I6:I8"/>
    <mergeCell ref="B6:B8"/>
    <mergeCell ref="C6:C8"/>
  </mergeCells>
  <printOptions horizontalCentered="1"/>
  <pageMargins left="0.31496062992125984" right="0.31496062992125984" top="0.9055118110236221" bottom="0.7874015748031497" header="0.7086614173228347" footer="0.5511811023622047"/>
  <pageSetup horizontalDpi="600" verticalDpi="600" orientation="landscape" paperSize="9" scale="90" r:id="rId1"/>
  <headerFooter alignWithMargins="0">
    <oddFooter>&amp;CStránka &amp;P&amp;RTab.č. 03 PO hospodaření</oddFooter>
  </headerFooter>
  <rowBreaks count="3" manualBreakCount="3">
    <brk id="39" max="9" man="1"/>
    <brk id="76" max="9" man="1"/>
    <brk id="1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2022-04-12T08:14:19Z</cp:lastPrinted>
  <dcterms:created xsi:type="dcterms:W3CDTF">1997-01-24T11:07:25Z</dcterms:created>
  <dcterms:modified xsi:type="dcterms:W3CDTF">2022-04-28T08:39:51Z</dcterms:modified>
  <cp:category/>
  <cp:version/>
  <cp:contentType/>
  <cp:contentStatus/>
</cp:coreProperties>
</file>