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790" windowHeight="7860" activeTab="0"/>
  </bookViews>
  <sheets>
    <sheet name="2009 " sheetId="1" r:id="rId1"/>
    <sheet name="List1" sheetId="2" r:id="rId2"/>
  </sheets>
  <definedNames>
    <definedName name="_xlnm.Print_Titles" localSheetId="0">'2009 '!$6:$6</definedName>
  </definedNames>
  <calcPr fullCalcOnLoad="1"/>
</workbook>
</file>

<file path=xl/sharedStrings.xml><?xml version="1.0" encoding="utf-8"?>
<sst xmlns="http://schemas.openxmlformats.org/spreadsheetml/2006/main" count="186" uniqueCount="106">
  <si>
    <t>v tom:</t>
  </si>
  <si>
    <t xml:space="preserve">  neinv.d.ze SR v rámci souhrn.dot.vztahu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</si>
  <si>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</si>
  <si>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</si>
  <si>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</si>
  <si>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</si>
  <si>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</si>
  <si>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</si>
  <si>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</si>
  <si>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</si>
  <si>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</si>
  <si>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</si>
  <si>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</si>
  <si>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</si>
  <si>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</si>
  <si>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</si>
  <si>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</si>
  <si>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</si>
  <si>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</si>
  <si>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</si>
  <si>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</si>
  <si>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</si>
  <si>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 xml:space="preserve">  od obcí</t>
  </si>
  <si>
    <t>soustředěné pojištění majetku kraje</t>
  </si>
  <si>
    <t>řešení havarijních situací</t>
  </si>
  <si>
    <t>neinvestiční dotace s.r.o. OREDO</t>
  </si>
  <si>
    <t>běžné výdaje</t>
  </si>
  <si>
    <t>kapitálové výdaje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</si>
  <si>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</si>
  <si>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</si>
  <si>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</si>
  <si>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</si>
  <si>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</si>
  <si>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</si>
  <si>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>v tom pro odvětví:</t>
  </si>
  <si>
    <t>doprava</t>
  </si>
  <si>
    <t>školství</t>
  </si>
  <si>
    <t>zdravotnictví</t>
  </si>
  <si>
    <t>pronájem a nákl.na detaš.pracoviště</t>
  </si>
  <si>
    <t xml:space="preserve">vodohosp.akce dle vodního zákona </t>
  </si>
  <si>
    <t>kap. 13 - evropská integrace</t>
  </si>
  <si>
    <t>odvody PO</t>
  </si>
  <si>
    <t xml:space="preserve">platby za odebr. mn.podzemní vody 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</si>
  <si>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</si>
  <si>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</si>
  <si>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</si>
  <si>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</si>
  <si>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kap. 12 - správa majetku kraje</t>
  </si>
  <si>
    <t>neinvestiční dotace a.s.</t>
  </si>
  <si>
    <t>přijaté úroky</t>
  </si>
  <si>
    <t>přijaté úvěry</t>
  </si>
  <si>
    <t>kap. 02 - životní prostředí a zemědělství</t>
  </si>
  <si>
    <t>kap. 39 - regionální rozvoj</t>
  </si>
  <si>
    <t xml:space="preserve">kap. 40 - územní plánování </t>
  </si>
  <si>
    <t>kap. 09 - volnočasové aktivity</t>
  </si>
  <si>
    <t xml:space="preserve">kap. 11 - cestovní ruch </t>
  </si>
  <si>
    <t>splátka dodavatelského úvěru</t>
  </si>
  <si>
    <t>dotace pro Reg. radu regionu soudržnosti SV</t>
  </si>
  <si>
    <t>kap. 41 - rezerva a ost.výd.netýk.se odv.</t>
  </si>
  <si>
    <t>(v tis. Kč)</t>
  </si>
  <si>
    <t>tř. 5 - Běžné výdaje</t>
  </si>
  <si>
    <t>tř. 6 - Kapitálové výdaje</t>
  </si>
  <si>
    <t>PŘÍJMY CELKEM</t>
  </si>
  <si>
    <t>VÝDAJE CELKEM</t>
  </si>
  <si>
    <t xml:space="preserve">           nerozděleno</t>
  </si>
  <si>
    <t xml:space="preserve">zastupitelstvo kraje </t>
  </si>
  <si>
    <t xml:space="preserve">činnost krajského úřadu </t>
  </si>
  <si>
    <t xml:space="preserve"> v tom: kapitálové výdaje odvětví</t>
  </si>
  <si>
    <t xml:space="preserve">cestovní ruch </t>
  </si>
  <si>
    <t xml:space="preserve"> v tom: běžné výdaje odvětví</t>
  </si>
  <si>
    <t xml:space="preserve">správa majetku kraje </t>
  </si>
  <si>
    <t xml:space="preserve">           kapitálové výdaje odvětví</t>
  </si>
  <si>
    <t xml:space="preserve">           investiční dotace a.s.</t>
  </si>
  <si>
    <t xml:space="preserve">ostatní běžné výdaje </t>
  </si>
  <si>
    <t>výkupy pozemků</t>
  </si>
  <si>
    <t>průmyslová zóna Solnice-Kvasiny-ost.kapitál.výd.</t>
  </si>
  <si>
    <t xml:space="preserve">rezerva </t>
  </si>
  <si>
    <t>průmyslová zóna Solnice-Kvasiny-inv.dot.obcím</t>
  </si>
  <si>
    <t>pronájem služeb a prostor v RC NP</t>
  </si>
  <si>
    <t>zajištění správy majetku kraje</t>
  </si>
  <si>
    <t>příspěvek PO na provoz - Centrum EP</t>
  </si>
  <si>
    <t>neinvestiční dotace Centru evropského projektování a.s.</t>
  </si>
  <si>
    <t xml:space="preserve">            kapitálové výdaje odvětví</t>
  </si>
  <si>
    <t xml:space="preserve">           běžné výdaje odvětví</t>
  </si>
  <si>
    <t>neinvestiční dotace Městu Trutnov na činnost muzea</t>
  </si>
  <si>
    <t>tř. 1 - Daňové příjmy</t>
  </si>
  <si>
    <t>tř. 2 - Nedaňové příjmy</t>
  </si>
  <si>
    <t>tř. 4 - Neinvestiční přijaté dotace</t>
  </si>
  <si>
    <t>inv.dot.HZS KHK na výst.Centrální požární stanice a stř.Zdravotnické záchranné služby v HK-Kuklenách</t>
  </si>
  <si>
    <t>tř. 8 - Financování</t>
  </si>
  <si>
    <t>realiz.projektu Kuks-stálá přírodní výstavní síň</t>
  </si>
  <si>
    <t>vratka půjčených prostředků</t>
  </si>
  <si>
    <t xml:space="preserve">    v tom odvětví: školství</t>
  </si>
  <si>
    <t>kap. 50 - Fond rozv.a reprodukce KHK</t>
  </si>
  <si>
    <t>investiční dotace Městu Chlumec n. C.</t>
  </si>
  <si>
    <t xml:space="preserve">neinvestiční dotace a.s. </t>
  </si>
  <si>
    <t xml:space="preserve">  v tom: PO - investiční transfery</t>
  </si>
  <si>
    <t xml:space="preserve"> v tom: PO - investiční transfery</t>
  </si>
  <si>
    <t xml:space="preserve">           PO  - investiční transfery</t>
  </si>
  <si>
    <t xml:space="preserve">                - neinvestiční transfery</t>
  </si>
  <si>
    <t xml:space="preserve">                  - neinvestiční transfery</t>
  </si>
  <si>
    <t>Schválený rozpočet 
na rok 2009</t>
  </si>
  <si>
    <t xml:space="preserve">Bilance příjmů a výdajů rozpočtu   Královéhradeckého kraje 
na rok 2009
 </t>
  </si>
  <si>
    <t>Program obnovy venkova</t>
  </si>
  <si>
    <t>kofinancování a předfinancování</t>
  </si>
  <si>
    <t>grantové a dílčí programy a samostatné projekty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</si>
</sst>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_ ;\-#,##0\ "/>
    <numFmt numFmtId="173" formatCode="_-* #,##0.0\ _K_č_-;\-* #,##0.0\ _K_č_-;_-* &quot;-&quot;?\ _K_č_-;_-@_-"/>
    <numFmt numFmtId="174" formatCode="#,##0.0_ ;\-#,##0.0\ 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4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66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3" fontId="0" fillId="0" borderId="0" xfId="0" applyAlignment="1">
      <alignment/>
    </xf>
    <xf numFmtId="3" fontId="1" fillId="0" borderId="0" xfId="0" applyFont="1" applyAlignment="1">
      <alignment/>
    </xf>
    <xf numFmtId="3" fontId="0" fillId="0" borderId="0" xfId="0" applyFont="1" applyAlignment="1">
      <alignment/>
    </xf>
    <xf numFmtId="3" fontId="1" fillId="0" borderId="10" xfId="0" applyFont="1" applyFill="1" applyBorder="1" applyAlignment="1">
      <alignment horizontal="left" vertical="center"/>
    </xf>
    <xf numFmtId="3" fontId="1" fillId="0" borderId="10" xfId="0" applyFont="1" applyFill="1" applyBorder="1" applyAlignment="1">
      <alignment/>
    </xf>
    <xf numFmtId="3" fontId="3" fillId="0" borderId="10" xfId="0" applyFont="1" applyFill="1" applyBorder="1" applyAlignment="1">
      <alignment/>
    </xf>
    <xf numFmtId="3" fontId="0" fillId="0" borderId="10" xfId="0" applyFont="1" applyFill="1" applyBorder="1" applyAlignment="1">
      <alignment/>
    </xf>
    <xf numFmtId="3" fontId="4" fillId="0" borderId="10" xfId="0" applyFont="1" applyFill="1" applyBorder="1" applyAlignment="1">
      <alignment/>
    </xf>
    <xf numFmtId="3" fontId="7" fillId="0" borderId="10" xfId="0" applyFont="1" applyFill="1" applyBorder="1" applyAlignment="1">
      <alignment/>
    </xf>
    <xf numFmtId="3" fontId="0" fillId="0" borderId="10" xfId="0" applyFont="1" applyFill="1" applyBorder="1" applyAlignment="1">
      <alignment vertical="center"/>
    </xf>
    <xf numFmtId="3" fontId="0" fillId="0" borderId="11" xfId="0" applyFont="1" applyFill="1" applyBorder="1" applyAlignment="1">
      <alignment vertical="center"/>
    </xf>
    <xf numFmtId="3" fontId="1" fillId="0" borderId="12" xfId="0" applyFont="1" applyFill="1" applyBorder="1" applyAlignment="1">
      <alignment vertical="center"/>
    </xf>
    <xf numFmtId="3" fontId="0" fillId="0" borderId="13" xfId="0" applyFont="1" applyFill="1" applyBorder="1" applyAlignment="1">
      <alignment/>
    </xf>
    <xf numFmtId="3" fontId="9" fillId="0" borderId="10" xfId="0" applyFont="1" applyFill="1" applyBorder="1" applyAlignment="1">
      <alignment/>
    </xf>
    <xf numFmtId="3" fontId="2" fillId="33" borderId="14" xfId="0" applyFont="1" applyFill="1" applyBorder="1" applyAlignment="1">
      <alignment vertical="center"/>
    </xf>
    <xf numFmtId="3" fontId="1" fillId="34" borderId="10" xfId="0" applyFont="1" applyFill="1" applyBorder="1" applyAlignment="1">
      <alignment/>
    </xf>
    <xf numFmtId="3" fontId="2" fillId="35" borderId="10" xfId="0" applyFont="1" applyFill="1" applyBorder="1" applyAlignment="1">
      <alignment vertical="center"/>
    </xf>
    <xf numFmtId="3" fontId="7" fillId="0" borderId="13" xfId="0" applyFont="1" applyFill="1" applyBorder="1" applyAlignment="1">
      <alignment/>
    </xf>
    <xf numFmtId="3" fontId="1" fillId="0" borderId="10" xfId="0" applyFont="1" applyFill="1" applyBorder="1" applyAlignment="1">
      <alignment vertical="center"/>
    </xf>
    <xf numFmtId="3" fontId="8" fillId="0" borderId="0" xfId="0" applyFont="1" applyFill="1" applyBorder="1" applyAlignment="1">
      <alignment vertical="center"/>
    </xf>
    <xf numFmtId="165" fontId="0" fillId="0" borderId="10" xfId="0" applyNumberFormat="1" applyBorder="1" applyAlignment="1">
      <alignment/>
    </xf>
    <xf numFmtId="3" fontId="0" fillId="0" borderId="0" xfId="0" applyFont="1" applyFill="1" applyBorder="1" applyAlignment="1">
      <alignment vertical="center"/>
    </xf>
    <xf numFmtId="3" fontId="10" fillId="0" borderId="0" xfId="0" applyFont="1" applyAlignment="1">
      <alignment/>
    </xf>
    <xf numFmtId="3" fontId="11" fillId="0" borderId="13" xfId="0" applyFont="1" applyFill="1" applyBorder="1" applyAlignment="1">
      <alignment wrapText="1"/>
    </xf>
    <xf numFmtId="170" fontId="1" fillId="34" borderId="10" xfId="34" applyNumberFormat="1" applyFont="1" applyFill="1" applyBorder="1" applyAlignment="1">
      <alignment/>
    </xf>
    <xf numFmtId="170" fontId="1" fillId="0" borderId="10" xfId="34" applyNumberFormat="1" applyFont="1" applyFill="1" applyBorder="1" applyAlignment="1">
      <alignment/>
    </xf>
    <xf numFmtId="170" fontId="0" fillId="0" borderId="10" xfId="34" applyNumberFormat="1" applyFont="1" applyFill="1" applyBorder="1" applyAlignment="1">
      <alignment/>
    </xf>
    <xf numFmtId="170" fontId="1" fillId="33" borderId="14" xfId="34" applyNumberFormat="1" applyFont="1" applyFill="1" applyBorder="1" applyAlignment="1">
      <alignment vertical="center"/>
    </xf>
    <xf numFmtId="170" fontId="0" fillId="0" borderId="12" xfId="34" applyNumberFormat="1" applyFont="1" applyBorder="1" applyAlignment="1">
      <alignment/>
    </xf>
    <xf numFmtId="170" fontId="4" fillId="0" borderId="10" xfId="34" applyNumberFormat="1" applyFont="1" applyFill="1" applyBorder="1" applyAlignment="1">
      <alignment/>
    </xf>
    <xf numFmtId="170" fontId="0" fillId="0" borderId="10" xfId="34" applyNumberFormat="1" applyFont="1" applyBorder="1" applyAlignment="1">
      <alignment/>
    </xf>
    <xf numFmtId="170" fontId="0" fillId="0" borderId="13" xfId="34" applyNumberFormat="1" applyFont="1" applyFill="1" applyBorder="1" applyAlignment="1">
      <alignment/>
    </xf>
    <xf numFmtId="170" fontId="0" fillId="0" borderId="10" xfId="34" applyNumberFormat="1" applyFont="1" applyFill="1" applyBorder="1" applyAlignment="1">
      <alignment/>
    </xf>
    <xf numFmtId="170" fontId="0" fillId="0" borderId="13" xfId="34" applyNumberFormat="1" applyFont="1" applyFill="1" applyBorder="1" applyAlignment="1">
      <alignment/>
    </xf>
    <xf numFmtId="170" fontId="9" fillId="0" borderId="10" xfId="34" applyNumberFormat="1" applyFont="1" applyFill="1" applyBorder="1" applyAlignment="1">
      <alignment/>
    </xf>
    <xf numFmtId="170" fontId="0" fillId="0" borderId="11" xfId="34" applyNumberFormat="1" applyFont="1" applyFill="1" applyBorder="1" applyAlignment="1">
      <alignment/>
    </xf>
    <xf numFmtId="170" fontId="1" fillId="0" borderId="12" xfId="34" applyNumberFormat="1" applyFont="1" applyFill="1" applyBorder="1" applyAlignment="1">
      <alignment vertical="center"/>
    </xf>
    <xf numFmtId="170" fontId="1" fillId="0" borderId="10" xfId="34" applyNumberFormat="1" applyFont="1" applyFill="1" applyBorder="1" applyAlignment="1">
      <alignment vertical="center"/>
    </xf>
    <xf numFmtId="170" fontId="1" fillId="35" borderId="10" xfId="34" applyNumberFormat="1" applyFont="1" applyFill="1" applyBorder="1" applyAlignment="1">
      <alignment vertical="center"/>
    </xf>
    <xf numFmtId="170" fontId="2" fillId="0" borderId="10" xfId="34" applyNumberFormat="1" applyFont="1" applyFill="1" applyBorder="1" applyAlignment="1">
      <alignment vertical="center"/>
    </xf>
    <xf numFmtId="170" fontId="0" fillId="0" borderId="0" xfId="34" applyNumberFormat="1" applyFont="1" applyFill="1" applyBorder="1" applyAlignment="1">
      <alignment/>
    </xf>
    <xf numFmtId="170" fontId="0" fillId="0" borderId="0" xfId="34" applyNumberFormat="1" applyFont="1" applyAlignment="1">
      <alignment/>
    </xf>
    <xf numFmtId="3" fontId="1" fillId="0" borderId="15" xfId="0" applyFont="1" applyFill="1" applyBorder="1" applyAlignment="1">
      <alignment horizontal="center" vertical="center"/>
    </xf>
    <xf numFmtId="164" fontId="9" fillId="0" borderId="15" xfId="39" applyNumberFormat="1" applyFont="1" applyFill="1" applyBorder="1" applyAlignment="1">
      <alignment horizontal="center" vertical="center" wrapText="1"/>
    </xf>
    <xf numFmtId="3" fontId="8" fillId="36" borderId="0" xfId="0" applyFont="1" applyFill="1" applyAlignment="1">
      <alignment horizontal="center" vertical="center" wrapText="1"/>
    </xf>
    <xf numFmtId="3" fontId="0" fillId="0" borderId="16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06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93" sqref="A193"/>
    </sheetView>
  </sheetViews>
  <sheetFormatPr defaultColWidth="9.00390625" defaultRowHeight="12.75"/>
  <cols>
    <col min="1" max="1" width="50.75390625" style="0" customWidth="1"/>
    <col min="2" max="2" width="20.75390625" style="0" customWidth="1"/>
  </cols>
  <sheetData>
    <row r="3" spans="1:2" ht="24.75" customHeight="1">
      <c r="A3" s="44" t="s">
        <v>102</v>
      </c>
      <c r="B3" s="44"/>
    </row>
    <row r="4" spans="1:2" ht="33.75" customHeight="1">
      <c r="A4" s="44"/>
      <c r="B4" s="44"/>
    </row>
    <row r="5" spans="1:2" ht="23.25" customHeight="1" thickBot="1">
      <c r="A5" s="45" t="s">
        <v>59</v>
      </c>
      <c r="B5" s="45"/>
    </row>
    <row r="6" spans="1:2" ht="48.75" customHeight="1" thickBot="1">
      <c r="A6" s="42" t="s">
        <v>2</v>
      </c>
      <c r="B6" s="43" t="s">
        <v>101</v>
      </c>
    </row>
    <row r="7" spans="1:2" ht="15" customHeight="1">
      <c r="A7" s="3" t="s">
        <v>3</v>
      </c>
      <c r="B7" s="20"/>
    </row>
    <row r="8" spans="1:2" ht="12.75">
      <c r="A8" s="15" t="s">
        <v>85</v>
      </c>
      <c r="B8" s="24">
        <v>3000000</v>
      </c>
    </row>
    <row r="9" spans="1:2" ht="12.75">
      <c r="A9" s="15" t="s">
        <v>86</v>
      </c>
      <c r="B9" s="24">
        <f>SUM(B11:B14)</f>
        <v>145791</v>
      </c>
    </row>
    <row r="10" spans="1:2" ht="9.75" customHeight="1">
      <c r="A10" s="5" t="s">
        <v>46</v>
      </c>
      <c r="B10" s="25"/>
    </row>
    <row r="11" spans="1:2" ht="12.75">
      <c r="A11" s="6" t="s">
        <v>49</v>
      </c>
      <c r="B11" s="26">
        <v>20000</v>
      </c>
    </row>
    <row r="12" spans="1:2" ht="12.75">
      <c r="A12" s="6" t="s">
        <v>91</v>
      </c>
      <c r="B12" s="26">
        <v>2544</v>
      </c>
    </row>
    <row r="13" spans="1:2" ht="12.75">
      <c r="A13" s="6" t="s">
        <v>42</v>
      </c>
      <c r="B13" s="26">
        <v>45000</v>
      </c>
    </row>
    <row r="14" spans="1:2" ht="12.75">
      <c r="A14" s="6" t="s">
        <v>41</v>
      </c>
      <c r="B14" s="26">
        <f>SUM(B15:B18)</f>
        <v>78247</v>
      </c>
    </row>
    <row r="15" spans="1:2" ht="12.75">
      <c r="A15" s="6" t="s">
        <v>92</v>
      </c>
      <c r="B15" s="26">
        <v>26718</v>
      </c>
    </row>
    <row r="16" spans="1:2" ht="12.75">
      <c r="A16" s="6" t="s">
        <v>43</v>
      </c>
      <c r="B16" s="26">
        <v>23685</v>
      </c>
    </row>
    <row r="17" spans="1:2" ht="12.75">
      <c r="A17" s="6" t="s">
        <v>44</v>
      </c>
      <c r="B17" s="26">
        <v>10243</v>
      </c>
    </row>
    <row r="18" spans="1:2" ht="12.75">
      <c r="A18" s="6" t="s">
        <v>45</v>
      </c>
      <c r="B18" s="26">
        <v>17601</v>
      </c>
    </row>
    <row r="19" spans="1:2" ht="12.75">
      <c r="A19" s="15" t="s">
        <v>87</v>
      </c>
      <c r="B19" s="24">
        <f>SUM(B21:B22)</f>
        <v>82211</v>
      </c>
    </row>
    <row r="20" spans="1:2" ht="9.75" customHeight="1">
      <c r="A20" s="5" t="s">
        <v>0</v>
      </c>
      <c r="B20" s="25"/>
    </row>
    <row r="21" spans="1:2" ht="12.75">
      <c r="A21" s="6" t="s">
        <v>1</v>
      </c>
      <c r="B21" s="26">
        <v>82061</v>
      </c>
    </row>
    <row r="22" spans="1:2" ht="13.5" thickBot="1">
      <c r="A22" s="6" t="s">
        <v>22</v>
      </c>
      <c r="B22" s="26">
        <v>150</v>
      </c>
    </row>
    <row r="23" spans="1:2" ht="21.75" customHeight="1" thickBot="1">
      <c r="A23" s="14" t="s">
        <v>62</v>
      </c>
      <c r="B23" s="27">
        <f>B8+B9+B19</f>
        <v>3228002</v>
      </c>
    </row>
    <row r="24" spans="1:2" ht="21.75" customHeight="1" thickTop="1">
      <c r="A24" s="4" t="s">
        <v>4</v>
      </c>
      <c r="B24" s="28"/>
    </row>
    <row r="25" spans="1:2" ht="19.5" customHeight="1">
      <c r="A25" s="15" t="s">
        <v>13</v>
      </c>
      <c r="B25" s="24">
        <f>B26+B34</f>
        <v>46650</v>
      </c>
    </row>
    <row r="26" spans="1:2" ht="15" customHeight="1">
      <c r="A26" s="7" t="s">
        <v>26</v>
      </c>
      <c r="B26" s="29">
        <f>SUM(B28:B33)</f>
        <v>44650</v>
      </c>
    </row>
    <row r="27" spans="1:2" ht="10.5" customHeight="1">
      <c r="A27" s="5" t="s">
        <v>0</v>
      </c>
      <c r="B27" s="30"/>
    </row>
    <row r="28" spans="1:2" ht="12.75" customHeight="1">
      <c r="A28" s="6" t="s">
        <v>5</v>
      </c>
      <c r="B28" s="26">
        <v>18100</v>
      </c>
    </row>
    <row r="29" spans="1:2" ht="12.75" customHeight="1">
      <c r="A29" s="6" t="s">
        <v>6</v>
      </c>
      <c r="B29" s="26">
        <v>4660</v>
      </c>
    </row>
    <row r="30" spans="1:2" ht="12.75" customHeight="1">
      <c r="A30" s="6" t="s">
        <v>7</v>
      </c>
      <c r="B30" s="26">
        <v>1870</v>
      </c>
    </row>
    <row r="31" spans="1:2" ht="12.75" customHeight="1">
      <c r="A31" s="6" t="s">
        <v>8</v>
      </c>
      <c r="B31" s="26">
        <v>9370</v>
      </c>
    </row>
    <row r="32" spans="1:2" ht="12.75" customHeight="1">
      <c r="A32" s="6" t="s">
        <v>24</v>
      </c>
      <c r="B32" s="26">
        <v>2000</v>
      </c>
    </row>
    <row r="33" spans="1:2" ht="12.75" customHeight="1">
      <c r="A33" s="6" t="s">
        <v>9</v>
      </c>
      <c r="B33" s="26">
        <v>8650</v>
      </c>
    </row>
    <row r="34" spans="1:2" ht="12.75" customHeight="1">
      <c r="A34" s="7" t="s">
        <v>27</v>
      </c>
      <c r="B34" s="29">
        <f>B36</f>
        <v>2000</v>
      </c>
    </row>
    <row r="35" spans="1:2" ht="12.75" customHeight="1">
      <c r="A35" s="5" t="s">
        <v>0</v>
      </c>
      <c r="B35" s="30"/>
    </row>
    <row r="36" spans="1:2" ht="12.75" customHeight="1">
      <c r="A36" s="12" t="s">
        <v>90</v>
      </c>
      <c r="B36" s="31">
        <v>2000</v>
      </c>
    </row>
    <row r="37" spans="1:2" ht="19.5" customHeight="1">
      <c r="A37" s="15" t="s">
        <v>14</v>
      </c>
      <c r="B37" s="24">
        <f>B38</f>
        <v>283537</v>
      </c>
    </row>
    <row r="38" spans="1:2" ht="15" customHeight="1">
      <c r="A38" s="7" t="s">
        <v>26</v>
      </c>
      <c r="B38" s="29">
        <f>SUM(B40:B46)</f>
        <v>283537</v>
      </c>
    </row>
    <row r="39" spans="1:2" ht="10.5" customHeight="1">
      <c r="A39" s="5" t="s">
        <v>0</v>
      </c>
      <c r="B39" s="30"/>
    </row>
    <row r="40" spans="1:2" ht="12.75" customHeight="1">
      <c r="A40" s="6" t="s">
        <v>10</v>
      </c>
      <c r="B40" s="26">
        <v>131849</v>
      </c>
    </row>
    <row r="41" spans="1:2" ht="12.75" customHeight="1">
      <c r="A41" s="6" t="s">
        <v>6</v>
      </c>
      <c r="B41" s="26">
        <v>46246</v>
      </c>
    </row>
    <row r="42" spans="1:2" ht="12.75" customHeight="1">
      <c r="A42" s="6" t="s">
        <v>11</v>
      </c>
      <c r="B42" s="26">
        <v>280</v>
      </c>
    </row>
    <row r="43" spans="1:2" ht="12.75" customHeight="1">
      <c r="A43" s="6" t="s">
        <v>8</v>
      </c>
      <c r="B43" s="26">
        <v>53580</v>
      </c>
    </row>
    <row r="44" spans="1:2" ht="12.75" customHeight="1">
      <c r="A44" s="6" t="s">
        <v>78</v>
      </c>
      <c r="B44" s="26">
        <v>50730</v>
      </c>
    </row>
    <row r="45" spans="1:2" ht="12.75" customHeight="1">
      <c r="A45" s="6" t="s">
        <v>12</v>
      </c>
      <c r="B45" s="26">
        <v>152</v>
      </c>
    </row>
    <row r="46" spans="1:2" ht="12.75" customHeight="1">
      <c r="A46" s="12" t="s">
        <v>38</v>
      </c>
      <c r="B46" s="31">
        <v>700</v>
      </c>
    </row>
    <row r="47" spans="1:2" ht="18.75" customHeight="1">
      <c r="A47" s="15" t="s">
        <v>51</v>
      </c>
      <c r="B47" s="24">
        <f>B48+B52</f>
        <v>133200</v>
      </c>
    </row>
    <row r="48" spans="1:2" ht="15" customHeight="1">
      <c r="A48" s="7" t="s">
        <v>26</v>
      </c>
      <c r="B48" s="29">
        <f>SUM(B50:B51)</f>
        <v>88200</v>
      </c>
    </row>
    <row r="49" spans="1:2" ht="10.5" customHeight="1">
      <c r="A49" s="5" t="s">
        <v>0</v>
      </c>
      <c r="B49" s="30"/>
    </row>
    <row r="50" spans="1:2" ht="12.75" customHeight="1">
      <c r="A50" s="6" t="s">
        <v>95</v>
      </c>
      <c r="B50" s="26">
        <v>45000</v>
      </c>
    </row>
    <row r="51" spans="1:2" ht="12.75" customHeight="1">
      <c r="A51" s="6" t="s">
        <v>8</v>
      </c>
      <c r="B51" s="26">
        <v>43200</v>
      </c>
    </row>
    <row r="52" spans="1:2" ht="15" customHeight="1">
      <c r="A52" s="7" t="s">
        <v>27</v>
      </c>
      <c r="B52" s="29">
        <f>SUM(B54:B54)</f>
        <v>45000</v>
      </c>
    </row>
    <row r="53" spans="1:2" ht="10.5" customHeight="1">
      <c r="A53" s="5" t="s">
        <v>0</v>
      </c>
      <c r="B53" s="30"/>
    </row>
    <row r="54" spans="1:2" ht="12.75" customHeight="1">
      <c r="A54" s="12" t="s">
        <v>39</v>
      </c>
      <c r="B54" s="31">
        <v>45000</v>
      </c>
    </row>
    <row r="55" spans="1:2" ht="18.75" customHeight="1">
      <c r="A55" s="15" t="s">
        <v>54</v>
      </c>
      <c r="B55" s="24">
        <f>B56</f>
        <v>5670</v>
      </c>
    </row>
    <row r="56" spans="1:2" ht="12.75" customHeight="1">
      <c r="A56" s="7" t="s">
        <v>26</v>
      </c>
      <c r="B56" s="29">
        <f>B58</f>
        <v>5670</v>
      </c>
    </row>
    <row r="57" spans="1:2" ht="9.75" customHeight="1">
      <c r="A57" s="5" t="s">
        <v>0</v>
      </c>
      <c r="B57" s="30"/>
    </row>
    <row r="58" spans="1:2" ht="12.75" customHeight="1">
      <c r="A58" s="12" t="s">
        <v>8</v>
      </c>
      <c r="B58" s="31">
        <v>5670</v>
      </c>
    </row>
    <row r="59" spans="1:2" ht="18.75" customHeight="1">
      <c r="A59" s="15" t="s">
        <v>15</v>
      </c>
      <c r="B59" s="24">
        <f>B60+B69</f>
        <v>1007986</v>
      </c>
    </row>
    <row r="60" spans="1:2" ht="15" customHeight="1">
      <c r="A60" s="7" t="s">
        <v>26</v>
      </c>
      <c r="B60" s="29">
        <f>SUM(B62:B68)</f>
        <v>996986</v>
      </c>
    </row>
    <row r="61" spans="1:2" ht="10.5" customHeight="1">
      <c r="A61" s="5" t="s">
        <v>0</v>
      </c>
      <c r="B61" s="30"/>
    </row>
    <row r="62" spans="1:2" ht="12.75" customHeight="1">
      <c r="A62" s="6" t="s">
        <v>28</v>
      </c>
      <c r="B62" s="30"/>
    </row>
    <row r="63" spans="1:2" ht="12.75" customHeight="1">
      <c r="A63" s="6" t="s">
        <v>29</v>
      </c>
      <c r="B63" s="26">
        <v>243300</v>
      </c>
    </row>
    <row r="64" spans="1:2" ht="12.75" customHeight="1">
      <c r="A64" s="6" t="s">
        <v>30</v>
      </c>
      <c r="B64" s="26">
        <v>327500</v>
      </c>
    </row>
    <row r="65" spans="1:2" ht="12.75" customHeight="1">
      <c r="A65" s="6" t="s">
        <v>17</v>
      </c>
      <c r="B65" s="26">
        <v>8000</v>
      </c>
    </row>
    <row r="66" spans="1:2" ht="12.75" customHeight="1">
      <c r="A66" s="6" t="s">
        <v>25</v>
      </c>
      <c r="B66" s="26">
        <v>3000</v>
      </c>
    </row>
    <row r="67" spans="1:2" ht="12.75" customHeight="1">
      <c r="A67" s="6" t="s">
        <v>56</v>
      </c>
      <c r="B67" s="26">
        <v>67796</v>
      </c>
    </row>
    <row r="68" spans="1:2" ht="12.75" customHeight="1">
      <c r="A68" s="6" t="s">
        <v>8</v>
      </c>
      <c r="B68" s="26">
        <v>347390</v>
      </c>
    </row>
    <row r="69" spans="1:2" ht="12.75" customHeight="1">
      <c r="A69" s="7" t="s">
        <v>27</v>
      </c>
      <c r="B69" s="29">
        <f>B71</f>
        <v>11000</v>
      </c>
    </row>
    <row r="70" spans="1:2" ht="9.75" customHeight="1">
      <c r="A70" s="5" t="s">
        <v>0</v>
      </c>
      <c r="B70" s="32"/>
    </row>
    <row r="71" spans="1:2" ht="12.75" customHeight="1">
      <c r="A71" s="12" t="s">
        <v>94</v>
      </c>
      <c r="B71" s="33">
        <v>11000</v>
      </c>
    </row>
    <row r="72" spans="1:2" ht="18.75" customHeight="1">
      <c r="A72" s="15" t="s">
        <v>55</v>
      </c>
      <c r="B72" s="24">
        <f>B73</f>
        <v>7000</v>
      </c>
    </row>
    <row r="73" spans="1:2" ht="12.75" customHeight="1">
      <c r="A73" s="7" t="s">
        <v>26</v>
      </c>
      <c r="B73" s="29">
        <f>B75</f>
        <v>7000</v>
      </c>
    </row>
    <row r="74" spans="1:2" ht="10.5" customHeight="1">
      <c r="A74" s="5" t="s">
        <v>0</v>
      </c>
      <c r="B74" s="30"/>
    </row>
    <row r="75" spans="1:2" ht="12.75" customHeight="1">
      <c r="A75" s="12" t="s">
        <v>8</v>
      </c>
      <c r="B75" s="31">
        <v>7000</v>
      </c>
    </row>
    <row r="76" spans="1:2" ht="18.75" customHeight="1">
      <c r="A76" s="15" t="s">
        <v>47</v>
      </c>
      <c r="B76" s="24">
        <f>B77+B82</f>
        <v>65707</v>
      </c>
    </row>
    <row r="77" spans="1:2" ht="12.75" customHeight="1">
      <c r="A77" s="7" t="s">
        <v>26</v>
      </c>
      <c r="B77" s="29">
        <f>SUM(B79:B81)</f>
        <v>60707</v>
      </c>
    </row>
    <row r="78" spans="1:2" ht="10.5" customHeight="1">
      <c r="A78" s="5" t="s">
        <v>46</v>
      </c>
      <c r="B78" s="30"/>
    </row>
    <row r="79" spans="1:2" ht="12.75" customHeight="1">
      <c r="A79" s="6" t="s">
        <v>79</v>
      </c>
      <c r="B79" s="26">
        <v>27000</v>
      </c>
    </row>
    <row r="80" spans="1:2" ht="12.75" customHeight="1">
      <c r="A80" s="6" t="s">
        <v>8</v>
      </c>
      <c r="B80" s="26">
        <v>11707</v>
      </c>
    </row>
    <row r="81" spans="1:2" ht="12.75" customHeight="1">
      <c r="A81" s="6" t="s">
        <v>23</v>
      </c>
      <c r="B81" s="26">
        <v>22000</v>
      </c>
    </row>
    <row r="82" spans="1:2" ht="12.75" customHeight="1">
      <c r="A82" s="7" t="s">
        <v>27</v>
      </c>
      <c r="B82" s="29">
        <f>SUM(B84:B84)</f>
        <v>5000</v>
      </c>
    </row>
    <row r="83" spans="1:2" ht="10.5" customHeight="1">
      <c r="A83" s="5" t="s">
        <v>46</v>
      </c>
      <c r="B83" s="30"/>
    </row>
    <row r="84" spans="1:2" ht="12.75" customHeight="1">
      <c r="A84" s="12" t="s">
        <v>74</v>
      </c>
      <c r="B84" s="31">
        <v>5000</v>
      </c>
    </row>
    <row r="85" spans="1:2" ht="18.75" customHeight="1">
      <c r="A85" s="15" t="s">
        <v>40</v>
      </c>
      <c r="B85" s="24">
        <f>B86+B95</f>
        <v>241700</v>
      </c>
    </row>
    <row r="86" spans="1:2" ht="15" customHeight="1">
      <c r="A86" s="7" t="s">
        <v>26</v>
      </c>
      <c r="B86" s="29">
        <f>SUM(B88:B94)</f>
        <v>153600</v>
      </c>
    </row>
    <row r="87" spans="1:2" ht="10.5" customHeight="1">
      <c r="A87" s="5" t="s">
        <v>0</v>
      </c>
      <c r="B87" s="30"/>
    </row>
    <row r="88" spans="1:2" ht="12.75" customHeight="1">
      <c r="A88" s="6" t="s">
        <v>8</v>
      </c>
      <c r="B88" s="26">
        <v>10000</v>
      </c>
    </row>
    <row r="89" spans="1:2" ht="12.75" customHeight="1">
      <c r="A89" s="8" t="s">
        <v>57</v>
      </c>
      <c r="B89" s="26">
        <v>1600</v>
      </c>
    </row>
    <row r="90" spans="1:2" ht="12.75" customHeight="1" hidden="1">
      <c r="A90" s="8" t="s">
        <v>80</v>
      </c>
      <c r="B90" s="26"/>
    </row>
    <row r="91" spans="1:2" ht="12.75" customHeight="1" hidden="1">
      <c r="A91" s="8" t="s">
        <v>81</v>
      </c>
      <c r="B91" s="26"/>
    </row>
    <row r="92" spans="1:2" ht="12.75" customHeight="1">
      <c r="A92" s="8" t="s">
        <v>105</v>
      </c>
      <c r="B92" s="26">
        <v>84000</v>
      </c>
    </row>
    <row r="93" spans="1:2" ht="12.75" customHeight="1">
      <c r="A93" s="8" t="s">
        <v>103</v>
      </c>
      <c r="B93" s="26">
        <v>25000</v>
      </c>
    </row>
    <row r="94" spans="1:2" ht="12.75" customHeight="1">
      <c r="A94" s="8" t="s">
        <v>104</v>
      </c>
      <c r="B94" s="26">
        <v>33000</v>
      </c>
    </row>
    <row r="95" spans="1:2" ht="12.75" customHeight="1">
      <c r="A95" s="7" t="s">
        <v>27</v>
      </c>
      <c r="B95" s="29">
        <f>SUM(B97:B99)</f>
        <v>88100</v>
      </c>
    </row>
    <row r="96" spans="1:2" ht="12.75" customHeight="1">
      <c r="A96" s="5" t="s">
        <v>0</v>
      </c>
      <c r="B96" s="32"/>
    </row>
    <row r="97" spans="1:2" ht="12.75" customHeight="1">
      <c r="A97" s="6" t="s">
        <v>57</v>
      </c>
      <c r="B97" s="30">
        <v>100</v>
      </c>
    </row>
    <row r="98" spans="1:2" ht="12.75" customHeight="1">
      <c r="A98" s="6" t="s">
        <v>103</v>
      </c>
      <c r="B98" s="26">
        <v>20000</v>
      </c>
    </row>
    <row r="99" spans="1:2" ht="12.75" customHeight="1">
      <c r="A99" s="12" t="s">
        <v>104</v>
      </c>
      <c r="B99" s="31">
        <v>68000</v>
      </c>
    </row>
    <row r="100" spans="1:2" ht="21.75" customHeight="1">
      <c r="A100" s="15" t="s">
        <v>16</v>
      </c>
      <c r="B100" s="24">
        <f>B101+B105</f>
        <v>350319</v>
      </c>
    </row>
    <row r="101" spans="1:2" ht="12.75" customHeight="1">
      <c r="A101" s="7" t="s">
        <v>26</v>
      </c>
      <c r="B101" s="29">
        <f>SUM(B103:B104)</f>
        <v>350319</v>
      </c>
    </row>
    <row r="102" spans="1:2" ht="10.5" customHeight="1">
      <c r="A102" s="5" t="s">
        <v>0</v>
      </c>
      <c r="B102" s="30"/>
    </row>
    <row r="103" spans="1:2" ht="12.75" customHeight="1">
      <c r="A103" s="6" t="s">
        <v>17</v>
      </c>
      <c r="B103" s="26">
        <v>326929</v>
      </c>
    </row>
    <row r="104" spans="1:2" ht="12.75" customHeight="1">
      <c r="A104" s="12" t="s">
        <v>73</v>
      </c>
      <c r="B104" s="31">
        <v>23390</v>
      </c>
    </row>
    <row r="105" spans="1:2" ht="12.75" customHeight="1" hidden="1">
      <c r="A105" s="7" t="s">
        <v>27</v>
      </c>
      <c r="B105" s="29">
        <f>B107</f>
        <v>0</v>
      </c>
    </row>
    <row r="106" spans="1:2" ht="9.75" customHeight="1" hidden="1">
      <c r="A106" s="5" t="s">
        <v>0</v>
      </c>
      <c r="B106" s="32"/>
    </row>
    <row r="107" spans="1:2" ht="12.75" customHeight="1" hidden="1">
      <c r="A107" s="17" t="s">
        <v>75</v>
      </c>
      <c r="B107" s="31"/>
    </row>
    <row r="108" spans="1:2" ht="21.75" customHeight="1">
      <c r="A108" s="15" t="s">
        <v>18</v>
      </c>
      <c r="B108" s="24">
        <f>B109+B114</f>
        <v>292032</v>
      </c>
    </row>
    <row r="109" spans="1:2" ht="12.75" customHeight="1">
      <c r="A109" s="7" t="s">
        <v>26</v>
      </c>
      <c r="B109" s="29">
        <f>SUM(B111:B113)</f>
        <v>292032</v>
      </c>
    </row>
    <row r="110" spans="1:2" ht="10.5" customHeight="1">
      <c r="A110" s="5" t="s">
        <v>0</v>
      </c>
      <c r="B110" s="30"/>
    </row>
    <row r="111" spans="1:2" ht="12.75" customHeight="1">
      <c r="A111" s="6" t="s">
        <v>17</v>
      </c>
      <c r="B111" s="26">
        <v>173162</v>
      </c>
    </row>
    <row r="112" spans="1:2" ht="12.75" customHeight="1">
      <c r="A112" s="6" t="s">
        <v>48</v>
      </c>
      <c r="B112" s="26">
        <v>87240</v>
      </c>
    </row>
    <row r="113" spans="1:2" ht="14.25" customHeight="1">
      <c r="A113" s="12" t="s">
        <v>8</v>
      </c>
      <c r="B113" s="31">
        <v>31630</v>
      </c>
    </row>
    <row r="114" spans="1:2" ht="12.75" customHeight="1" hidden="1">
      <c r="A114" s="7" t="s">
        <v>27</v>
      </c>
      <c r="B114" s="29">
        <f>B116</f>
        <v>0</v>
      </c>
    </row>
    <row r="115" spans="1:2" ht="9.75" customHeight="1" hidden="1">
      <c r="A115" s="5" t="s">
        <v>0</v>
      </c>
      <c r="B115" s="32"/>
    </row>
    <row r="116" spans="1:2" ht="19.5" customHeight="1" hidden="1">
      <c r="A116" s="23" t="s">
        <v>88</v>
      </c>
      <c r="B116" s="33">
        <v>0</v>
      </c>
    </row>
    <row r="117" spans="1:2" ht="21.75" customHeight="1">
      <c r="A117" s="15" t="s">
        <v>19</v>
      </c>
      <c r="B117" s="24">
        <f>B118</f>
        <v>159277</v>
      </c>
    </row>
    <row r="118" spans="1:2" ht="15" customHeight="1">
      <c r="A118" s="7" t="s">
        <v>26</v>
      </c>
      <c r="B118" s="29">
        <f>SUM(B120:B122)</f>
        <v>159277</v>
      </c>
    </row>
    <row r="119" spans="1:2" ht="10.5" customHeight="1">
      <c r="A119" s="5" t="s">
        <v>0</v>
      </c>
      <c r="B119" s="30"/>
    </row>
    <row r="120" spans="1:2" ht="12.75" customHeight="1">
      <c r="A120" s="6" t="s">
        <v>17</v>
      </c>
      <c r="B120" s="26">
        <v>126310</v>
      </c>
    </row>
    <row r="121" spans="1:2" ht="12.75" customHeight="1">
      <c r="A121" s="6" t="s">
        <v>84</v>
      </c>
      <c r="B121" s="26">
        <v>2800</v>
      </c>
    </row>
    <row r="122" spans="1:2" ht="12.75" customHeight="1">
      <c r="A122" s="12" t="s">
        <v>8</v>
      </c>
      <c r="B122" s="31">
        <v>30167</v>
      </c>
    </row>
    <row r="123" spans="1:2" ht="21.75" customHeight="1">
      <c r="A123" s="15" t="s">
        <v>20</v>
      </c>
      <c r="B123" s="24">
        <f>B124</f>
        <v>36867</v>
      </c>
    </row>
    <row r="124" spans="1:2" ht="15" customHeight="1">
      <c r="A124" s="7" t="s">
        <v>26</v>
      </c>
      <c r="B124" s="29">
        <f>SUM(B126:B127)</f>
        <v>36867</v>
      </c>
    </row>
    <row r="125" spans="1:2" ht="10.5" customHeight="1">
      <c r="A125" s="5" t="s">
        <v>0</v>
      </c>
      <c r="B125" s="30"/>
    </row>
    <row r="126" spans="1:2" ht="12.75" customHeight="1">
      <c r="A126" s="6" t="s">
        <v>21</v>
      </c>
      <c r="B126" s="26">
        <v>27253</v>
      </c>
    </row>
    <row r="127" spans="1:2" ht="12.75" customHeight="1">
      <c r="A127" s="12" t="s">
        <v>8</v>
      </c>
      <c r="B127" s="31">
        <f>35787-27253+1080</f>
        <v>9614</v>
      </c>
    </row>
    <row r="128" spans="1:2" ht="21.75" customHeight="1">
      <c r="A128" s="15" t="s">
        <v>52</v>
      </c>
      <c r="B128" s="24">
        <f>B129+B132</f>
        <v>10000</v>
      </c>
    </row>
    <row r="129" spans="1:2" ht="12.75" customHeight="1">
      <c r="A129" s="7" t="s">
        <v>26</v>
      </c>
      <c r="B129" s="29">
        <f>SUM(B131:B131)</f>
        <v>8000</v>
      </c>
    </row>
    <row r="130" spans="1:2" ht="10.5" customHeight="1">
      <c r="A130" s="5" t="s">
        <v>0</v>
      </c>
      <c r="B130" s="30"/>
    </row>
    <row r="131" spans="1:2" ht="12.75" customHeight="1">
      <c r="A131" s="6" t="s">
        <v>8</v>
      </c>
      <c r="B131" s="26">
        <v>8000</v>
      </c>
    </row>
    <row r="132" spans="1:2" ht="12.75" customHeight="1">
      <c r="A132" s="7" t="s">
        <v>27</v>
      </c>
      <c r="B132" s="29">
        <f>B134</f>
        <v>2000</v>
      </c>
    </row>
    <row r="133" spans="1:2" ht="12.75" customHeight="1">
      <c r="A133" s="5" t="s">
        <v>0</v>
      </c>
      <c r="B133" s="32"/>
    </row>
    <row r="134" spans="1:2" ht="12.75" customHeight="1">
      <c r="A134" s="17" t="s">
        <v>77</v>
      </c>
      <c r="B134" s="31">
        <v>2000</v>
      </c>
    </row>
    <row r="135" spans="1:2" ht="24.75" customHeight="1">
      <c r="A135" s="15" t="s">
        <v>53</v>
      </c>
      <c r="B135" s="24">
        <f>B136+B139</f>
        <v>5705</v>
      </c>
    </row>
    <row r="136" spans="1:2" ht="15" customHeight="1">
      <c r="A136" s="7" t="s">
        <v>26</v>
      </c>
      <c r="B136" s="29">
        <f>B138</f>
        <v>4336.5</v>
      </c>
    </row>
    <row r="137" spans="1:2" ht="10.5" customHeight="1">
      <c r="A137" s="5" t="s">
        <v>0</v>
      </c>
      <c r="B137" s="30"/>
    </row>
    <row r="138" spans="1:2" ht="12.75" customHeight="1">
      <c r="A138" s="6" t="s">
        <v>73</v>
      </c>
      <c r="B138" s="26">
        <v>4336.5</v>
      </c>
    </row>
    <row r="139" spans="1:2" ht="15" customHeight="1">
      <c r="A139" s="7" t="s">
        <v>27</v>
      </c>
      <c r="B139" s="29">
        <f>B141</f>
        <v>1368.5</v>
      </c>
    </row>
    <row r="140" spans="1:2" ht="10.5" customHeight="1">
      <c r="A140" s="5" t="s">
        <v>0</v>
      </c>
      <c r="B140" s="32"/>
    </row>
    <row r="141" spans="1:2" ht="12.75" customHeight="1">
      <c r="A141" s="12" t="s">
        <v>32</v>
      </c>
      <c r="B141" s="31">
        <v>1368.5</v>
      </c>
    </row>
    <row r="142" spans="1:2" ht="18.75" customHeight="1">
      <c r="A142" s="15" t="s">
        <v>58</v>
      </c>
      <c r="B142" s="24">
        <f>B143</f>
        <v>91952</v>
      </c>
    </row>
    <row r="143" spans="1:2" ht="15" customHeight="1">
      <c r="A143" s="7" t="s">
        <v>26</v>
      </c>
      <c r="B143" s="29">
        <f>SUM(B145:B146)</f>
        <v>91952</v>
      </c>
    </row>
    <row r="144" spans="1:2" ht="10.5" customHeight="1">
      <c r="A144" s="5" t="s">
        <v>0</v>
      </c>
      <c r="B144" s="30"/>
    </row>
    <row r="145" spans="1:2" ht="12.75" customHeight="1">
      <c r="A145" s="6" t="s">
        <v>76</v>
      </c>
      <c r="B145" s="26">
        <v>52724</v>
      </c>
    </row>
    <row r="146" spans="1:2" ht="12.75" customHeight="1">
      <c r="A146" s="12" t="s">
        <v>8</v>
      </c>
      <c r="B146" s="31">
        <f>39454-226</f>
        <v>39228</v>
      </c>
    </row>
    <row r="147" spans="1:2" ht="19.5" customHeight="1">
      <c r="A147" s="15" t="s">
        <v>93</v>
      </c>
      <c r="B147" s="24">
        <f>B149+B150</f>
        <v>490400</v>
      </c>
    </row>
    <row r="148" spans="1:2" ht="10.5" customHeight="1">
      <c r="A148" s="6" t="s">
        <v>0</v>
      </c>
      <c r="B148" s="25"/>
    </row>
    <row r="149" spans="1:2" ht="12.75" customHeight="1">
      <c r="A149" s="4" t="s">
        <v>26</v>
      </c>
      <c r="B149" s="25">
        <f>B163+B177+B181+B172</f>
        <v>13455</v>
      </c>
    </row>
    <row r="150" spans="1:2" ht="12.75" customHeight="1">
      <c r="A150" s="4" t="s">
        <v>27</v>
      </c>
      <c r="B150" s="25">
        <f>B152+B155+B158+B161+B163+B165+B169+B174+B179-B149</f>
        <v>476945</v>
      </c>
    </row>
    <row r="151" spans="1:2" ht="12.75" customHeight="1">
      <c r="A151" s="5" t="s">
        <v>34</v>
      </c>
      <c r="B151" s="26"/>
    </row>
    <row r="152" spans="1:2" ht="12.75" customHeight="1">
      <c r="A152" s="13" t="s">
        <v>65</v>
      </c>
      <c r="B152" s="34">
        <f>B153+B154</f>
        <v>2000</v>
      </c>
    </row>
    <row r="153" spans="1:2" ht="12.75" customHeight="1">
      <c r="A153" s="6" t="s">
        <v>67</v>
      </c>
      <c r="B153" s="26">
        <v>2000</v>
      </c>
    </row>
    <row r="154" spans="1:2" ht="12.75" customHeight="1" hidden="1">
      <c r="A154" s="6" t="s">
        <v>64</v>
      </c>
      <c r="B154" s="26">
        <v>0</v>
      </c>
    </row>
    <row r="155" spans="1:2" ht="12.75" customHeight="1">
      <c r="A155" s="13" t="s">
        <v>66</v>
      </c>
      <c r="B155" s="34">
        <f>SUM(B156:B157)</f>
        <v>5100</v>
      </c>
    </row>
    <row r="156" spans="1:2" ht="12.75" customHeight="1">
      <c r="A156" s="6" t="s">
        <v>67</v>
      </c>
      <c r="B156" s="26">
        <v>5100</v>
      </c>
    </row>
    <row r="157" spans="1:2" ht="12.75" customHeight="1" hidden="1">
      <c r="A157" s="6" t="s">
        <v>64</v>
      </c>
      <c r="B157" s="26">
        <v>0</v>
      </c>
    </row>
    <row r="158" spans="1:2" ht="12.75" customHeight="1">
      <c r="A158" s="13" t="s">
        <v>35</v>
      </c>
      <c r="B158" s="34">
        <v>115000</v>
      </c>
    </row>
    <row r="159" spans="1:2" ht="12.75" customHeight="1">
      <c r="A159" s="6" t="s">
        <v>96</v>
      </c>
      <c r="B159" s="26">
        <v>20000</v>
      </c>
    </row>
    <row r="160" spans="1:2" ht="12.75" customHeight="1">
      <c r="A160" s="6" t="s">
        <v>82</v>
      </c>
      <c r="B160" s="26">
        <v>95000</v>
      </c>
    </row>
    <row r="161" spans="1:2" ht="12.75" customHeight="1">
      <c r="A161" s="13" t="s">
        <v>68</v>
      </c>
      <c r="B161" s="34">
        <f>B162</f>
        <v>300</v>
      </c>
    </row>
    <row r="162" spans="1:2" ht="12.75" customHeight="1">
      <c r="A162" s="6" t="s">
        <v>67</v>
      </c>
      <c r="B162" s="26">
        <v>300</v>
      </c>
    </row>
    <row r="163" spans="1:2" ht="12.75" customHeight="1" hidden="1">
      <c r="A163" s="13" t="s">
        <v>70</v>
      </c>
      <c r="B163" s="34">
        <f>B164</f>
        <v>0</v>
      </c>
    </row>
    <row r="164" spans="1:2" ht="12.75" customHeight="1" hidden="1">
      <c r="A164" s="6" t="s">
        <v>69</v>
      </c>
      <c r="B164" s="26">
        <v>0</v>
      </c>
    </row>
    <row r="165" spans="1:2" ht="12.75" customHeight="1">
      <c r="A165" s="13" t="s">
        <v>36</v>
      </c>
      <c r="B165" s="34">
        <v>63000</v>
      </c>
    </row>
    <row r="166" spans="1:2" ht="12.75" customHeight="1">
      <c r="A166" s="6" t="s">
        <v>97</v>
      </c>
      <c r="B166" s="26">
        <v>59725</v>
      </c>
    </row>
    <row r="167" spans="1:2" ht="12.75" customHeight="1">
      <c r="A167" s="6" t="s">
        <v>71</v>
      </c>
      <c r="B167" s="26">
        <v>3275</v>
      </c>
    </row>
    <row r="168" spans="1:2" ht="12.75" customHeight="1" hidden="1">
      <c r="A168" s="12" t="s">
        <v>64</v>
      </c>
      <c r="B168" s="31">
        <v>0</v>
      </c>
    </row>
    <row r="169" spans="1:2" ht="12.75" customHeight="1">
      <c r="A169" s="13" t="s">
        <v>37</v>
      </c>
      <c r="B169" s="34">
        <f>SUM(B170:B173)</f>
        <v>200000</v>
      </c>
    </row>
    <row r="170" spans="1:2" ht="12.75" customHeight="1">
      <c r="A170" s="6" t="s">
        <v>67</v>
      </c>
      <c r="B170" s="26">
        <v>177030</v>
      </c>
    </row>
    <row r="171" spans="1:2" ht="12.75" customHeight="1" hidden="1">
      <c r="A171" s="6" t="s">
        <v>72</v>
      </c>
      <c r="B171" s="26">
        <v>0</v>
      </c>
    </row>
    <row r="172" spans="1:2" ht="12.75" customHeight="1">
      <c r="A172" s="6" t="s">
        <v>83</v>
      </c>
      <c r="B172" s="26">
        <v>3970</v>
      </c>
    </row>
    <row r="173" spans="1:2" ht="12.75" customHeight="1">
      <c r="A173" s="6" t="s">
        <v>64</v>
      </c>
      <c r="B173" s="26">
        <v>19000</v>
      </c>
    </row>
    <row r="174" spans="1:2" ht="12.75" customHeight="1">
      <c r="A174" s="13" t="s">
        <v>33</v>
      </c>
      <c r="B174" s="34">
        <v>7000</v>
      </c>
    </row>
    <row r="175" spans="1:2" ht="12.75" customHeight="1">
      <c r="A175" s="6" t="s">
        <v>67</v>
      </c>
      <c r="B175" s="26">
        <v>2000</v>
      </c>
    </row>
    <row r="176" spans="1:2" ht="12.75" customHeight="1">
      <c r="A176" s="6" t="s">
        <v>98</v>
      </c>
      <c r="B176" s="26">
        <v>4500</v>
      </c>
    </row>
    <row r="177" spans="1:2" ht="12.75" customHeight="1">
      <c r="A177" s="6" t="s">
        <v>100</v>
      </c>
      <c r="B177" s="26">
        <v>500</v>
      </c>
    </row>
    <row r="178" spans="1:2" ht="12.75" customHeight="1" hidden="1">
      <c r="A178" s="6" t="s">
        <v>64</v>
      </c>
      <c r="B178" s="26">
        <v>0</v>
      </c>
    </row>
    <row r="179" spans="1:2" ht="12.75" customHeight="1">
      <c r="A179" s="13" t="s">
        <v>31</v>
      </c>
      <c r="B179" s="34">
        <v>98000</v>
      </c>
    </row>
    <row r="180" spans="1:2" ht="12.75" customHeight="1">
      <c r="A180" s="6" t="s">
        <v>97</v>
      </c>
      <c r="B180" s="26">
        <v>88003</v>
      </c>
    </row>
    <row r="181" spans="1:2" ht="12.75" customHeight="1">
      <c r="A181" s="6" t="s">
        <v>99</v>
      </c>
      <c r="B181" s="26">
        <v>8985</v>
      </c>
    </row>
    <row r="182" spans="1:2" ht="12.75" customHeight="1" thickBot="1">
      <c r="A182" s="6" t="s">
        <v>64</v>
      </c>
      <c r="B182" s="35">
        <v>1012</v>
      </c>
    </row>
    <row r="183" spans="1:2" ht="12.75" customHeight="1">
      <c r="A183" s="11" t="s">
        <v>60</v>
      </c>
      <c r="B183" s="36">
        <f>B26+B38+B48+B56+B60+B73+B77+B86+B101+B109+B118+B124+B129+B136+B143+B149</f>
        <v>2596588.5</v>
      </c>
    </row>
    <row r="184" spans="1:2" ht="12.75" customHeight="1" thickBot="1">
      <c r="A184" s="18" t="s">
        <v>61</v>
      </c>
      <c r="B184" s="37">
        <f>B52+B139+B82+B105+B114+B132+B95+B150+B34+B69</f>
        <v>631413.5</v>
      </c>
    </row>
    <row r="185" spans="1:2" ht="21.75" customHeight="1" thickBot="1">
      <c r="A185" s="14" t="s">
        <v>63</v>
      </c>
      <c r="B185" s="27">
        <f>B25+B37+B47+B59+B72+B100+B108+B117+B123+B135+B142+B147+B85+B76+B128+B55</f>
        <v>3228002</v>
      </c>
    </row>
    <row r="186" spans="1:2" ht="19.5" customHeight="1" hidden="1" thickTop="1">
      <c r="A186" s="16" t="s">
        <v>89</v>
      </c>
      <c r="B186" s="38">
        <f>B185-B23</f>
        <v>0</v>
      </c>
    </row>
    <row r="187" spans="1:2" ht="9.75" customHeight="1" hidden="1">
      <c r="A187" s="9" t="s">
        <v>0</v>
      </c>
      <c r="B187" s="39"/>
    </row>
    <row r="188" spans="1:2" ht="12.75" customHeight="1" hidden="1" thickBot="1">
      <c r="A188" s="10" t="s">
        <v>50</v>
      </c>
      <c r="B188" s="35">
        <v>0</v>
      </c>
    </row>
    <row r="189" spans="1:2" ht="12.75" customHeight="1" thickTop="1">
      <c r="A189" s="21"/>
      <c r="B189" s="40"/>
    </row>
    <row r="190" spans="1:2" ht="12.75" customHeight="1">
      <c r="A190" s="22"/>
      <c r="B190" s="41"/>
    </row>
    <row r="191" ht="12.75" customHeight="1">
      <c r="A191" s="19"/>
    </row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>
      <c r="A198" s="1"/>
    </row>
    <row r="199" ht="12.75" customHeight="1"/>
    <row r="200" ht="12.75" customHeight="1">
      <c r="A200" s="1"/>
    </row>
    <row r="201" ht="12.75" customHeight="1"/>
    <row r="202" ht="12.75" customHeight="1">
      <c r="A202" s="2"/>
    </row>
    <row r="203" ht="12.75" customHeight="1">
      <c r="A203" s="2"/>
    </row>
    <row r="204" ht="12.75" customHeight="1">
      <c r="A204" s="2"/>
    </row>
    <row r="205" ht="12.75" customHeight="1">
      <c r="A205" s="2"/>
    </row>
    <row r="206" ht="15" customHeight="1">
      <c r="A206" s="2"/>
    </row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</sheetData>
  <sheetProtection/>
  <mergeCells count="2">
    <mergeCell ref="A3:B4"/>
    <mergeCell ref="A5:B5"/>
  </mergeCells>
  <printOptions horizontalCentered="1"/>
  <pageMargins left="0.7874015748031497" right="0.1968503937007874" top="1.1811023622047245" bottom="0.984251968503937" header="0.7086614173228347" footer="0.7086614173228347"/>
  <pageSetup horizontalDpi="600" verticalDpi="600" orientation="portrait" paperSize="9" r:id="rId1"/>
  <headerFooter alignWithMargins="0">
    <oddFooter>&amp;CStránka &amp;P</oddFooter>
  </headerFooter>
  <rowBreaks count="3" manualBreakCount="3">
    <brk id="46" max="255" man="1"/>
    <brk id="141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2008-08-21T05:45:50Z</cp:lastPrinted>
  <dcterms:created xsi:type="dcterms:W3CDTF">1997-01-24T11:07:25Z</dcterms:created>
  <dcterms:modified xsi:type="dcterms:W3CDTF">2009-01-28T13:18:38Z</dcterms:modified>
  <cp:category/>
  <cp:version/>
  <cp:contentType/>
  <cp:contentStatus/>
</cp:coreProperties>
</file>