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rozpočet'!$A$1:$P$109</definedName>
  </definedNames>
  <calcPr fullCalcOnLoad="1"/>
</workbook>
</file>

<file path=xl/sharedStrings.xml><?xml version="1.0" encoding="utf-8"?>
<sst xmlns="http://schemas.openxmlformats.org/spreadsheetml/2006/main" count="141" uniqueCount="98">
  <si>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</si>
  <si>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</si>
  <si>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</si>
  <si>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</si>
  <si>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</si>
  <si>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</si>
  <si>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</si>
  <si>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</si>
  <si>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</si>
  <si>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</si>
  <si>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</si>
  <si>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</si>
  <si>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</si>
  <si>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</si>
  <si>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</si>
  <si>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</si>
  <si>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</si>
  <si>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Přestavba ÚSP na Domov na Stříbrném vrchu - změna klientely</t>
  </si>
  <si>
    <t>SV/06/601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</si>
  <si>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</si>
  <si>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</si>
  <si>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</si>
  <si>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</si>
  <si>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</si>
  <si>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</si>
  <si>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Nová výstavba ÚSP Skřivany - II. etapa (centrání objekt)</t>
  </si>
  <si>
    <t>SV/08/601</t>
  </si>
  <si>
    <t>SV/06/620</t>
  </si>
  <si>
    <t>Domov důchodců Police nad Metují</t>
  </si>
  <si>
    <t>ÚSP pro mentálně postiženou mládež Chotělice</t>
  </si>
  <si>
    <t>Rekonstrukce objektu zámku - III. etapa(podkroví, střecha)</t>
  </si>
  <si>
    <t>SV/07/636</t>
  </si>
  <si>
    <t>Domov důchodců Černožice</t>
  </si>
  <si>
    <t>Rekonstrukce a přístavba domova</t>
  </si>
  <si>
    <t>SV/07/623</t>
  </si>
  <si>
    <t>SV/06/630</t>
  </si>
  <si>
    <t>Domov důchodců Teplice nad Metují</t>
  </si>
  <si>
    <t>SV/08/602</t>
  </si>
  <si>
    <t>SV/08/603</t>
  </si>
  <si>
    <t>SV/08/604</t>
  </si>
  <si>
    <t>Domov důchodců Lampertice</t>
  </si>
  <si>
    <t xml:space="preserve">Domov důchodců Albrechtice nad Orlicí </t>
  </si>
  <si>
    <t xml:space="preserve">Domov důchodců Tmavý Důl </t>
  </si>
  <si>
    <t>SV/08/608</t>
  </si>
  <si>
    <t xml:space="preserve">Domov důchodců Borohrádek </t>
  </si>
  <si>
    <t xml:space="preserve">Domov důchodců Humburky </t>
  </si>
  <si>
    <t>Rekonstrukce  vodovodních rozvodů</t>
  </si>
  <si>
    <t>SV/08/610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</si>
  <si>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</si>
  <si>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</si>
  <si>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</si>
  <si>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</si>
  <si>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Jiné využití prostoru 1.n.p. v budově mužů (šatny a zázemí obsluž. person.)</t>
  </si>
  <si>
    <t>Zateplení objektu ústavu - II.etapa (hl.objekt)</t>
  </si>
  <si>
    <t>Vytápění objektů a vrty pro tepelná čerpadla</t>
  </si>
  <si>
    <t>Spojovací koridor a úpravy prádelny</t>
  </si>
  <si>
    <t>Celkem</t>
  </si>
  <si>
    <t>SV/07/632</t>
  </si>
  <si>
    <t>Dostavba domova - specializované objekty</t>
  </si>
  <si>
    <t>SV/07/628</t>
  </si>
  <si>
    <t>Zateplení objektu ústavu - I.etapa (vedlejší objekty)</t>
  </si>
  <si>
    <t>Domov důchodců Pilníkov</t>
  </si>
  <si>
    <t>SV/07/633</t>
  </si>
  <si>
    <t>Přestavba-nástavba a rekonstrukce DD</t>
  </si>
  <si>
    <t xml:space="preserve">Nové limity: </t>
  </si>
  <si>
    <t>SV/08/611</t>
  </si>
  <si>
    <t>Oprava střechy zámečku</t>
  </si>
  <si>
    <t xml:space="preserve">Zpracoval: </t>
  </si>
  <si>
    <t>Michal Žehan</t>
  </si>
  <si>
    <t>celkem pozemky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</si>
  <si>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</si>
  <si>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</si>
  <si>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SV/08/614</t>
  </si>
  <si>
    <t>Doplnění území areálu na Stříbrném vrchu</t>
  </si>
  <si>
    <t>navýšení - Zastupitelstvo ze dne 22. 1. 2009</t>
  </si>
  <si>
    <t>I. úprava - zvýšení - převod nedočerp. fin. prostř. k 31.12.08 na schvál. akce do r. 2009 Zast. z 22.1.09</t>
  </si>
  <si>
    <t>II. uvolnění - zapojení nedočerp. fin. prostř. k 31.12.08 na schvál. akce do rozpočtu 2009 Zast. z 22.1.09</t>
  </si>
  <si>
    <t>Zastupitelstvo 11.9.2008-ZK/30/2072/2008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</si>
  <si>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Zastupitelstvo 11.9.2008-ZK/30/2072/08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</si>
  <si>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7.1.09 Zastupitelstva konaného dne 22.1.09  </t>
    </r>
  </si>
  <si>
    <t>Přestavba domova  - dispoz.úpravy I. a II. NP (změny klientely)</t>
  </si>
  <si>
    <t>Úprava</t>
  </si>
  <si>
    <t>UR</t>
  </si>
  <si>
    <t xml:space="preserve">DD Police nad Metují - rekonstrukce a přístavba </t>
  </si>
  <si>
    <t>I. snížení - snížení limitu odvětví (SV/07/636 - Chotělice) ve prospěch kap. 28 Zast. z 22.1.09</t>
  </si>
  <si>
    <t>snížení - Zastupitelstvo ze dne 22. 1. 2009</t>
  </si>
  <si>
    <t>ÚSP Hajnice - barevné domky</t>
  </si>
  <si>
    <t>I. změna financování jmenovitých akcí a zvýš. nerozděl. zůstatku v rámci limitu odvětví - Zast. z 16.4.09</t>
  </si>
  <si>
    <t>Schválil: Ing. Ludmila Lorencová, pověřena vedením odboru sociálních věcí a zdravotnictví</t>
  </si>
  <si>
    <t>Kapitola 50 - Fond rozvoje a reprodukce Královéhradeckého kraje rok 2009 - sumář -  2. návrh změn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</si>
  <si>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1.4.2009 konané dne  Zastupitelstva konaného dne 16.4.2009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</si>
  <si>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13.5.2009 Zastupitelstva konaného dne 28.5.2009    </t>
    </r>
  </si>
  <si>
    <t>Domov pro seniory Vrchlabí</t>
  </si>
  <si>
    <t>SV/08/618</t>
  </si>
  <si>
    <t>Rekonstrukce budovy č. p. 506</t>
  </si>
  <si>
    <t>SV/09/601</t>
  </si>
  <si>
    <t xml:space="preserve">Nákup hydraulické vany </t>
  </si>
  <si>
    <t>II. zm. financ. jmen. akcí a sníž. nerozděl. zůstatku v rámci limitu odvětví - Rada 13.5.09 a Zast. 28.05.09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</si>
</sst>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0" fillId="33" borderId="36" xfId="0" applyNumberFormat="1" applyFill="1" applyBorder="1" applyAlignment="1">
      <alignment horizontal="right"/>
    </xf>
    <xf numFmtId="164" fontId="0" fillId="33" borderId="37" xfId="0" applyNumberForma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3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164" fontId="0" fillId="33" borderId="40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36" borderId="2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0" fillId="0" borderId="4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4" fontId="0" fillId="33" borderId="34" xfId="0" applyNumberFormat="1" applyFont="1" applyFill="1" applyBorder="1" applyAlignment="1">
      <alignment horizontal="right"/>
    </xf>
    <xf numFmtId="164" fontId="7" fillId="0" borderId="43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36" borderId="44" xfId="0" applyNumberFormat="1" applyFont="1" applyFill="1" applyBorder="1" applyAlignment="1">
      <alignment horizontal="right"/>
    </xf>
    <xf numFmtId="164" fontId="4" fillId="34" borderId="45" xfId="0" applyNumberFormat="1" applyFont="1" applyFill="1" applyBorder="1" applyAlignment="1">
      <alignment horizontal="right"/>
    </xf>
    <xf numFmtId="4" fontId="0" fillId="0" borderId="46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164" fontId="0" fillId="0" borderId="4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3" xfId="0" applyNumberFormat="1" applyFont="1" applyBorder="1" applyAlignment="1">
      <alignment horizontal="right"/>
    </xf>
    <xf numFmtId="0" fontId="0" fillId="0" borderId="49" xfId="0" applyBorder="1" applyAlignment="1">
      <alignment horizontal="left"/>
    </xf>
    <xf numFmtId="164" fontId="12" fillId="0" borderId="50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164" fontId="8" fillId="0" borderId="50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6" borderId="21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164" fontId="12" fillId="0" borderId="56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2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8" xfId="0" applyNumberFormat="1" applyFont="1" applyFill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0" borderId="51" xfId="0" applyNumberFormat="1" applyFont="1" applyBorder="1" applyAlignment="1">
      <alignment horizontal="right"/>
    </xf>
    <xf numFmtId="164" fontId="3" fillId="0" borderId="59" xfId="0" applyNumberFormat="1" applyFont="1" applyBorder="1" applyAlignment="1">
      <alignment horizontal="right"/>
    </xf>
    <xf numFmtId="0" fontId="0" fillId="0" borderId="57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164" fontId="0" fillId="33" borderId="60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center" wrapText="1"/>
    </xf>
    <xf numFmtId="0" fontId="0" fillId="0" borderId="42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164" fontId="12" fillId="0" borderId="63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4" fillId="33" borderId="40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0" fillId="0" borderId="64" xfId="0" applyBorder="1" applyAlignment="1">
      <alignment horizontal="left"/>
    </xf>
    <xf numFmtId="164" fontId="8" fillId="0" borderId="65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164" fontId="4" fillId="36" borderId="8" xfId="0" applyNumberFormat="1" applyFont="1" applyFill="1" applyBorder="1" applyAlignment="1">
      <alignment horizontal="right"/>
    </xf>
    <xf numFmtId="0" fontId="4" fillId="0" borderId="66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 wrapText="1"/>
    </xf>
    <xf numFmtId="164" fontId="0" fillId="33" borderId="67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8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164" fontId="0" fillId="0" borderId="69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3" fillId="0" borderId="70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>
      <alignment horizontal="right"/>
    </xf>
    <xf numFmtId="164" fontId="0" fillId="0" borderId="58" xfId="0" applyNumberFormat="1" applyFont="1" applyBorder="1" applyAlignment="1">
      <alignment horizontal="right"/>
    </xf>
    <xf numFmtId="164" fontId="0" fillId="33" borderId="57" xfId="0" applyNumberFormat="1" applyFont="1" applyFill="1" applyBorder="1" applyAlignment="1">
      <alignment horizontal="right"/>
    </xf>
    <xf numFmtId="164" fontId="0" fillId="33" borderId="36" xfId="0" applyNumberFormat="1" applyFont="1" applyFill="1" applyBorder="1" applyAlignment="1">
      <alignment horizontal="right"/>
    </xf>
    <xf numFmtId="164" fontId="0" fillId="0" borderId="70" xfId="0" applyNumberFormat="1" applyFont="1" applyFill="1" applyBorder="1" applyAlignment="1">
      <alignment horizontal="right"/>
    </xf>
    <xf numFmtId="164" fontId="0" fillId="33" borderId="3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9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3" width="13.00390625" style="0" customWidth="1"/>
    <col min="14" max="14" width="8.421875" style="0" customWidth="1"/>
    <col min="15" max="16" width="7.28125" style="0" customWidth="1"/>
  </cols>
  <sheetData>
    <row r="1" spans="1:13" s="1" customFormat="1" ht="19.5" customHeight="1">
      <c r="A1" s="16" t="s">
        <v>89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</row>
    <row r="2" spans="1:13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 thickBot="1">
      <c r="A3" s="15"/>
      <c r="B3" s="15"/>
      <c r="C3" s="15"/>
      <c r="D3" s="18"/>
      <c r="E3" s="19" t="s">
        <v>1</v>
      </c>
      <c r="F3" s="20"/>
      <c r="G3" s="137">
        <v>98000</v>
      </c>
      <c r="H3" s="21"/>
      <c r="I3" s="21"/>
      <c r="J3" s="18"/>
      <c r="K3" s="18"/>
      <c r="L3" s="18"/>
      <c r="M3" s="18"/>
    </row>
    <row r="4" spans="1:13" ht="15" customHeight="1">
      <c r="A4" s="15"/>
      <c r="B4" s="15"/>
      <c r="C4" s="15"/>
      <c r="D4" s="18"/>
      <c r="E4" s="22" t="s">
        <v>74</v>
      </c>
      <c r="F4" s="23"/>
      <c r="G4" s="170">
        <v>23401.6</v>
      </c>
      <c r="H4" s="21"/>
      <c r="I4" s="21"/>
      <c r="J4" s="18"/>
      <c r="K4" s="18"/>
      <c r="L4" s="18"/>
      <c r="M4" s="18"/>
    </row>
    <row r="5" spans="1:13" ht="15" customHeight="1">
      <c r="A5" s="15"/>
      <c r="B5" s="15"/>
      <c r="C5" s="15"/>
      <c r="D5" s="18"/>
      <c r="E5" s="209" t="s">
        <v>85</v>
      </c>
      <c r="F5" s="14"/>
      <c r="G5" s="210">
        <v>-3520</v>
      </c>
      <c r="H5" s="21"/>
      <c r="I5" s="21"/>
      <c r="J5" s="18"/>
      <c r="K5" s="18"/>
      <c r="L5" s="18"/>
      <c r="M5" s="18"/>
    </row>
    <row r="6" spans="1:13" ht="15" customHeight="1" thickBot="1">
      <c r="A6" s="15"/>
      <c r="B6" s="15"/>
      <c r="C6" s="15"/>
      <c r="D6" s="18"/>
      <c r="E6" s="28" t="s">
        <v>56</v>
      </c>
      <c r="F6" s="29"/>
      <c r="G6" s="163">
        <f>SUM(G3:G5)</f>
        <v>117881.6</v>
      </c>
      <c r="H6" s="21"/>
      <c r="I6" s="21"/>
      <c r="J6" s="18"/>
      <c r="K6" s="18"/>
      <c r="L6" s="18"/>
      <c r="M6" s="18"/>
    </row>
    <row r="7" spans="1:13" ht="15" customHeight="1">
      <c r="A7" s="43" t="s">
        <v>49</v>
      </c>
      <c r="B7" s="18"/>
      <c r="C7" s="18"/>
      <c r="D7" s="18"/>
      <c r="E7" s="138"/>
      <c r="F7" s="138"/>
      <c r="G7" s="139"/>
      <c r="H7" s="21"/>
      <c r="I7" s="21"/>
      <c r="J7" s="18"/>
      <c r="K7" s="18"/>
      <c r="L7" s="18"/>
      <c r="M7" s="18"/>
    </row>
    <row r="8" spans="1:13" ht="15" customHeight="1" thickBot="1">
      <c r="A8" s="18"/>
      <c r="B8" s="18"/>
      <c r="C8" s="18"/>
      <c r="D8" s="18"/>
      <c r="E8" s="18"/>
      <c r="F8" s="18"/>
      <c r="G8" s="25"/>
      <c r="H8" s="21"/>
      <c r="I8" s="21"/>
      <c r="J8" s="18"/>
      <c r="K8" s="18"/>
      <c r="L8" s="18"/>
      <c r="M8" s="18"/>
    </row>
    <row r="9" spans="1:13" ht="15" customHeight="1" thickBot="1">
      <c r="A9" s="24" t="s">
        <v>0</v>
      </c>
      <c r="B9" s="26"/>
      <c r="C9" s="26"/>
      <c r="D9" s="26"/>
      <c r="E9" s="26"/>
      <c r="F9" s="26"/>
      <c r="G9" s="53">
        <v>98000</v>
      </c>
      <c r="H9" s="162" t="s">
        <v>64</v>
      </c>
      <c r="I9" s="184"/>
      <c r="J9" s="14"/>
      <c r="K9" s="14"/>
      <c r="L9" s="18"/>
      <c r="M9" s="18"/>
    </row>
    <row r="10" spans="1:13" ht="15" customHeight="1">
      <c r="A10" s="22" t="s">
        <v>2</v>
      </c>
      <c r="B10" s="23"/>
      <c r="C10" s="23"/>
      <c r="D10" s="23"/>
      <c r="E10" s="23" t="s">
        <v>77</v>
      </c>
      <c r="F10" s="164"/>
      <c r="G10" s="165">
        <v>-96988</v>
      </c>
      <c r="H10" s="21"/>
      <c r="I10" s="21"/>
      <c r="J10" s="14"/>
      <c r="K10" s="14"/>
      <c r="L10" s="18"/>
      <c r="M10" s="18"/>
    </row>
    <row r="11" spans="1:13" ht="15" customHeight="1">
      <c r="A11" s="182" t="s">
        <v>3</v>
      </c>
      <c r="B11" s="167"/>
      <c r="C11" s="167"/>
      <c r="D11" s="167"/>
      <c r="E11" s="167"/>
      <c r="F11" s="168"/>
      <c r="G11" s="183">
        <f>SUM(G9:G10)</f>
        <v>1012</v>
      </c>
      <c r="H11" s="21"/>
      <c r="I11" s="21"/>
      <c r="J11" s="14"/>
      <c r="K11" s="14"/>
      <c r="L11" s="18"/>
      <c r="M11" s="18"/>
    </row>
    <row r="12" spans="1:13" ht="15" customHeight="1">
      <c r="A12" s="178" t="s">
        <v>75</v>
      </c>
      <c r="B12" s="179"/>
      <c r="C12" s="179"/>
      <c r="D12" s="179"/>
      <c r="E12" s="179"/>
      <c r="F12" s="180"/>
      <c r="G12" s="181">
        <v>23401.6</v>
      </c>
      <c r="H12" s="185">
        <f>SUM(G9+G12)</f>
        <v>121401.6</v>
      </c>
      <c r="I12" s="21"/>
      <c r="J12" s="14"/>
      <c r="K12" s="14"/>
      <c r="L12" s="18"/>
      <c r="M12" s="18"/>
    </row>
    <row r="13" spans="1:13" ht="15" customHeight="1">
      <c r="A13" s="166" t="s">
        <v>76</v>
      </c>
      <c r="B13" s="167"/>
      <c r="C13" s="167"/>
      <c r="D13" s="167"/>
      <c r="E13" s="167"/>
      <c r="F13" s="168"/>
      <c r="G13" s="169">
        <v>-23401.6</v>
      </c>
      <c r="H13" s="21"/>
      <c r="I13" s="21"/>
      <c r="J13" s="14"/>
      <c r="K13" s="14"/>
      <c r="L13" s="18"/>
      <c r="M13" s="18"/>
    </row>
    <row r="14" spans="1:13" ht="15" customHeight="1">
      <c r="A14" s="202" t="s">
        <v>84</v>
      </c>
      <c r="B14" s="203"/>
      <c r="C14" s="203"/>
      <c r="D14" s="203"/>
      <c r="E14" s="203"/>
      <c r="F14" s="204"/>
      <c r="G14" s="205">
        <v>-3520</v>
      </c>
      <c r="H14" s="185">
        <f>SUM(G9+G12+G14)</f>
        <v>117881.6</v>
      </c>
      <c r="I14" s="21"/>
      <c r="J14" s="14"/>
      <c r="K14" s="14"/>
      <c r="L14" s="18"/>
      <c r="M14" s="18"/>
    </row>
    <row r="15" spans="1:13" ht="15" customHeight="1">
      <c r="A15" s="202" t="s">
        <v>87</v>
      </c>
      <c r="B15" s="203"/>
      <c r="C15" s="203"/>
      <c r="D15" s="203"/>
      <c r="E15" s="203"/>
      <c r="F15" s="204"/>
      <c r="G15" s="205">
        <v>0</v>
      </c>
      <c r="H15" s="185"/>
      <c r="I15" s="21"/>
      <c r="J15" s="14"/>
      <c r="K15" s="14"/>
      <c r="L15" s="18"/>
      <c r="M15" s="18"/>
    </row>
    <row r="16" spans="1:13" ht="15" customHeight="1">
      <c r="A16" s="202" t="s">
        <v>97</v>
      </c>
      <c r="B16" s="203"/>
      <c r="C16" s="203"/>
      <c r="D16" s="203"/>
      <c r="E16" s="203"/>
      <c r="F16" s="204"/>
      <c r="G16" s="205">
        <v>0</v>
      </c>
      <c r="H16" s="185"/>
      <c r="I16" s="21"/>
      <c r="J16" s="14"/>
      <c r="K16" s="14"/>
      <c r="L16" s="18"/>
      <c r="M16" s="18"/>
    </row>
    <row r="17" spans="1:13" ht="15" customHeight="1">
      <c r="A17" s="202"/>
      <c r="B17" s="203"/>
      <c r="C17" s="203"/>
      <c r="D17" s="203"/>
      <c r="E17" s="203"/>
      <c r="F17" s="204"/>
      <c r="G17" s="205"/>
      <c r="H17" s="185"/>
      <c r="I17" s="21"/>
      <c r="J17" s="14"/>
      <c r="K17" s="14"/>
      <c r="L17" s="18"/>
      <c r="M17" s="18"/>
    </row>
    <row r="18" spans="1:13" ht="15" customHeight="1">
      <c r="A18" s="202"/>
      <c r="B18" s="203"/>
      <c r="C18" s="203"/>
      <c r="D18" s="203"/>
      <c r="E18" s="203"/>
      <c r="F18" s="204"/>
      <c r="G18" s="205"/>
      <c r="H18" s="185"/>
      <c r="I18" s="21"/>
      <c r="J18" s="14"/>
      <c r="K18" s="14"/>
      <c r="L18" s="18"/>
      <c r="M18" s="18"/>
    </row>
    <row r="19" spans="1:13" ht="15" customHeight="1">
      <c r="A19" s="202"/>
      <c r="B19" s="203"/>
      <c r="C19" s="203"/>
      <c r="D19" s="203"/>
      <c r="E19" s="203"/>
      <c r="F19" s="204"/>
      <c r="G19" s="205"/>
      <c r="H19" s="185"/>
      <c r="I19" s="21"/>
      <c r="J19" s="14"/>
      <c r="K19" s="14"/>
      <c r="L19" s="18"/>
      <c r="M19" s="18"/>
    </row>
    <row r="20" spans="1:13" ht="15" customHeight="1">
      <c r="A20" s="202"/>
      <c r="B20" s="203"/>
      <c r="C20" s="203"/>
      <c r="D20" s="203"/>
      <c r="E20" s="203"/>
      <c r="F20" s="204"/>
      <c r="G20" s="205"/>
      <c r="H20" s="185"/>
      <c r="I20" s="21"/>
      <c r="J20" s="14"/>
      <c r="K20" s="14"/>
      <c r="L20" s="18"/>
      <c r="M20" s="18"/>
    </row>
    <row r="21" spans="1:13" ht="15" customHeight="1">
      <c r="A21" s="202"/>
      <c r="B21" s="203"/>
      <c r="C21" s="203"/>
      <c r="D21" s="203"/>
      <c r="E21" s="203"/>
      <c r="F21" s="204"/>
      <c r="G21" s="205"/>
      <c r="H21" s="185"/>
      <c r="I21" s="21"/>
      <c r="J21" s="14"/>
      <c r="K21" s="14"/>
      <c r="L21" s="18"/>
      <c r="M21" s="18"/>
    </row>
    <row r="22" spans="1:13" ht="15" customHeight="1">
      <c r="A22" s="202"/>
      <c r="B22" s="203"/>
      <c r="C22" s="203"/>
      <c r="D22" s="203"/>
      <c r="E22" s="203"/>
      <c r="F22" s="204"/>
      <c r="G22" s="205"/>
      <c r="H22" s="185"/>
      <c r="I22" s="21"/>
      <c r="J22" s="14"/>
      <c r="K22" s="14"/>
      <c r="L22" s="18"/>
      <c r="M22" s="18"/>
    </row>
    <row r="23" spans="1:13" ht="15" customHeight="1">
      <c r="A23" s="202"/>
      <c r="B23" s="203"/>
      <c r="C23" s="203"/>
      <c r="D23" s="203"/>
      <c r="E23" s="203"/>
      <c r="F23" s="204"/>
      <c r="G23" s="205"/>
      <c r="H23" s="185"/>
      <c r="I23" s="21"/>
      <c r="J23" s="14"/>
      <c r="K23" s="14"/>
      <c r="L23" s="18"/>
      <c r="M23" s="18"/>
    </row>
    <row r="24" spans="1:13" ht="15" customHeight="1">
      <c r="A24" s="202"/>
      <c r="B24" s="203"/>
      <c r="C24" s="203"/>
      <c r="D24" s="203"/>
      <c r="E24" s="203"/>
      <c r="F24" s="204"/>
      <c r="G24" s="205"/>
      <c r="H24" s="185"/>
      <c r="I24" s="21"/>
      <c r="J24" s="14"/>
      <c r="K24" s="14"/>
      <c r="L24" s="18"/>
      <c r="M24" s="18"/>
    </row>
    <row r="25" spans="1:13" ht="15" customHeight="1">
      <c r="A25" s="202"/>
      <c r="B25" s="203"/>
      <c r="C25" s="203"/>
      <c r="D25" s="203"/>
      <c r="E25" s="203"/>
      <c r="F25" s="204"/>
      <c r="G25" s="205"/>
      <c r="H25" s="185"/>
      <c r="I25" s="21"/>
      <c r="J25" s="14"/>
      <c r="K25" s="14"/>
      <c r="L25" s="18"/>
      <c r="M25" s="18"/>
    </row>
    <row r="26" spans="1:13" ht="15" customHeight="1" thickBot="1">
      <c r="A26" s="28" t="s">
        <v>3</v>
      </c>
      <c r="B26" s="29"/>
      <c r="C26" s="29"/>
      <c r="D26" s="29"/>
      <c r="E26" s="29"/>
      <c r="F26" s="30"/>
      <c r="G26" s="146">
        <v>1242.1</v>
      </c>
      <c r="H26" s="185">
        <f>SUM(G9+G12+G14+G15)</f>
        <v>117881.6</v>
      </c>
      <c r="I26" s="162"/>
      <c r="J26" s="14"/>
      <c r="K26" s="14"/>
      <c r="L26" s="18"/>
      <c r="M26" s="18"/>
    </row>
    <row r="27" spans="1:13" ht="15" customHeight="1">
      <c r="A27" s="41"/>
      <c r="B27" s="14"/>
      <c r="C27" s="14"/>
      <c r="D27" s="14"/>
      <c r="E27" s="14"/>
      <c r="F27" s="14"/>
      <c r="G27" s="139"/>
      <c r="H27" s="21"/>
      <c r="I27" s="162"/>
      <c r="J27" s="14"/>
      <c r="K27" s="14"/>
      <c r="L27" s="18"/>
      <c r="M27" s="18"/>
    </row>
    <row r="28" spans="1:13" ht="12" customHeight="1" thickBot="1">
      <c r="A28" s="14"/>
      <c r="B28" s="14"/>
      <c r="C28" s="14"/>
      <c r="D28" s="14"/>
      <c r="E28" s="14"/>
      <c r="F28" s="14"/>
      <c r="G28" s="27"/>
      <c r="H28" s="21" t="s">
        <v>50</v>
      </c>
      <c r="I28" s="21"/>
      <c r="J28" s="18"/>
      <c r="K28" s="18"/>
      <c r="L28" s="18"/>
      <c r="M28" s="18"/>
    </row>
    <row r="29" spans="1:13" ht="57.75" customHeight="1" thickBot="1">
      <c r="A29" s="14"/>
      <c r="B29" s="14"/>
      <c r="C29" s="14"/>
      <c r="D29" s="14"/>
      <c r="E29" s="14"/>
      <c r="F29" s="14"/>
      <c r="G29" s="27"/>
      <c r="H29" s="244" t="s">
        <v>51</v>
      </c>
      <c r="I29" s="245"/>
      <c r="J29" s="244" t="s">
        <v>71</v>
      </c>
      <c r="K29" s="246"/>
      <c r="L29" s="246"/>
      <c r="M29" s="247"/>
    </row>
    <row r="30" spans="1:19" ht="107.25" customHeight="1" thickBot="1">
      <c r="A30" s="3" t="s">
        <v>14</v>
      </c>
      <c r="B30" s="4" t="s">
        <v>4</v>
      </c>
      <c r="C30" s="12" t="s">
        <v>5</v>
      </c>
      <c r="D30" s="5" t="s">
        <v>6</v>
      </c>
      <c r="E30" s="5" t="s">
        <v>7</v>
      </c>
      <c r="F30" s="5" t="s">
        <v>12</v>
      </c>
      <c r="G30" s="72" t="s">
        <v>78</v>
      </c>
      <c r="H30" s="201" t="s">
        <v>79</v>
      </c>
      <c r="I30" s="72" t="s">
        <v>11</v>
      </c>
      <c r="J30" s="71" t="s">
        <v>90</v>
      </c>
      <c r="K30" s="6" t="s">
        <v>11</v>
      </c>
      <c r="L30" s="211" t="s">
        <v>91</v>
      </c>
      <c r="M30" s="6" t="s">
        <v>11</v>
      </c>
      <c r="S30" s="2"/>
    </row>
    <row r="31" spans="1:13" ht="14.25" customHeight="1">
      <c r="A31" s="103">
        <v>1</v>
      </c>
      <c r="B31" s="104">
        <v>4357</v>
      </c>
      <c r="C31" s="91"/>
      <c r="D31" s="75"/>
      <c r="E31" s="92" t="s">
        <v>41</v>
      </c>
      <c r="F31" s="93"/>
      <c r="G31" s="141">
        <f>SUM(G36+G35+G34)</f>
        <v>7706</v>
      </c>
      <c r="H31" s="58"/>
      <c r="I31" s="141">
        <f>SUM(I36+I35+I34)</f>
        <v>8356.3</v>
      </c>
      <c r="J31" s="145"/>
      <c r="K31" s="141">
        <f>SUM(K36+K35+K34)</f>
        <v>8356.3</v>
      </c>
      <c r="L31" s="212"/>
      <c r="M31" s="141">
        <f>SUM(M36+M35+M34)</f>
        <v>8556.3</v>
      </c>
    </row>
    <row r="32" spans="1:13" ht="14.25" customHeight="1">
      <c r="A32" s="89"/>
      <c r="B32" s="90"/>
      <c r="C32" s="70">
        <v>6351</v>
      </c>
      <c r="D32" s="31" t="s">
        <v>57</v>
      </c>
      <c r="E32" s="31" t="s">
        <v>58</v>
      </c>
      <c r="F32" s="83"/>
      <c r="G32" s="131">
        <v>7706</v>
      </c>
      <c r="H32" s="56">
        <v>350.3</v>
      </c>
      <c r="I32" s="131">
        <v>8056.3</v>
      </c>
      <c r="J32" s="56"/>
      <c r="K32" s="131">
        <v>8056.3</v>
      </c>
      <c r="L32" s="56"/>
      <c r="M32" s="131">
        <v>8056.3</v>
      </c>
    </row>
    <row r="33" spans="1:13" ht="14.25" customHeight="1">
      <c r="A33" s="89"/>
      <c r="B33" s="90"/>
      <c r="C33" s="107"/>
      <c r="D33" s="39" t="s">
        <v>95</v>
      </c>
      <c r="E33" s="39" t="s">
        <v>96</v>
      </c>
      <c r="F33" s="79"/>
      <c r="G33" s="237">
        <v>0</v>
      </c>
      <c r="H33" s="57"/>
      <c r="I33" s="237">
        <v>0</v>
      </c>
      <c r="J33" s="57"/>
      <c r="K33" s="237">
        <v>0</v>
      </c>
      <c r="L33" s="57">
        <v>200</v>
      </c>
      <c r="M33" s="237">
        <v>200</v>
      </c>
    </row>
    <row r="34" spans="1:13" ht="14.25" customHeight="1">
      <c r="A34" s="82"/>
      <c r="B34" s="70"/>
      <c r="C34" s="96">
        <v>6351</v>
      </c>
      <c r="D34" s="39"/>
      <c r="E34" s="33" t="s">
        <v>13</v>
      </c>
      <c r="F34" s="79"/>
      <c r="G34" s="150">
        <v>7706</v>
      </c>
      <c r="H34" s="171">
        <v>350.3</v>
      </c>
      <c r="I34" s="150">
        <v>8056.3</v>
      </c>
      <c r="J34" s="57"/>
      <c r="K34" s="150">
        <v>8056.3</v>
      </c>
      <c r="L34" s="171">
        <v>200</v>
      </c>
      <c r="M34" s="150">
        <v>8256.3</v>
      </c>
    </row>
    <row r="35" spans="1:13" ht="14.25" customHeight="1">
      <c r="A35" s="82"/>
      <c r="B35" s="70"/>
      <c r="C35" s="100">
        <v>5331</v>
      </c>
      <c r="D35" s="31"/>
      <c r="E35" s="36" t="s">
        <v>22</v>
      </c>
      <c r="F35" s="83"/>
      <c r="G35" s="213">
        <v>0</v>
      </c>
      <c r="H35" s="56"/>
      <c r="I35" s="213">
        <v>0</v>
      </c>
      <c r="J35" s="56"/>
      <c r="K35" s="213">
        <v>0</v>
      </c>
      <c r="L35" s="56"/>
      <c r="M35" s="213">
        <v>0</v>
      </c>
    </row>
    <row r="36" spans="1:13" ht="14.25" customHeight="1" thickBot="1">
      <c r="A36" s="89"/>
      <c r="B36" s="90"/>
      <c r="C36" s="218">
        <v>6130</v>
      </c>
      <c r="D36" s="75"/>
      <c r="E36" s="219" t="s">
        <v>69</v>
      </c>
      <c r="F36" s="93"/>
      <c r="G36" s="234">
        <v>0</v>
      </c>
      <c r="H36" s="234">
        <v>300</v>
      </c>
      <c r="I36" s="234">
        <v>300</v>
      </c>
      <c r="J36" s="59"/>
      <c r="K36" s="234">
        <v>300</v>
      </c>
      <c r="L36" s="220"/>
      <c r="M36" s="234">
        <v>300</v>
      </c>
    </row>
    <row r="37" spans="1:13" ht="14.25" customHeight="1">
      <c r="A37" s="103">
        <v>2</v>
      </c>
      <c r="B37" s="104">
        <v>4357</v>
      </c>
      <c r="C37" s="214"/>
      <c r="D37" s="215"/>
      <c r="E37" s="216" t="s">
        <v>44</v>
      </c>
      <c r="F37" s="106"/>
      <c r="G37" s="193">
        <f>SUM(G40+G39)</f>
        <v>0</v>
      </c>
      <c r="H37" s="217"/>
      <c r="I37" s="193">
        <f>SUM(I40+I39)</f>
        <v>1080.1</v>
      </c>
      <c r="J37" s="217"/>
      <c r="K37" s="193">
        <f>SUM(K40+K39)</f>
        <v>0</v>
      </c>
      <c r="L37" s="217"/>
      <c r="M37" s="193">
        <f>SUM(M40+M39)</f>
        <v>0</v>
      </c>
    </row>
    <row r="38" spans="1:13" s="2" customFormat="1" ht="14.25" customHeight="1">
      <c r="A38" s="82"/>
      <c r="B38" s="70"/>
      <c r="C38" s="70">
        <v>5331</v>
      </c>
      <c r="D38" s="31" t="s">
        <v>65</v>
      </c>
      <c r="E38" s="31" t="s">
        <v>66</v>
      </c>
      <c r="F38" s="83"/>
      <c r="G38" s="84">
        <v>0</v>
      </c>
      <c r="H38" s="56">
        <v>1080.1</v>
      </c>
      <c r="I38" s="84">
        <v>1080.1</v>
      </c>
      <c r="J38" s="57">
        <v>-1080.1</v>
      </c>
      <c r="K38" s="84">
        <v>0</v>
      </c>
      <c r="L38" s="57"/>
      <c r="M38" s="84">
        <v>0</v>
      </c>
    </row>
    <row r="39" spans="1:13" ht="14.25" customHeight="1">
      <c r="A39" s="89"/>
      <c r="B39" s="90"/>
      <c r="C39" s="91">
        <v>6351</v>
      </c>
      <c r="D39" s="39"/>
      <c r="E39" s="33" t="s">
        <v>13</v>
      </c>
      <c r="F39" s="79"/>
      <c r="G39" s="206">
        <v>0</v>
      </c>
      <c r="H39" s="59"/>
      <c r="I39" s="206">
        <v>0</v>
      </c>
      <c r="J39" s="57"/>
      <c r="K39" s="206">
        <v>0</v>
      </c>
      <c r="L39" s="57"/>
      <c r="M39" s="206">
        <v>0</v>
      </c>
    </row>
    <row r="40" spans="1:13" ht="14.25" customHeight="1" thickBot="1">
      <c r="A40" s="85"/>
      <c r="B40" s="86"/>
      <c r="C40" s="87">
        <v>5331</v>
      </c>
      <c r="D40" s="38"/>
      <c r="E40" s="32" t="s">
        <v>22</v>
      </c>
      <c r="F40" s="88"/>
      <c r="G40" s="130">
        <v>0</v>
      </c>
      <c r="H40" s="173">
        <v>1080.1</v>
      </c>
      <c r="I40" s="130">
        <v>1080.1</v>
      </c>
      <c r="J40" s="173">
        <v>-1080.1</v>
      </c>
      <c r="K40" s="130">
        <v>0</v>
      </c>
      <c r="L40" s="55"/>
      <c r="M40" s="130">
        <v>0</v>
      </c>
    </row>
    <row r="41" spans="1:13" ht="14.25" customHeight="1">
      <c r="A41" s="103">
        <v>3</v>
      </c>
      <c r="B41" s="104">
        <v>4357</v>
      </c>
      <c r="C41" s="104"/>
      <c r="D41" s="37"/>
      <c r="E41" s="105" t="s">
        <v>32</v>
      </c>
      <c r="F41" s="106"/>
      <c r="G41" s="144">
        <f>SUM(G44+G43)</f>
        <v>11380</v>
      </c>
      <c r="H41" s="54"/>
      <c r="I41" s="144">
        <f>SUM(I44+I43)</f>
        <v>11380</v>
      </c>
      <c r="J41" s="54"/>
      <c r="K41" s="144">
        <f>SUM(K44+K43)</f>
        <v>11380</v>
      </c>
      <c r="L41" s="54"/>
      <c r="M41" s="144">
        <f>SUM(M44+M43)</f>
        <v>11380</v>
      </c>
    </row>
    <row r="42" spans="1:13" ht="14.25" customHeight="1">
      <c r="A42" s="82"/>
      <c r="B42" s="70"/>
      <c r="C42" s="70">
        <v>6351</v>
      </c>
      <c r="D42" s="39" t="s">
        <v>34</v>
      </c>
      <c r="E42" s="124" t="s">
        <v>33</v>
      </c>
      <c r="F42" s="83"/>
      <c r="G42" s="84">
        <v>11380</v>
      </c>
      <c r="H42" s="57"/>
      <c r="I42" s="84">
        <v>11380</v>
      </c>
      <c r="J42" s="57"/>
      <c r="K42" s="84">
        <v>11380</v>
      </c>
      <c r="L42" s="57"/>
      <c r="M42" s="84">
        <v>11380</v>
      </c>
    </row>
    <row r="43" spans="1:13" ht="14.25" customHeight="1">
      <c r="A43" s="95"/>
      <c r="B43" s="107"/>
      <c r="C43" s="100">
        <v>6351</v>
      </c>
      <c r="D43" s="36"/>
      <c r="E43" s="36" t="s">
        <v>13</v>
      </c>
      <c r="F43" s="83"/>
      <c r="G43" s="115">
        <v>11380</v>
      </c>
      <c r="H43" s="171"/>
      <c r="I43" s="115">
        <v>11380</v>
      </c>
      <c r="J43" s="76"/>
      <c r="K43" s="115">
        <v>11380</v>
      </c>
      <c r="L43" s="76"/>
      <c r="M43" s="115">
        <v>11380</v>
      </c>
    </row>
    <row r="44" spans="1:13" ht="14.25" customHeight="1" thickBot="1">
      <c r="A44" s="85"/>
      <c r="B44" s="86"/>
      <c r="C44" s="87">
        <v>5331</v>
      </c>
      <c r="D44" s="32"/>
      <c r="E44" s="32" t="s">
        <v>22</v>
      </c>
      <c r="F44" s="88"/>
      <c r="G44" s="149">
        <v>0</v>
      </c>
      <c r="H44" s="8"/>
      <c r="I44" s="149">
        <v>0</v>
      </c>
      <c r="J44" s="8"/>
      <c r="K44" s="149">
        <v>0</v>
      </c>
      <c r="L44" s="8"/>
      <c r="M44" s="149">
        <v>0</v>
      </c>
    </row>
    <row r="45" spans="1:13" ht="14.25" customHeight="1">
      <c r="A45" s="95">
        <v>6</v>
      </c>
      <c r="B45" s="96">
        <v>4357</v>
      </c>
      <c r="C45" s="96"/>
      <c r="D45" s="39"/>
      <c r="E45" s="105" t="s">
        <v>45</v>
      </c>
      <c r="F45" s="79"/>
      <c r="G45" s="142">
        <f>SUM(G48+G47)</f>
        <v>1800</v>
      </c>
      <c r="H45" s="54"/>
      <c r="I45" s="142">
        <f>SUM(I48+I47)</f>
        <v>1800</v>
      </c>
      <c r="J45" s="54"/>
      <c r="K45" s="142">
        <f>SUM(K48+K47)</f>
        <v>1800</v>
      </c>
      <c r="L45" s="54"/>
      <c r="M45" s="142">
        <f>SUM(M48+M47)</f>
        <v>1800</v>
      </c>
    </row>
    <row r="46" spans="1:13" ht="14.25" customHeight="1">
      <c r="A46" s="82"/>
      <c r="B46" s="70"/>
      <c r="C46" s="70">
        <v>6351</v>
      </c>
      <c r="D46" s="31" t="s">
        <v>47</v>
      </c>
      <c r="E46" s="39" t="s">
        <v>46</v>
      </c>
      <c r="F46" s="83"/>
      <c r="G46" s="84">
        <v>1800</v>
      </c>
      <c r="H46" s="56"/>
      <c r="I46" s="84">
        <v>1800</v>
      </c>
      <c r="J46" s="56"/>
      <c r="K46" s="84">
        <v>1800</v>
      </c>
      <c r="L46" s="56"/>
      <c r="M46" s="84">
        <v>1800</v>
      </c>
    </row>
    <row r="47" spans="1:13" ht="14.25" customHeight="1">
      <c r="A47" s="82"/>
      <c r="B47" s="70"/>
      <c r="C47" s="91">
        <v>6351</v>
      </c>
      <c r="D47" s="75"/>
      <c r="E47" s="35" t="s">
        <v>13</v>
      </c>
      <c r="F47" s="93"/>
      <c r="G47" s="114">
        <v>1800</v>
      </c>
      <c r="H47" s="57"/>
      <c r="I47" s="114">
        <v>1800</v>
      </c>
      <c r="J47" s="57"/>
      <c r="K47" s="114">
        <v>1800</v>
      </c>
      <c r="L47" s="57"/>
      <c r="M47" s="114">
        <v>1800</v>
      </c>
    </row>
    <row r="48" spans="1:13" ht="14.25" customHeight="1" thickBot="1">
      <c r="A48" s="85"/>
      <c r="B48" s="86"/>
      <c r="C48" s="87">
        <v>5331</v>
      </c>
      <c r="D48" s="32"/>
      <c r="E48" s="32" t="s">
        <v>22</v>
      </c>
      <c r="F48" s="88"/>
      <c r="G48" s="130">
        <v>0</v>
      </c>
      <c r="H48" s="55"/>
      <c r="I48" s="130">
        <v>0</v>
      </c>
      <c r="J48" s="55"/>
      <c r="K48" s="130">
        <v>0</v>
      </c>
      <c r="L48" s="55"/>
      <c r="M48" s="130">
        <v>0</v>
      </c>
    </row>
    <row r="49" spans="1:13" ht="14.25" customHeight="1">
      <c r="A49" s="89">
        <v>8</v>
      </c>
      <c r="B49" s="91">
        <v>4357</v>
      </c>
      <c r="C49" s="91"/>
      <c r="D49" s="37"/>
      <c r="E49" s="92" t="s">
        <v>40</v>
      </c>
      <c r="F49" s="79"/>
      <c r="G49" s="142">
        <f>SUM(G52+G51)</f>
        <v>5250</v>
      </c>
      <c r="H49" s="58"/>
      <c r="I49" s="142">
        <f>SUM(I52+I51)</f>
        <v>5250</v>
      </c>
      <c r="J49" s="58"/>
      <c r="K49" s="142">
        <f>SUM(K52+K51)</f>
        <v>6100</v>
      </c>
      <c r="L49" s="58"/>
      <c r="M49" s="142">
        <f>SUM(M52+M51)</f>
        <v>6100</v>
      </c>
    </row>
    <row r="50" spans="1:13" ht="14.25" customHeight="1">
      <c r="A50" s="77"/>
      <c r="B50" s="78"/>
      <c r="C50" s="70">
        <v>6351</v>
      </c>
      <c r="D50" s="39" t="s">
        <v>39</v>
      </c>
      <c r="E50" s="34" t="s">
        <v>55</v>
      </c>
      <c r="F50" s="79"/>
      <c r="G50" s="80">
        <v>5250</v>
      </c>
      <c r="H50" s="56"/>
      <c r="I50" s="80">
        <v>5250</v>
      </c>
      <c r="J50" s="56">
        <v>850</v>
      </c>
      <c r="K50" s="80">
        <v>6100</v>
      </c>
      <c r="L50" s="56"/>
      <c r="M50" s="80">
        <v>6100</v>
      </c>
    </row>
    <row r="51" spans="1:13" ht="14.25" customHeight="1">
      <c r="A51" s="77"/>
      <c r="B51" s="78"/>
      <c r="C51" s="100">
        <v>6351</v>
      </c>
      <c r="D51" s="31"/>
      <c r="E51" s="36" t="s">
        <v>13</v>
      </c>
      <c r="F51" s="83"/>
      <c r="G51" s="115">
        <v>5250</v>
      </c>
      <c r="H51" s="54"/>
      <c r="I51" s="115">
        <v>5250</v>
      </c>
      <c r="J51" s="174">
        <v>850</v>
      </c>
      <c r="K51" s="115">
        <v>6100</v>
      </c>
      <c r="L51" s="59"/>
      <c r="M51" s="115">
        <v>6100</v>
      </c>
    </row>
    <row r="52" spans="1:13" ht="14.25" customHeight="1" thickBot="1">
      <c r="A52" s="85"/>
      <c r="B52" s="86"/>
      <c r="C52" s="87">
        <v>5331</v>
      </c>
      <c r="D52" s="32"/>
      <c r="E52" s="32" t="s">
        <v>22</v>
      </c>
      <c r="F52" s="88"/>
      <c r="G52" s="130">
        <v>0</v>
      </c>
      <c r="H52" s="54"/>
      <c r="I52" s="130">
        <v>0</v>
      </c>
      <c r="J52" s="55"/>
      <c r="K52" s="130">
        <v>0</v>
      </c>
      <c r="L52" s="55"/>
      <c r="M52" s="130">
        <v>0</v>
      </c>
    </row>
    <row r="53" spans="1:13" ht="14.25" customHeight="1">
      <c r="A53" s="89">
        <v>9</v>
      </c>
      <c r="B53" s="91">
        <v>4357</v>
      </c>
      <c r="C53" s="91"/>
      <c r="D53" s="75"/>
      <c r="E53" s="92" t="s">
        <v>42</v>
      </c>
      <c r="F53" s="93"/>
      <c r="G53" s="141">
        <f>SUM(G56+G55)</f>
        <v>0</v>
      </c>
      <c r="H53" s="58"/>
      <c r="I53" s="141">
        <f>SUM(I56+I55)</f>
        <v>23.1</v>
      </c>
      <c r="J53" s="54"/>
      <c r="K53" s="141">
        <f>SUM(K56+K55)</f>
        <v>23.1</v>
      </c>
      <c r="L53" s="54"/>
      <c r="M53" s="141">
        <f>SUM(M56+M55)</f>
        <v>23.1</v>
      </c>
    </row>
    <row r="54" spans="1:13" ht="27" customHeight="1">
      <c r="A54" s="82"/>
      <c r="B54" s="70"/>
      <c r="C54" s="155">
        <v>5331</v>
      </c>
      <c r="D54" s="154" t="s">
        <v>43</v>
      </c>
      <c r="E54" s="98" t="s">
        <v>52</v>
      </c>
      <c r="F54" s="83"/>
      <c r="G54" s="84">
        <v>0</v>
      </c>
      <c r="H54" s="54">
        <v>23.1</v>
      </c>
      <c r="I54" s="84">
        <v>23.1</v>
      </c>
      <c r="J54" s="54"/>
      <c r="K54" s="84">
        <v>23.1</v>
      </c>
      <c r="L54" s="54"/>
      <c r="M54" s="84">
        <v>23.1</v>
      </c>
    </row>
    <row r="55" spans="1:13" ht="14.25" customHeight="1">
      <c r="A55" s="89"/>
      <c r="B55" s="90"/>
      <c r="C55" s="91">
        <v>6351</v>
      </c>
      <c r="D55" s="31"/>
      <c r="E55" s="36" t="s">
        <v>13</v>
      </c>
      <c r="F55" s="83"/>
      <c r="G55" s="115">
        <v>0</v>
      </c>
      <c r="H55" s="56"/>
      <c r="I55" s="115">
        <v>0</v>
      </c>
      <c r="J55" s="56"/>
      <c r="K55" s="115">
        <v>0</v>
      </c>
      <c r="L55" s="56"/>
      <c r="M55" s="115">
        <v>0</v>
      </c>
    </row>
    <row r="56" spans="1:13" ht="14.25" customHeight="1" thickBot="1">
      <c r="A56" s="85"/>
      <c r="B56" s="86"/>
      <c r="C56" s="87">
        <v>5331</v>
      </c>
      <c r="D56" s="38"/>
      <c r="E56" s="32" t="s">
        <v>22</v>
      </c>
      <c r="F56" s="88"/>
      <c r="G56" s="130">
        <v>0</v>
      </c>
      <c r="H56" s="173">
        <v>23.1</v>
      </c>
      <c r="I56" s="130">
        <v>23.1</v>
      </c>
      <c r="J56" s="59"/>
      <c r="K56" s="130">
        <v>23.1</v>
      </c>
      <c r="L56" s="59"/>
      <c r="M56" s="130">
        <v>23.1</v>
      </c>
    </row>
    <row r="57" spans="1:13" ht="14.25" customHeight="1">
      <c r="A57" s="89">
        <v>10</v>
      </c>
      <c r="B57" s="91">
        <v>4357</v>
      </c>
      <c r="C57" s="91"/>
      <c r="D57" s="37"/>
      <c r="E57" s="92" t="s">
        <v>61</v>
      </c>
      <c r="F57" s="79"/>
      <c r="G57" s="142">
        <f>SUM(G60+G59)</f>
        <v>0</v>
      </c>
      <c r="H57" s="58"/>
      <c r="I57" s="142">
        <f>SUM(I60+I59)</f>
        <v>322.3</v>
      </c>
      <c r="J57" s="58"/>
      <c r="K57" s="142">
        <f>SUM(K60+K59)</f>
        <v>322.3</v>
      </c>
      <c r="L57" s="58"/>
      <c r="M57" s="142">
        <f>SUM(M60+M59)</f>
        <v>322.3</v>
      </c>
    </row>
    <row r="58" spans="1:13" ht="14.25" customHeight="1">
      <c r="A58" s="77"/>
      <c r="B58" s="78"/>
      <c r="C58" s="70">
        <v>6351</v>
      </c>
      <c r="D58" s="39" t="s">
        <v>62</v>
      </c>
      <c r="E58" s="34" t="s">
        <v>63</v>
      </c>
      <c r="F58" s="79"/>
      <c r="G58" s="80">
        <v>0</v>
      </c>
      <c r="H58" s="56">
        <v>322.3</v>
      </c>
      <c r="I58" s="80">
        <v>322.3</v>
      </c>
      <c r="J58" s="56"/>
      <c r="K58" s="80">
        <v>322.3</v>
      </c>
      <c r="L58" s="56"/>
      <c r="M58" s="80">
        <v>322.3</v>
      </c>
    </row>
    <row r="59" spans="1:13" ht="14.25" customHeight="1">
      <c r="A59" s="77"/>
      <c r="B59" s="78"/>
      <c r="C59" s="100">
        <v>6351</v>
      </c>
      <c r="D59" s="31"/>
      <c r="E59" s="36" t="s">
        <v>13</v>
      </c>
      <c r="F59" s="83"/>
      <c r="G59" s="115">
        <v>0</v>
      </c>
      <c r="H59" s="174">
        <v>322.3</v>
      </c>
      <c r="I59" s="115">
        <v>322.3</v>
      </c>
      <c r="J59" s="59"/>
      <c r="K59" s="115">
        <v>322.3</v>
      </c>
      <c r="L59" s="59"/>
      <c r="M59" s="115">
        <v>322.3</v>
      </c>
    </row>
    <row r="60" spans="1:13" ht="14.25" customHeight="1" thickBot="1">
      <c r="A60" s="85"/>
      <c r="B60" s="86"/>
      <c r="C60" s="87">
        <v>5331</v>
      </c>
      <c r="D60" s="32"/>
      <c r="E60" s="32" t="s">
        <v>22</v>
      </c>
      <c r="F60" s="88"/>
      <c r="G60" s="130">
        <v>0</v>
      </c>
      <c r="H60" s="54"/>
      <c r="I60" s="130">
        <v>0</v>
      </c>
      <c r="J60" s="55"/>
      <c r="K60" s="130">
        <v>0</v>
      </c>
      <c r="L60" s="55"/>
      <c r="M60" s="130">
        <v>0</v>
      </c>
    </row>
    <row r="61" spans="1:13" ht="14.25" customHeight="1">
      <c r="A61" s="89"/>
      <c r="B61" s="90"/>
      <c r="C61" s="91"/>
      <c r="D61" s="37"/>
      <c r="E61" s="92" t="s">
        <v>92</v>
      </c>
      <c r="F61" s="79"/>
      <c r="G61" s="142">
        <f>SUM(G64+G63)</f>
        <v>0</v>
      </c>
      <c r="H61" s="58"/>
      <c r="I61" s="142">
        <f>SUM(I64+I63)</f>
        <v>0</v>
      </c>
      <c r="J61" s="58"/>
      <c r="K61" s="142">
        <f>SUM(K64+K63)</f>
        <v>0</v>
      </c>
      <c r="L61" s="58"/>
      <c r="M61" s="142">
        <f>SUM(M64+M63)</f>
        <v>1500</v>
      </c>
    </row>
    <row r="62" spans="1:13" ht="14.25" customHeight="1">
      <c r="A62" s="89"/>
      <c r="B62" s="90"/>
      <c r="C62" s="70">
        <v>6351</v>
      </c>
      <c r="D62" s="39" t="s">
        <v>93</v>
      </c>
      <c r="E62" s="34" t="s">
        <v>94</v>
      </c>
      <c r="F62" s="79"/>
      <c r="G62" s="80">
        <v>0</v>
      </c>
      <c r="H62" s="56"/>
      <c r="I62" s="80">
        <v>0</v>
      </c>
      <c r="J62" s="56"/>
      <c r="K62" s="80">
        <v>0</v>
      </c>
      <c r="L62" s="56">
        <v>1500</v>
      </c>
      <c r="M62" s="80">
        <v>1500</v>
      </c>
    </row>
    <row r="63" spans="1:13" ht="14.25" customHeight="1">
      <c r="A63" s="89"/>
      <c r="B63" s="90"/>
      <c r="C63" s="100">
        <v>6351</v>
      </c>
      <c r="D63" s="31"/>
      <c r="E63" s="36" t="s">
        <v>13</v>
      </c>
      <c r="F63" s="83"/>
      <c r="G63" s="115">
        <v>0</v>
      </c>
      <c r="H63" s="174"/>
      <c r="I63" s="115">
        <v>0</v>
      </c>
      <c r="J63" s="59"/>
      <c r="K63" s="115">
        <v>0</v>
      </c>
      <c r="L63" s="177">
        <v>1500</v>
      </c>
      <c r="M63" s="115">
        <v>1500</v>
      </c>
    </row>
    <row r="64" spans="1:13" ht="14.25" customHeight="1" thickBot="1">
      <c r="A64" s="89"/>
      <c r="B64" s="90"/>
      <c r="C64" s="87">
        <v>5331</v>
      </c>
      <c r="D64" s="32"/>
      <c r="E64" s="32" t="s">
        <v>22</v>
      </c>
      <c r="F64" s="88"/>
      <c r="G64" s="130">
        <v>0</v>
      </c>
      <c r="H64" s="54"/>
      <c r="I64" s="130">
        <v>0</v>
      </c>
      <c r="J64" s="55"/>
      <c r="K64" s="130">
        <v>0</v>
      </c>
      <c r="L64" s="55"/>
      <c r="M64" s="130">
        <v>0</v>
      </c>
    </row>
    <row r="65" spans="1:13" ht="14.25" customHeight="1">
      <c r="A65" s="103">
        <v>13</v>
      </c>
      <c r="B65" s="104">
        <v>4357</v>
      </c>
      <c r="C65" s="104"/>
      <c r="D65" s="37"/>
      <c r="E65" s="105" t="s">
        <v>86</v>
      </c>
      <c r="F65" s="106"/>
      <c r="G65" s="144">
        <f>SUM(G70+G69)</f>
        <v>0</v>
      </c>
      <c r="H65" s="58"/>
      <c r="I65" s="144">
        <f>SUM(I70+I69)</f>
        <v>8468</v>
      </c>
      <c r="J65" s="58"/>
      <c r="K65" s="144">
        <f>SUM(K70+K69)</f>
        <v>8468</v>
      </c>
      <c r="L65" s="58"/>
      <c r="M65" s="144">
        <f>SUM(M70+M69)</f>
        <v>8468</v>
      </c>
    </row>
    <row r="66" spans="1:13" ht="14.25" customHeight="1">
      <c r="A66" s="82"/>
      <c r="B66" s="70"/>
      <c r="C66" s="70">
        <v>6351</v>
      </c>
      <c r="D66" s="39" t="s">
        <v>37</v>
      </c>
      <c r="E66" s="124" t="s">
        <v>53</v>
      </c>
      <c r="F66" s="83"/>
      <c r="G66" s="84">
        <v>0</v>
      </c>
      <c r="H66" s="56">
        <v>3530</v>
      </c>
      <c r="I66" s="84">
        <v>3530</v>
      </c>
      <c r="J66" s="56"/>
      <c r="K66" s="84">
        <v>3530</v>
      </c>
      <c r="L66" s="56"/>
      <c r="M66" s="84">
        <v>3530</v>
      </c>
    </row>
    <row r="67" spans="1:13" ht="14.25" customHeight="1">
      <c r="A67" s="77"/>
      <c r="B67" s="78"/>
      <c r="C67" s="70">
        <v>6351</v>
      </c>
      <c r="D67" s="39" t="s">
        <v>38</v>
      </c>
      <c r="E67" s="124" t="s">
        <v>54</v>
      </c>
      <c r="F67" s="83"/>
      <c r="G67" s="84">
        <v>0</v>
      </c>
      <c r="H67" s="56">
        <v>450</v>
      </c>
      <c r="I67" s="84">
        <v>450</v>
      </c>
      <c r="J67" s="56"/>
      <c r="K67" s="84">
        <v>450</v>
      </c>
      <c r="L67" s="56"/>
      <c r="M67" s="84">
        <v>450</v>
      </c>
    </row>
    <row r="68" spans="1:13" ht="14.25" customHeight="1">
      <c r="A68" s="77"/>
      <c r="B68" s="78"/>
      <c r="C68" s="70">
        <v>6351</v>
      </c>
      <c r="D68" s="39" t="s">
        <v>59</v>
      </c>
      <c r="E68" s="124" t="s">
        <v>60</v>
      </c>
      <c r="F68" s="83"/>
      <c r="G68" s="94">
        <v>0</v>
      </c>
      <c r="H68" s="54">
        <v>4488</v>
      </c>
      <c r="I68" s="94">
        <v>4488</v>
      </c>
      <c r="J68" s="54"/>
      <c r="K68" s="94">
        <v>4488</v>
      </c>
      <c r="L68" s="54"/>
      <c r="M68" s="94">
        <v>4488</v>
      </c>
    </row>
    <row r="69" spans="1:13" ht="14.25" customHeight="1">
      <c r="A69" s="77"/>
      <c r="B69" s="78"/>
      <c r="C69" s="100">
        <v>6351</v>
      </c>
      <c r="D69" s="31"/>
      <c r="E69" s="36" t="s">
        <v>13</v>
      </c>
      <c r="F69" s="83"/>
      <c r="G69" s="115">
        <v>0</v>
      </c>
      <c r="H69" s="174">
        <v>8468</v>
      </c>
      <c r="I69" s="115">
        <v>8468</v>
      </c>
      <c r="J69" s="54"/>
      <c r="K69" s="115">
        <v>8468</v>
      </c>
      <c r="L69" s="54"/>
      <c r="M69" s="115">
        <v>8468</v>
      </c>
    </row>
    <row r="70" spans="1:13" ht="14.25" customHeight="1" thickBot="1">
      <c r="A70" s="85"/>
      <c r="B70" s="86"/>
      <c r="C70" s="87">
        <v>5331</v>
      </c>
      <c r="D70" s="38"/>
      <c r="E70" s="32" t="s">
        <v>22</v>
      </c>
      <c r="F70" s="88"/>
      <c r="G70" s="130">
        <v>0</v>
      </c>
      <c r="H70" s="55"/>
      <c r="I70" s="130">
        <v>0</v>
      </c>
      <c r="J70" s="55"/>
      <c r="K70" s="130">
        <v>0</v>
      </c>
      <c r="L70" s="55"/>
      <c r="M70" s="130">
        <v>0</v>
      </c>
    </row>
    <row r="71" spans="1:13" ht="14.25" customHeight="1">
      <c r="A71" s="95">
        <v>15</v>
      </c>
      <c r="B71" s="96">
        <v>4357</v>
      </c>
      <c r="C71" s="96"/>
      <c r="D71" s="33"/>
      <c r="E71" s="97" t="s">
        <v>29</v>
      </c>
      <c r="F71" s="39"/>
      <c r="G71" s="143">
        <f>SUM(G74+G73)</f>
        <v>0</v>
      </c>
      <c r="H71" s="54"/>
      <c r="I71" s="143">
        <f>SUM(I74+I73)</f>
        <v>6792.8</v>
      </c>
      <c r="J71" s="54"/>
      <c r="K71" s="143">
        <f>SUM(K74+K73)</f>
        <v>6792.8</v>
      </c>
      <c r="L71" s="54"/>
      <c r="M71" s="143">
        <f>SUM(M74+M73)</f>
        <v>5292.8</v>
      </c>
    </row>
    <row r="72" spans="1:13" ht="14.25" customHeight="1">
      <c r="A72" s="82"/>
      <c r="B72" s="70"/>
      <c r="C72" s="70">
        <v>6351</v>
      </c>
      <c r="D72" s="31" t="s">
        <v>31</v>
      </c>
      <c r="E72" s="31" t="s">
        <v>30</v>
      </c>
      <c r="F72" s="102"/>
      <c r="G72" s="84">
        <v>0</v>
      </c>
      <c r="H72" s="54">
        <v>6792.8</v>
      </c>
      <c r="I72" s="84">
        <v>6792.8</v>
      </c>
      <c r="J72" s="54"/>
      <c r="K72" s="84">
        <v>6792.8</v>
      </c>
      <c r="L72" s="54">
        <v>-1500</v>
      </c>
      <c r="M72" s="84">
        <v>5292.8</v>
      </c>
    </row>
    <row r="73" spans="1:13" ht="13.5" customHeight="1">
      <c r="A73" s="221"/>
      <c r="B73" s="91"/>
      <c r="C73" s="96">
        <v>6351</v>
      </c>
      <c r="D73" s="39"/>
      <c r="E73" s="33" t="s">
        <v>13</v>
      </c>
      <c r="F73" s="222"/>
      <c r="G73" s="206">
        <v>0</v>
      </c>
      <c r="H73" s="177">
        <v>6792.8</v>
      </c>
      <c r="I73" s="206">
        <v>6792.8</v>
      </c>
      <c r="J73" s="59"/>
      <c r="K73" s="206">
        <v>6792.8</v>
      </c>
      <c r="L73" s="177">
        <v>-1500</v>
      </c>
      <c r="M73" s="206">
        <v>5292.8</v>
      </c>
    </row>
    <row r="74" spans="1:13" ht="14.25" customHeight="1" thickBot="1">
      <c r="A74" s="101"/>
      <c r="B74" s="87"/>
      <c r="C74" s="87">
        <v>5331</v>
      </c>
      <c r="D74" s="32"/>
      <c r="E74" s="32" t="s">
        <v>22</v>
      </c>
      <c r="F74" s="38"/>
      <c r="G74" s="172">
        <v>0</v>
      </c>
      <c r="H74" s="55"/>
      <c r="I74" s="172">
        <v>0</v>
      </c>
      <c r="J74" s="55"/>
      <c r="K74" s="172">
        <v>0</v>
      </c>
      <c r="L74" s="55"/>
      <c r="M74" s="172">
        <v>0</v>
      </c>
    </row>
    <row r="75" spans="1:13" ht="14.25" customHeight="1">
      <c r="A75" s="118">
        <v>19</v>
      </c>
      <c r="B75" s="119">
        <v>4357</v>
      </c>
      <c r="C75" s="121"/>
      <c r="D75" s="147"/>
      <c r="E75" s="152" t="s">
        <v>19</v>
      </c>
      <c r="F75" s="151"/>
      <c r="G75" s="140">
        <f>SUM(G80+G79)</f>
        <v>0</v>
      </c>
      <c r="H75" s="54"/>
      <c r="I75" s="140">
        <f>SUM(I80+I79)</f>
        <v>173.6</v>
      </c>
      <c r="J75" s="54"/>
      <c r="K75" s="140">
        <f>SUM(K80+K79)</f>
        <v>173.6</v>
      </c>
      <c r="L75" s="54"/>
      <c r="M75" s="140">
        <f>SUM(M80+M79)</f>
        <v>173.6</v>
      </c>
    </row>
    <row r="76" spans="1:14" ht="30.75" customHeight="1">
      <c r="A76" s="82"/>
      <c r="B76" s="156"/>
      <c r="C76" s="157">
        <v>6351</v>
      </c>
      <c r="D76" s="158" t="s">
        <v>18</v>
      </c>
      <c r="E76" s="159" t="s">
        <v>17</v>
      </c>
      <c r="F76" s="83"/>
      <c r="G76" s="160">
        <v>0</v>
      </c>
      <c r="H76" s="56">
        <v>29.7</v>
      </c>
      <c r="I76" s="160">
        <v>29.7</v>
      </c>
      <c r="J76" s="56"/>
      <c r="K76" s="160">
        <v>29.7</v>
      </c>
      <c r="L76" s="56"/>
      <c r="M76" s="160">
        <v>29.7</v>
      </c>
      <c r="N76" s="229"/>
    </row>
    <row r="77" spans="1:13" ht="30.75" customHeight="1">
      <c r="A77" s="89"/>
      <c r="B77" s="120"/>
      <c r="C77" s="153">
        <v>5331</v>
      </c>
      <c r="D77" s="230" t="s">
        <v>18</v>
      </c>
      <c r="E77" s="122" t="s">
        <v>17</v>
      </c>
      <c r="F77" s="93"/>
      <c r="G77" s="108">
        <v>0</v>
      </c>
      <c r="H77" s="57">
        <v>95.8</v>
      </c>
      <c r="I77" s="108">
        <v>95.8</v>
      </c>
      <c r="J77" s="57"/>
      <c r="K77" s="108">
        <v>95.8</v>
      </c>
      <c r="L77" s="57"/>
      <c r="M77" s="108">
        <v>95.8</v>
      </c>
    </row>
    <row r="78" spans="1:13" ht="14.25" customHeight="1">
      <c r="A78" s="82"/>
      <c r="B78" s="70"/>
      <c r="C78" s="231">
        <v>6351</v>
      </c>
      <c r="D78" s="70" t="s">
        <v>72</v>
      </c>
      <c r="E78" s="232" t="s">
        <v>73</v>
      </c>
      <c r="F78" s="83"/>
      <c r="G78" s="84">
        <v>0</v>
      </c>
      <c r="H78" s="56">
        <v>48.1</v>
      </c>
      <c r="I78" s="84">
        <v>48.1</v>
      </c>
      <c r="J78" s="56"/>
      <c r="K78" s="84">
        <v>48.1</v>
      </c>
      <c r="L78" s="56"/>
      <c r="M78" s="84">
        <v>48.1</v>
      </c>
    </row>
    <row r="79" spans="1:13" ht="14.25" customHeight="1">
      <c r="A79" s="77"/>
      <c r="B79" s="78"/>
      <c r="C79" s="100">
        <v>6351</v>
      </c>
      <c r="D79" s="36"/>
      <c r="E79" s="36" t="s">
        <v>13</v>
      </c>
      <c r="F79" s="83"/>
      <c r="G79" s="115">
        <v>0</v>
      </c>
      <c r="H79" s="177">
        <v>77.8</v>
      </c>
      <c r="I79" s="115">
        <v>77.8</v>
      </c>
      <c r="J79" s="54"/>
      <c r="K79" s="115">
        <v>77.8</v>
      </c>
      <c r="L79" s="174"/>
      <c r="M79" s="115">
        <v>77.8</v>
      </c>
    </row>
    <row r="80" spans="1:13" ht="14.25" customHeight="1" thickBot="1">
      <c r="A80" s="85"/>
      <c r="B80" s="86"/>
      <c r="C80" s="87">
        <v>5331</v>
      </c>
      <c r="D80" s="32"/>
      <c r="E80" s="32" t="s">
        <v>22</v>
      </c>
      <c r="F80" s="88"/>
      <c r="G80" s="130">
        <v>0</v>
      </c>
      <c r="H80" s="173">
        <v>95.8</v>
      </c>
      <c r="I80" s="130">
        <v>95.8</v>
      </c>
      <c r="J80" s="55"/>
      <c r="K80" s="130">
        <v>95.8</v>
      </c>
      <c r="L80" s="55"/>
      <c r="M80" s="130">
        <v>95.8</v>
      </c>
    </row>
    <row r="81" spans="1:13" ht="14.25" customHeight="1">
      <c r="A81" s="89">
        <v>21</v>
      </c>
      <c r="B81" s="91">
        <v>4357</v>
      </c>
      <c r="C81" s="91"/>
      <c r="D81" s="35"/>
      <c r="E81" s="92" t="s">
        <v>24</v>
      </c>
      <c r="F81" s="93"/>
      <c r="G81" s="141">
        <f>SUM(G85+G84)</f>
        <v>48800</v>
      </c>
      <c r="H81" s="58"/>
      <c r="I81" s="141">
        <f>SUM(I85+I84)</f>
        <v>49150</v>
      </c>
      <c r="J81" s="58"/>
      <c r="K81" s="141">
        <f>SUM(K85+K84)</f>
        <v>49150</v>
      </c>
      <c r="L81" s="58"/>
      <c r="M81" s="141">
        <f>SUM(M85+M84)</f>
        <v>49150</v>
      </c>
    </row>
    <row r="82" spans="1:13" ht="14.25" customHeight="1">
      <c r="A82" s="82"/>
      <c r="B82" s="70"/>
      <c r="C82" s="70">
        <v>6351</v>
      </c>
      <c r="D82" s="34" t="s">
        <v>26</v>
      </c>
      <c r="E82" s="34" t="s">
        <v>25</v>
      </c>
      <c r="F82" s="81"/>
      <c r="G82" s="99">
        <v>42300</v>
      </c>
      <c r="H82" s="59"/>
      <c r="I82" s="99">
        <v>42300</v>
      </c>
      <c r="J82" s="59"/>
      <c r="K82" s="99">
        <v>42300</v>
      </c>
      <c r="L82" s="59"/>
      <c r="M82" s="99">
        <v>42300</v>
      </c>
    </row>
    <row r="83" spans="1:13" ht="14.25" customHeight="1">
      <c r="A83" s="82"/>
      <c r="B83" s="70"/>
      <c r="C83" s="70">
        <v>5331</v>
      </c>
      <c r="D83" s="31" t="s">
        <v>26</v>
      </c>
      <c r="E83" s="31" t="s">
        <v>25</v>
      </c>
      <c r="F83" s="83"/>
      <c r="G83" s="84">
        <v>6500</v>
      </c>
      <c r="H83" s="56">
        <v>350</v>
      </c>
      <c r="I83" s="84">
        <v>6850</v>
      </c>
      <c r="J83" s="56"/>
      <c r="K83" s="84">
        <v>6850</v>
      </c>
      <c r="L83" s="56"/>
      <c r="M83" s="84">
        <v>6850</v>
      </c>
    </row>
    <row r="84" spans="1:13" ht="14.25" customHeight="1">
      <c r="A84" s="89"/>
      <c r="B84" s="90"/>
      <c r="C84" s="96">
        <v>6351</v>
      </c>
      <c r="D84" s="35"/>
      <c r="E84" s="33" t="s">
        <v>13</v>
      </c>
      <c r="F84" s="93"/>
      <c r="G84" s="114">
        <v>42300</v>
      </c>
      <c r="H84" s="54"/>
      <c r="I84" s="114">
        <v>42300</v>
      </c>
      <c r="J84" s="54"/>
      <c r="K84" s="114">
        <v>42300</v>
      </c>
      <c r="L84" s="54"/>
      <c r="M84" s="114">
        <v>42300</v>
      </c>
    </row>
    <row r="85" spans="1:13" ht="14.25" customHeight="1" thickBot="1">
      <c r="A85" s="85"/>
      <c r="B85" s="86"/>
      <c r="C85" s="87">
        <v>5331</v>
      </c>
      <c r="D85" s="32"/>
      <c r="E85" s="32" t="s">
        <v>22</v>
      </c>
      <c r="F85" s="88"/>
      <c r="G85" s="130">
        <v>6500</v>
      </c>
      <c r="H85" s="173">
        <v>350</v>
      </c>
      <c r="I85" s="130">
        <v>6850</v>
      </c>
      <c r="J85" s="55"/>
      <c r="K85" s="130">
        <v>6850</v>
      </c>
      <c r="L85" s="173"/>
      <c r="M85" s="130">
        <v>6850</v>
      </c>
    </row>
    <row r="86" spans="1:13" ht="14.25" customHeight="1">
      <c r="A86" s="95">
        <v>27</v>
      </c>
      <c r="B86" s="96">
        <v>4357</v>
      </c>
      <c r="C86" s="96"/>
      <c r="D86" s="33"/>
      <c r="E86" s="97" t="s">
        <v>28</v>
      </c>
      <c r="F86" s="33"/>
      <c r="G86" s="142">
        <f>SUM(G90+G89)</f>
        <v>22052</v>
      </c>
      <c r="H86" s="58"/>
      <c r="I86" s="142">
        <f>SUM(I90+I89)</f>
        <v>22052</v>
      </c>
      <c r="J86" s="58"/>
      <c r="K86" s="142">
        <f>SUM(K90+K89)</f>
        <v>22052</v>
      </c>
      <c r="L86" s="58"/>
      <c r="M86" s="142">
        <f>SUM(M90+M89)</f>
        <v>22052</v>
      </c>
    </row>
    <row r="87" spans="1:13" ht="14.25" customHeight="1">
      <c r="A87" s="82"/>
      <c r="B87" s="70"/>
      <c r="C87" s="70">
        <v>6351</v>
      </c>
      <c r="D87" s="158" t="s">
        <v>27</v>
      </c>
      <c r="E87" s="98" t="s">
        <v>83</v>
      </c>
      <c r="F87" s="233"/>
      <c r="G87" s="84">
        <v>19567</v>
      </c>
      <c r="H87" s="56"/>
      <c r="I87" s="84">
        <v>19567</v>
      </c>
      <c r="J87" s="56"/>
      <c r="K87" s="84">
        <v>19567</v>
      </c>
      <c r="L87" s="56"/>
      <c r="M87" s="84">
        <v>19567</v>
      </c>
    </row>
    <row r="88" spans="1:13" ht="14.25" customHeight="1">
      <c r="A88" s="82"/>
      <c r="B88" s="70"/>
      <c r="C88" s="70">
        <v>5331</v>
      </c>
      <c r="D88" s="158" t="s">
        <v>27</v>
      </c>
      <c r="E88" s="98" t="s">
        <v>83</v>
      </c>
      <c r="F88" s="233"/>
      <c r="G88" s="84">
        <v>2485</v>
      </c>
      <c r="H88" s="56"/>
      <c r="I88" s="84">
        <v>2485</v>
      </c>
      <c r="J88" s="56"/>
      <c r="K88" s="84">
        <v>2485</v>
      </c>
      <c r="L88" s="56"/>
      <c r="M88" s="84">
        <v>2485</v>
      </c>
    </row>
    <row r="89" spans="1:13" ht="14.25" customHeight="1">
      <c r="A89" s="176"/>
      <c r="B89" s="100"/>
      <c r="C89" s="100">
        <v>6351</v>
      </c>
      <c r="D89" s="31"/>
      <c r="E89" s="36" t="s">
        <v>13</v>
      </c>
      <c r="F89" s="233"/>
      <c r="G89" s="115">
        <v>19567</v>
      </c>
      <c r="H89" s="56"/>
      <c r="I89" s="115">
        <v>19567</v>
      </c>
      <c r="J89" s="56"/>
      <c r="K89" s="115">
        <v>19567</v>
      </c>
      <c r="L89" s="56"/>
      <c r="M89" s="115">
        <v>19567</v>
      </c>
    </row>
    <row r="90" spans="1:13" ht="14.25" customHeight="1" thickBot="1">
      <c r="A90" s="101"/>
      <c r="B90" s="87"/>
      <c r="C90" s="87">
        <v>5331</v>
      </c>
      <c r="D90" s="32"/>
      <c r="E90" s="32" t="s">
        <v>22</v>
      </c>
      <c r="F90" s="32"/>
      <c r="G90" s="130">
        <v>2485</v>
      </c>
      <c r="H90" s="55"/>
      <c r="I90" s="130">
        <v>2485</v>
      </c>
      <c r="J90" s="55"/>
      <c r="K90" s="130">
        <v>2485</v>
      </c>
      <c r="L90" s="55"/>
      <c r="M90" s="130">
        <v>2485</v>
      </c>
    </row>
    <row r="91" spans="1:13" ht="14.25" customHeight="1">
      <c r="A91" s="103">
        <v>28</v>
      </c>
      <c r="B91" s="104">
        <v>4357</v>
      </c>
      <c r="C91" s="104"/>
      <c r="D91" s="37"/>
      <c r="E91" s="105" t="s">
        <v>36</v>
      </c>
      <c r="F91" s="106"/>
      <c r="G91" s="144">
        <f>SUM(G95+G94)</f>
        <v>0</v>
      </c>
      <c r="H91" s="58"/>
      <c r="I91" s="144">
        <f>SUM(I95+I94)</f>
        <v>2021.4</v>
      </c>
      <c r="J91" s="58"/>
      <c r="K91" s="144">
        <f>SUM(K95+K94)</f>
        <v>2021.4</v>
      </c>
      <c r="L91" s="58"/>
      <c r="M91" s="144">
        <f>SUM(M95+M94)</f>
        <v>2021.4</v>
      </c>
    </row>
    <row r="92" spans="1:13" ht="27" customHeight="1">
      <c r="A92" s="82"/>
      <c r="B92" s="70"/>
      <c r="C92" s="155">
        <v>6351</v>
      </c>
      <c r="D92" s="158" t="s">
        <v>35</v>
      </c>
      <c r="E92" s="98" t="s">
        <v>80</v>
      </c>
      <c r="F92" s="79"/>
      <c r="G92" s="80">
        <v>0</v>
      </c>
      <c r="H92" s="54">
        <v>702.6</v>
      </c>
      <c r="I92" s="80">
        <v>702.6</v>
      </c>
      <c r="J92" s="54"/>
      <c r="K92" s="80">
        <v>702.6</v>
      </c>
      <c r="L92" s="54"/>
      <c r="M92" s="80">
        <v>702.6</v>
      </c>
    </row>
    <row r="93" spans="1:13" ht="27" customHeight="1">
      <c r="A93" s="89"/>
      <c r="B93" s="90"/>
      <c r="C93" s="161">
        <v>5331</v>
      </c>
      <c r="D93" s="148" t="s">
        <v>35</v>
      </c>
      <c r="E93" s="125" t="s">
        <v>80</v>
      </c>
      <c r="F93" s="79"/>
      <c r="G93" s="80">
        <v>0</v>
      </c>
      <c r="H93" s="54">
        <v>1318.8</v>
      </c>
      <c r="I93" s="80">
        <v>1318.8</v>
      </c>
      <c r="J93" s="54"/>
      <c r="K93" s="80">
        <v>1318.8</v>
      </c>
      <c r="L93" s="54"/>
      <c r="M93" s="80">
        <v>1318.8</v>
      </c>
    </row>
    <row r="94" spans="1:13" ht="14.25" customHeight="1">
      <c r="A94" s="82"/>
      <c r="B94" s="78"/>
      <c r="C94" s="100">
        <v>6351</v>
      </c>
      <c r="D94" s="31"/>
      <c r="E94" s="36" t="s">
        <v>13</v>
      </c>
      <c r="F94" s="81"/>
      <c r="G94" s="113">
        <v>0</v>
      </c>
      <c r="H94" s="175">
        <v>702.6</v>
      </c>
      <c r="I94" s="113">
        <v>702.6</v>
      </c>
      <c r="J94" s="56"/>
      <c r="K94" s="113">
        <v>702.6</v>
      </c>
      <c r="L94" s="175"/>
      <c r="M94" s="113">
        <v>702.6</v>
      </c>
    </row>
    <row r="95" spans="1:13" ht="14.25" customHeight="1" thickBot="1">
      <c r="A95" s="85"/>
      <c r="B95" s="86"/>
      <c r="C95" s="87">
        <v>5331</v>
      </c>
      <c r="D95" s="32"/>
      <c r="E95" s="32" t="s">
        <v>22</v>
      </c>
      <c r="F95" s="88"/>
      <c r="G95" s="149">
        <v>0</v>
      </c>
      <c r="H95" s="173">
        <v>1318.8</v>
      </c>
      <c r="I95" s="149">
        <v>1318.8</v>
      </c>
      <c r="J95" s="55"/>
      <c r="K95" s="149">
        <v>1318.8</v>
      </c>
      <c r="L95" s="55"/>
      <c r="M95" s="149">
        <v>1318.8</v>
      </c>
    </row>
    <row r="96" spans="1:13" ht="14.25" customHeight="1">
      <c r="A96" s="89"/>
      <c r="B96" s="90"/>
      <c r="C96" s="91"/>
      <c r="D96" s="35"/>
      <c r="E96" s="129" t="s">
        <v>15</v>
      </c>
      <c r="F96" s="93"/>
      <c r="G96" s="141">
        <v>1012</v>
      </c>
      <c r="H96" s="59">
        <v>0</v>
      </c>
      <c r="I96" s="141">
        <v>1012</v>
      </c>
      <c r="J96" s="59"/>
      <c r="K96" s="141">
        <v>1242.1</v>
      </c>
      <c r="L96" s="59"/>
      <c r="M96" s="141">
        <v>1042.1</v>
      </c>
    </row>
    <row r="97" spans="1:13" ht="14.25" customHeight="1">
      <c r="A97" s="82"/>
      <c r="B97" s="70"/>
      <c r="C97" s="70">
        <v>6901</v>
      </c>
      <c r="D97" s="36"/>
      <c r="E97" s="52"/>
      <c r="F97" s="83"/>
      <c r="G97" s="84">
        <v>1012</v>
      </c>
      <c r="H97" s="56">
        <v>0</v>
      </c>
      <c r="I97" s="84">
        <v>1012</v>
      </c>
      <c r="J97" s="56">
        <v>230.1</v>
      </c>
      <c r="K97" s="84">
        <v>1242.1</v>
      </c>
      <c r="L97" s="56">
        <v>-200</v>
      </c>
      <c r="M97" s="84">
        <v>1042.1</v>
      </c>
    </row>
    <row r="98" spans="1:13" ht="14.25" customHeight="1" thickBot="1">
      <c r="A98" s="89"/>
      <c r="B98" s="90"/>
      <c r="C98" s="123">
        <v>6901</v>
      </c>
      <c r="D98" s="35"/>
      <c r="E98" s="128" t="s">
        <v>23</v>
      </c>
      <c r="F98" s="93"/>
      <c r="G98" s="127">
        <v>1012</v>
      </c>
      <c r="H98" s="126">
        <v>0</v>
      </c>
      <c r="I98" s="127">
        <v>1012</v>
      </c>
      <c r="J98" s="207">
        <v>230.1</v>
      </c>
      <c r="K98" s="127">
        <v>1242.1</v>
      </c>
      <c r="L98" s="132">
        <v>-200</v>
      </c>
      <c r="M98" s="127">
        <v>1042.1</v>
      </c>
    </row>
    <row r="99" spans="1:13" ht="16.5" thickBot="1">
      <c r="A99" s="109"/>
      <c r="B99" s="110"/>
      <c r="C99" s="110"/>
      <c r="D99" s="111"/>
      <c r="E99" s="112"/>
      <c r="F99" s="111"/>
      <c r="G99" s="116">
        <f>SUM(G98+G95+G94+G90+G89+G85+G84+G80+G79+G74+G73+G70+G69+G60+G59+G56+G55+G52+G51+G48+G47+G44+G43+G40+G39+G35+G34)</f>
        <v>98000</v>
      </c>
      <c r="H99" s="235">
        <f>SUM(H95+H94+H90+H89+H85+H84+H80+H79+H74+H73+H70+H69+H60+H59+H56+H55+H52+H51+H48+H47+H44+H43+H40+H39+H36+H35+H34)</f>
        <v>19881.6</v>
      </c>
      <c r="I99" s="116">
        <f>SUM(I98+I95+I94+I90+I89+I85+I84+I80+I79+I74+I73+I70+I69+I60+I59+I56+I55+I52+I51+I48+I47+I44+I43+I40+I39+I36+I35+I34)</f>
        <v>117881.60000000002</v>
      </c>
      <c r="J99" s="60">
        <f>SUM(J98+J95+J94+J90+J89+J85+J84+J80+J79+J74+J73+J70+J69+J60+J59+J56+J55+J52+J51+J48+J47+J44+J43+J40+J39+J36+J35+J34)</f>
        <v>0</v>
      </c>
      <c r="K99" s="116">
        <f>SUM(K98+K95+K94+K90+K89+K85+K84+K80+K79+K74+K73+K70+K69+K60+K59+K56+K55+K52+K51+K48+K47+K44+K43+K40+K39+K36+K35+K34)</f>
        <v>117881.60000000002</v>
      </c>
      <c r="L99" s="60">
        <f>SUM(L98+L95+L94+L90+L89+L85+L84+L80+L79+L74+L73+L70+L69+L64+L63+L60+L59+L56+L55+L52+L51+L48+L47+L44+L43+L40+L39+L36+L35+L34)</f>
        <v>0</v>
      </c>
      <c r="M99" s="116">
        <f>SUM(M98+M95+M94+M90+M89+M85+M84+M80+M79+M74+M73+M70+M69+M64+M63+M60+M59+M56+M55+M52+M51+M48+M47+M44+M43+M40+M39+M36+M35+M34)</f>
        <v>117881.60000000002</v>
      </c>
    </row>
    <row r="100" spans="1:13" ht="12.75">
      <c r="A100" s="41"/>
      <c r="B100" s="42"/>
      <c r="C100" s="42"/>
      <c r="D100" s="42"/>
      <c r="E100" s="42"/>
      <c r="F100" s="42"/>
      <c r="G100" s="61"/>
      <c r="H100" s="62"/>
      <c r="I100" s="61"/>
      <c r="J100" s="63"/>
      <c r="K100" s="61"/>
      <c r="L100" s="64"/>
      <c r="M100" s="64"/>
    </row>
    <row r="101" spans="1:13" ht="12.75">
      <c r="A101" s="41"/>
      <c r="B101" s="42"/>
      <c r="C101" s="42"/>
      <c r="D101" s="42"/>
      <c r="E101" s="42"/>
      <c r="F101" s="42"/>
      <c r="G101" s="61"/>
      <c r="H101" s="62"/>
      <c r="I101" s="61"/>
      <c r="J101" s="65"/>
      <c r="K101" s="66"/>
      <c r="L101" s="64"/>
      <c r="M101" s="64"/>
    </row>
    <row r="102" spans="1:13" s="7" customFormat="1" ht="18" customHeight="1" thickBot="1">
      <c r="A102" s="43" t="s">
        <v>8</v>
      </c>
      <c r="B102" s="43"/>
      <c r="C102" s="43"/>
      <c r="D102" s="43"/>
      <c r="E102" s="43"/>
      <c r="F102" s="43"/>
      <c r="G102" s="67"/>
      <c r="H102" s="64"/>
      <c r="I102" s="64"/>
      <c r="J102" s="68"/>
      <c r="K102" s="68"/>
      <c r="L102" s="67"/>
      <c r="M102" s="67"/>
    </row>
    <row r="103" spans="1:13" s="11" customFormat="1" ht="16.5" thickBot="1">
      <c r="A103" s="44" t="s">
        <v>9</v>
      </c>
      <c r="B103" s="40"/>
      <c r="C103" s="40"/>
      <c r="D103" s="189"/>
      <c r="E103" s="45"/>
      <c r="F103" s="46"/>
      <c r="G103" s="10" t="s">
        <v>10</v>
      </c>
      <c r="H103" s="13" t="s">
        <v>81</v>
      </c>
      <c r="I103" s="10" t="s">
        <v>82</v>
      </c>
      <c r="J103" s="13" t="s">
        <v>81</v>
      </c>
      <c r="K103" s="10" t="s">
        <v>82</v>
      </c>
      <c r="L103" s="9"/>
      <c r="M103" s="10"/>
    </row>
    <row r="104" spans="1:13" ht="12.75">
      <c r="A104" s="47" t="s">
        <v>48</v>
      </c>
      <c r="B104" s="48"/>
      <c r="C104" s="186">
        <v>6351</v>
      </c>
      <c r="D104" s="190"/>
      <c r="E104" s="49" t="s">
        <v>20</v>
      </c>
      <c r="F104" s="197"/>
      <c r="G104" s="194">
        <f>SUM(G94+G89+G84+G79+G73+G69+G59+G55+G51+G47+G43+G39+G34)</f>
        <v>88003</v>
      </c>
      <c r="H104" s="199">
        <v>16713.8</v>
      </c>
      <c r="I104" s="194">
        <f>SUM(I94+I89+I84+I79+I73+I69+I59+I55+I51+I47+I43+I39+I34)</f>
        <v>104716.8</v>
      </c>
      <c r="J104" s="58">
        <v>850</v>
      </c>
      <c r="K104" s="238">
        <f>SUM(K94+K89+K84+K79+K73+K69+K59+K55+K51+K47+K43+K39+K34)</f>
        <v>105566.8</v>
      </c>
      <c r="L104" s="239">
        <v>200</v>
      </c>
      <c r="M104" s="238">
        <f>SUM(M94+M89+M84+M79+M73+M69+M63+M59+M55+M51+M47+M43+M39+M34)</f>
        <v>105766.8</v>
      </c>
    </row>
    <row r="105" spans="1:13" ht="12.75">
      <c r="A105" s="50" t="s">
        <v>48</v>
      </c>
      <c r="B105" s="51"/>
      <c r="C105" s="187">
        <v>5331</v>
      </c>
      <c r="D105" s="191"/>
      <c r="E105" s="52" t="s">
        <v>21</v>
      </c>
      <c r="F105" s="198"/>
      <c r="G105" s="195">
        <f>SUM(G95+G90+G85+G80+G74+G70+G60+G56+G52+G48+G44+G40+G35)</f>
        <v>8985</v>
      </c>
      <c r="H105" s="73">
        <v>2867.8</v>
      </c>
      <c r="I105" s="195">
        <f>SUM(I95+I90+I85+I80+I74+I70+I60+I56+I52+I48+I44+I40+I35)</f>
        <v>11852.8</v>
      </c>
      <c r="J105" s="56">
        <v>-1080.1</v>
      </c>
      <c r="K105" s="228">
        <f>SUM(K95+K90+K85+K80+K74+K70+K60+K56+K52+K48+K44+K40+K35)</f>
        <v>10772.699999999999</v>
      </c>
      <c r="L105" s="240">
        <v>0</v>
      </c>
      <c r="M105" s="228">
        <f>SUM(M95+M90+M85+M80+M74+M70+M64+M60+M56+M52+M48+M44+M40+M35)</f>
        <v>10772.699999999999</v>
      </c>
    </row>
    <row r="106" spans="1:13" ht="12.75">
      <c r="A106" s="133" t="s">
        <v>48</v>
      </c>
      <c r="B106" s="51"/>
      <c r="C106" s="187">
        <v>6130</v>
      </c>
      <c r="D106" s="191"/>
      <c r="E106" s="52" t="s">
        <v>70</v>
      </c>
      <c r="F106" s="198"/>
      <c r="G106" s="195">
        <f>SUM(G36)</f>
        <v>0</v>
      </c>
      <c r="H106" s="73">
        <v>300</v>
      </c>
      <c r="I106" s="195">
        <f>SUM(I36)</f>
        <v>300</v>
      </c>
      <c r="J106" s="56">
        <v>0</v>
      </c>
      <c r="K106" s="228">
        <f>SUM(K36)</f>
        <v>300</v>
      </c>
      <c r="L106" s="240">
        <v>0</v>
      </c>
      <c r="M106" s="228">
        <f>SUM(M36)</f>
        <v>300</v>
      </c>
    </row>
    <row r="107" spans="1:13" ht="13.5" thickBot="1">
      <c r="A107" s="133" t="s">
        <v>48</v>
      </c>
      <c r="B107" s="42"/>
      <c r="C107" s="223">
        <v>6901</v>
      </c>
      <c r="D107" s="224"/>
      <c r="E107" s="225" t="s">
        <v>23</v>
      </c>
      <c r="F107" s="226"/>
      <c r="G107" s="227">
        <f>G98</f>
        <v>1012</v>
      </c>
      <c r="H107" s="74">
        <v>0</v>
      </c>
      <c r="I107" s="227">
        <f>I98</f>
        <v>1012</v>
      </c>
      <c r="J107" s="126">
        <v>230.1</v>
      </c>
      <c r="K107" s="241">
        <f>SUM(K98)</f>
        <v>1242.1</v>
      </c>
      <c r="L107" s="242">
        <v>-200</v>
      </c>
      <c r="M107" s="241">
        <f>SUM(M98)</f>
        <v>1042.1</v>
      </c>
    </row>
    <row r="108" spans="1:13" ht="15.75" thickBot="1">
      <c r="A108" s="134"/>
      <c r="B108" s="135"/>
      <c r="C108" s="188"/>
      <c r="D108" s="192"/>
      <c r="E108" s="136" t="s">
        <v>16</v>
      </c>
      <c r="F108" s="188"/>
      <c r="G108" s="196">
        <f aca="true" t="shared" si="0" ref="G108:M108">SUM(G104:G107)</f>
        <v>98000</v>
      </c>
      <c r="H108" s="200">
        <f t="shared" si="0"/>
        <v>19881.6</v>
      </c>
      <c r="I108" s="196">
        <f t="shared" si="0"/>
        <v>117881.6</v>
      </c>
      <c r="J108" s="208">
        <f t="shared" si="0"/>
        <v>0</v>
      </c>
      <c r="K108" s="236">
        <f t="shared" si="0"/>
        <v>117881.6</v>
      </c>
      <c r="L108" s="243">
        <f t="shared" si="0"/>
        <v>0</v>
      </c>
      <c r="M108" s="236">
        <f t="shared" si="0"/>
        <v>117881.6</v>
      </c>
    </row>
    <row r="109" spans="1:13" ht="12.75">
      <c r="A109" s="18" t="s">
        <v>67</v>
      </c>
      <c r="B109" s="18"/>
      <c r="C109" s="18" t="s">
        <v>68</v>
      </c>
      <c r="D109" s="18"/>
      <c r="E109" s="18"/>
      <c r="F109" s="43" t="s">
        <v>88</v>
      </c>
      <c r="G109" s="69"/>
      <c r="H109" s="69"/>
      <c r="I109" s="69"/>
      <c r="J109" s="64"/>
      <c r="K109" s="64"/>
      <c r="L109" s="69"/>
      <c r="M109" s="69"/>
    </row>
    <row r="110" spans="1:13" ht="12.75">
      <c r="A110" s="18"/>
      <c r="B110" s="18"/>
      <c r="C110" s="18"/>
      <c r="D110" s="18"/>
      <c r="E110" s="18"/>
      <c r="F110" s="18"/>
      <c r="G110" s="69"/>
      <c r="H110" s="69"/>
      <c r="I110" s="69"/>
      <c r="J110" s="69"/>
      <c r="K110" s="69"/>
      <c r="L110" s="69"/>
      <c r="M110" s="69"/>
    </row>
    <row r="111" spans="1:13" ht="12.75">
      <c r="A111" s="117"/>
      <c r="B111" s="117"/>
      <c r="C111" s="117"/>
      <c r="D111" s="117"/>
      <c r="E111" s="117"/>
      <c r="F111" s="18"/>
      <c r="G111" s="69"/>
      <c r="H111" s="69"/>
      <c r="I111" s="69"/>
      <c r="J111" s="69"/>
      <c r="K111" s="69"/>
      <c r="L111" s="69"/>
      <c r="M111" s="69"/>
    </row>
    <row r="112" spans="1:13" ht="12.75">
      <c r="A112" s="18"/>
      <c r="B112" s="18"/>
      <c r="C112" s="18"/>
      <c r="D112" s="18"/>
      <c r="E112" s="18"/>
      <c r="F112" s="18"/>
      <c r="G112" s="162"/>
      <c r="H112" s="69"/>
      <c r="I112" s="69"/>
      <c r="J112" s="69"/>
      <c r="K112" s="69"/>
      <c r="L112" s="69"/>
      <c r="M112" s="69"/>
    </row>
    <row r="113" spans="1:13" ht="12.75">
      <c r="A113" s="18"/>
      <c r="B113" s="18"/>
      <c r="C113" s="18"/>
      <c r="D113" s="18"/>
      <c r="E113" s="18"/>
      <c r="F113" s="18"/>
      <c r="G113" s="69"/>
      <c r="H113" s="69"/>
      <c r="I113" s="69"/>
      <c r="J113" s="69"/>
      <c r="K113" s="69"/>
      <c r="L113" s="69"/>
      <c r="M113" s="69"/>
    </row>
    <row r="114" spans="1:13" ht="12.75">
      <c r="A114" s="18"/>
      <c r="B114" s="18"/>
      <c r="C114" s="18"/>
      <c r="D114" s="18"/>
      <c r="E114" s="18"/>
      <c r="F114" s="18"/>
      <c r="G114" s="69"/>
      <c r="H114" s="69"/>
      <c r="I114" s="69"/>
      <c r="J114" s="69"/>
      <c r="K114" s="69"/>
      <c r="L114" s="69"/>
      <c r="M114" s="69"/>
    </row>
    <row r="115" spans="1:13" ht="12.75">
      <c r="A115" s="18"/>
      <c r="B115" s="18"/>
      <c r="C115" s="18"/>
      <c r="D115" s="18"/>
      <c r="E115" s="18"/>
      <c r="F115" s="18"/>
      <c r="G115" s="69"/>
      <c r="H115" s="69"/>
      <c r="I115" s="162"/>
      <c r="J115" s="69"/>
      <c r="K115" s="69"/>
      <c r="L115" s="69"/>
      <c r="M115" s="69"/>
    </row>
    <row r="116" spans="1:13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2.75">
      <c r="A118" s="18"/>
      <c r="B118" s="18"/>
      <c r="C118" s="18"/>
      <c r="D118" s="18"/>
      <c r="E118" s="18"/>
      <c r="F118" s="18"/>
      <c r="G118" s="21"/>
      <c r="H118" s="18"/>
      <c r="I118" s="18"/>
      <c r="J118" s="18"/>
      <c r="K118" s="18"/>
      <c r="L118" s="18"/>
      <c r="M118" s="18"/>
    </row>
    <row r="119" spans="1:13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</sheetData>
  <sheetProtection/>
  <mergeCells count="2">
    <mergeCell ref="H29:I29"/>
    <mergeCell ref="J29:M29"/>
  </mergeCells>
  <printOptions horizontalCentered="1"/>
  <pageMargins left="0.3937007874015748" right="0.3937007874015748" top="0.15748031496062992" bottom="0.1968503937007874" header="0.15748031496062992" footer="0.15748031496062992"/>
  <pageSetup horizontalDpi="300" verticalDpi="300" orientation="landscape" paperSize="9" scale="65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161</cp:lastModifiedBy>
  <cp:lastPrinted>2009-05-04T11:37:50Z</cp:lastPrinted>
  <dcterms:created xsi:type="dcterms:W3CDTF">2007-01-11T11:12:55Z</dcterms:created>
  <dcterms:modified xsi:type="dcterms:W3CDTF">2009-05-04T11:37:53Z</dcterms:modified>
  <cp:category/>
  <cp:version/>
  <cp:contentType/>
  <cp:contentStatus/>
</cp:coreProperties>
</file>