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14 školství" sheetId="1" r:id="rId1"/>
  </sheets>
  <definedNames>
    <definedName name="_xlnm.Print_Titles" localSheetId="0">'14 školství'!$43:$44</definedName>
    <definedName name="_xlnm.Print_Area" localSheetId="0">'14 školství'!$A$1:$AP$216</definedName>
  </definedNames>
  <calcPr fullCalcOnLoad="1"/>
</workbook>
</file>

<file path=xl/sharedStrings.xml><?xml version="1.0" encoding="utf-8"?>
<sst xmlns="http://schemas.openxmlformats.org/spreadsheetml/2006/main" count="357" uniqueCount="256">
  <si>
    <t>Odvětví: školství   (kap. 14)</t>
  </si>
  <si>
    <t>Limit: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</si>
  <si>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</si>
  <si>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schváleno</t>
  </si>
  <si>
    <t>ZK/30/2072/2008 z 11.9.2008</t>
  </si>
  <si>
    <t>celkem zůstatek k rozdělení</t>
  </si>
  <si>
    <t>v tis. na 1 deset. místo</t>
  </si>
  <si>
    <t>Číslo
org.</t>
  </si>
  <si>
    <t>§</t>
  </si>
  <si>
    <t>Položka</t>
  </si>
  <si>
    <t>Číslo
akce</t>
  </si>
  <si>
    <t>Organizace
Název akce</t>
  </si>
  <si>
    <r>
      <t xml:space="preserve">Zdroj krytí </t>
    </r>
    <r>
      <rPr>
        <sz val="10"/>
        <rFont val="Arial"/>
        <family val="2"/>
      </rPr>
      <t>EU - půjčka 2009</t>
    </r>
  </si>
  <si>
    <r>
      <t xml:space="preserve">Zdroj krytí </t>
    </r>
    <r>
      <rPr>
        <sz val="10"/>
        <rFont val="Arial"/>
        <family val="2"/>
      </rPr>
      <t>kapitola 13 2009</t>
    </r>
  </si>
  <si>
    <r>
      <t xml:space="preserve">Zdroj krytí        </t>
    </r>
    <r>
      <rPr>
        <sz val="10"/>
        <rFont val="Arial"/>
        <family val="2"/>
      </rPr>
      <t xml:space="preserve"> úvěr              </t>
    </r>
  </si>
  <si>
    <r>
      <t xml:space="preserve">Upravený
rozpočet
</t>
    </r>
    <r>
      <rPr>
        <sz val="10"/>
        <rFont val="Arial"/>
        <family val="2"/>
      </rPr>
      <t>v tis. Kč</t>
    </r>
  </si>
  <si>
    <t>SM/08/337</t>
  </si>
  <si>
    <t>Rekonstrukce  rozvodů včetně projektové dokumentace</t>
  </si>
  <si>
    <t>SM/09/301</t>
  </si>
  <si>
    <t>SM/07/323</t>
  </si>
  <si>
    <t>pozemky</t>
  </si>
  <si>
    <t>Dětský domov a školní jídelna, Nechanice, Hrádecká 267</t>
  </si>
  <si>
    <t>Výkup nemovitosti - splátky</t>
  </si>
  <si>
    <t>celkem kapitálové výdaje odvětví</t>
  </si>
  <si>
    <t>Jiráskovo gymnázium, Náchod, Řezníčkova 451</t>
  </si>
  <si>
    <t>SM/08/301</t>
  </si>
  <si>
    <t>Rekonstrukce sociálního zařízení</t>
  </si>
  <si>
    <t>celkem inv. transfery PO</t>
  </si>
  <si>
    <t>Gymnázium, Dobruška, Pulická 779</t>
  </si>
  <si>
    <t>SM/08/310</t>
  </si>
  <si>
    <t xml:space="preserve"> Rekonstrukce sociálního zařízení (spoluúčast IF)</t>
  </si>
  <si>
    <t>Střední škola zahradnická, Kopidlno, náměstí Hilmarovo 1</t>
  </si>
  <si>
    <t>SM/08/309</t>
  </si>
  <si>
    <t>Vyšší odborná škola zdravotnická a Střední zdravotnická škola, Trutnov, Procházkova 303</t>
  </si>
  <si>
    <t>Rekonstrukce šaten ve škole</t>
  </si>
  <si>
    <t>Rozděleno celkem</t>
  </si>
  <si>
    <t>Rozděleno:</t>
  </si>
  <si>
    <t>Rekapitulace:</t>
  </si>
  <si>
    <t>PS</t>
  </si>
  <si>
    <t>Úprava</t>
  </si>
  <si>
    <t>UR</t>
  </si>
  <si>
    <t xml:space="preserve">položka </t>
  </si>
  <si>
    <t>kapitálové výdaje  - pořízení dlouhodobého hmotného majetku (budovy,haly a stavby)</t>
  </si>
  <si>
    <t>položka</t>
  </si>
  <si>
    <t>kapitálové výdaje - investiční transfery PO</t>
  </si>
  <si>
    <t>rezervy kapitálových výdajů</t>
  </si>
  <si>
    <t>celkem</t>
  </si>
  <si>
    <r>
      <t xml:space="preserve">Počáteční stav </t>
    </r>
    <r>
      <rPr>
        <sz val="9"/>
        <rFont val="Arial"/>
        <family val="2"/>
      </rPr>
      <t>/ze schváleného rozpočtu/ ZK/30/2072/2008 z 11.9.2008</t>
    </r>
    <r>
      <rPr>
        <b/>
        <sz val="9"/>
        <rFont val="Arial"/>
        <family val="2"/>
      </rPr>
      <t xml:space="preserve">
</t>
    </r>
  </si>
  <si>
    <t>koupě objektu ul. Vážní - splátka</t>
  </si>
  <si>
    <t>I. uvolnění v rámci rozpočtu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</si>
  <si>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dne 28.1.2009</t>
    </r>
  </si>
  <si>
    <t>Výměna oken - dokončení</t>
  </si>
  <si>
    <t>Střední odborná škola veterinární, Hradec Králové - Kukleny, Pražská 68</t>
  </si>
  <si>
    <t>neinvestiční příspěvky PO</t>
  </si>
  <si>
    <t xml:space="preserve">celkem neinvestiční příspěvky PO </t>
  </si>
  <si>
    <t>SM/08/305</t>
  </si>
  <si>
    <t>SM/08/351</t>
  </si>
  <si>
    <t>Lepařovo gymnázium, Jičín, Jiráskova 30</t>
  </si>
  <si>
    <t>Gymnázium a Střední odborná škola, Hořice, Husova 1414</t>
  </si>
  <si>
    <t>I. navýšení - nedočerpáno do limitu FRR 2008</t>
  </si>
  <si>
    <t>I. navýšení</t>
  </si>
  <si>
    <t>II. navýšení</t>
  </si>
  <si>
    <t>Střední průmyslová škola, Hradec Králové, Hradecká 647</t>
  </si>
  <si>
    <t>celkem kapitálové výdaje - odvětví</t>
  </si>
  <si>
    <t>celkem pozemky</t>
  </si>
  <si>
    <t>Rekonstrukce a přístavba školní kuchyně-dofinancování</t>
  </si>
  <si>
    <t xml:space="preserve">Výměna oken  </t>
  </si>
  <si>
    <t>SM/08/366</t>
  </si>
  <si>
    <t>Odborné učiliště a Praktická škola, Hostinné, Mládežnická 329</t>
  </si>
  <si>
    <t>Gymnázium a Střední odborná škola, Jaroměř, Lužická 423</t>
  </si>
  <si>
    <t>Dětský domov, základní škola, školní družina a školní jídelna, Kostelec nad Orlicí, Pelclova 279</t>
  </si>
  <si>
    <t>Oprava střechy - Bulharská - PD</t>
  </si>
  <si>
    <t>Domov mládeže, internát a školní jídelna, Hradec Králové, Vocelova 1469/5</t>
  </si>
  <si>
    <t>SM/08/354</t>
  </si>
  <si>
    <t>Zhotovení přípojky TUV - spoluúčast</t>
  </si>
  <si>
    <t>Základní škola logopedická a Mateřská škola logopedická, Choustníkovo Hradiště 161</t>
  </si>
  <si>
    <t>Přístavba a stavební úpravy</t>
  </si>
  <si>
    <t>SM/08/364</t>
  </si>
  <si>
    <t>Střední škola informatiky a služeb, Dvůr Králové nad Labem, Elišky Krásnohorské 2069</t>
  </si>
  <si>
    <t>Modernizace a změna využívání dílny na víceúčelový sál</t>
  </si>
  <si>
    <t>Střední odborná škola a Střední odborné učiliště, Hradec Králové, Hradební 1029</t>
  </si>
  <si>
    <t>Střední odborná škola a Střední odborné učiliště, Hradec Králové, Vocelova 1338</t>
  </si>
  <si>
    <t>Vyšší odborná škola, Střední odborná škola a Střední odborné učiliště, Kostelec nad Orlicí, Komenského 873</t>
  </si>
  <si>
    <t>Myčka na nádobí - spoluúčast IF</t>
  </si>
  <si>
    <t>* IF = investiční fond organizace</t>
  </si>
  <si>
    <t>PD Rekonstrukce DM Fibichova</t>
  </si>
  <si>
    <t>SM/08/376</t>
  </si>
  <si>
    <t>Střední škola řemeslná, Jaroměř, Studničkova 260</t>
  </si>
  <si>
    <t>SM/09/302</t>
  </si>
  <si>
    <t>SM/09/303</t>
  </si>
  <si>
    <t>SM/09/304</t>
  </si>
  <si>
    <t>SM/09/305</t>
  </si>
  <si>
    <t>SM/09/306</t>
  </si>
  <si>
    <t>SM/09/307</t>
  </si>
  <si>
    <t>SM/09/308</t>
  </si>
  <si>
    <t>R 28.1.2009, ZK 5.3.2009</t>
  </si>
  <si>
    <t>PD = projektová dokumentace</t>
  </si>
  <si>
    <t>Stavební úpravy keramické dílny, vč.  keramické pece</t>
  </si>
  <si>
    <t>PD stavebních úprav (reko střechy, šaten a soc. zařízení u tělocvičny)</t>
  </si>
  <si>
    <t>SM/08/363</t>
  </si>
  <si>
    <r>
      <t xml:space="preserve">přerozdělení finančních prostředků r. 2009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</si>
  <si>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r>
      <t xml:space="preserve">zapojení nečerpaných prostředků r. 2008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</si>
  <si>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t>Zpracovala: Třísková Dana</t>
  </si>
  <si>
    <t>II. navýšení - nečerpáno na jmenovité akce</t>
  </si>
  <si>
    <t>Sportovní areál - spoluúčast Fond EHP/Norska</t>
  </si>
  <si>
    <t>PD -  Plynofikace jednotlivých objektů vč. kotelen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</si>
  <si>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Rady konané  dne 28.1.2009</t>
    </r>
  </si>
  <si>
    <t>III. navýšení</t>
  </si>
  <si>
    <t xml:space="preserve">II. uvolnění </t>
  </si>
  <si>
    <t>R 18.2.2009, ZK 5.3.2009</t>
  </si>
  <si>
    <r>
      <t xml:space="preserve"> II. uvolnění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</si>
  <si>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>, re</t>
    </r>
    <r>
      <rPr>
        <b/>
        <sz val="10"/>
        <rFont val="Arial"/>
        <family val="2"/>
      </rPr>
      <t>alizace akce</t>
    </r>
    <r>
      <rPr>
        <sz val="10"/>
        <rFont val="Arial"/>
        <family val="2"/>
      </rPr>
      <t xml:space="preserve">  pro usnesení Rady konané  dne 18.2.2009, Z 5.3.2009</t>
    </r>
  </si>
  <si>
    <t>Stavební úpravy čp. 141</t>
  </si>
  <si>
    <t>SM/09/309</t>
  </si>
  <si>
    <t>III. navýšení - posílení o 37,0 mil.</t>
  </si>
  <si>
    <r>
      <t xml:space="preserve"> III. uvolnění     </t>
    </r>
    <r>
      <rPr>
        <b/>
        <sz val="10"/>
        <rFont val="Arial"/>
        <family val="2"/>
      </rPr>
      <t xml:space="preserve">                                   2.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</si>
  <si>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>, re</t>
    </r>
    <r>
      <rPr>
        <b/>
        <sz val="10"/>
        <rFont val="Arial"/>
        <family val="2"/>
      </rPr>
      <t>alizace akce</t>
    </r>
    <r>
      <rPr>
        <sz val="10"/>
        <rFont val="Arial"/>
        <family val="2"/>
      </rPr>
      <t xml:space="preserve">  pro usnesení Rady konané  dne 11.3.2009, Z 16.4.2009</t>
    </r>
  </si>
  <si>
    <t xml:space="preserve">III. uvolnění </t>
  </si>
  <si>
    <t>R 11.3.2009, ZK 16.4.2009</t>
  </si>
  <si>
    <t>Výměna rozvodů vody a ÚT - Koruna</t>
  </si>
  <si>
    <t>Reko elektrických rozvodů</t>
  </si>
  <si>
    <t>Oprava střechy a komínů</t>
  </si>
  <si>
    <t>Gymnázium a Střední odborná škola pedagogická, Nová Paka, Kumburská 740</t>
  </si>
  <si>
    <t>Výměna oken na domově mládeže</t>
  </si>
  <si>
    <t>Gymnázium, Nový Bydžov, Komenského 77</t>
  </si>
  <si>
    <t>Gymnázium Boženy Němcové, Hradec Králové, Pospíšilova tř. 324</t>
  </si>
  <si>
    <t>Drobné opravy (nátěr oken a střechy, výměna oken)</t>
  </si>
  <si>
    <t>Oprava sociálních zařízení vč. zpracování PD</t>
  </si>
  <si>
    <t>Střední průmyslová škola, Trutnov, Školní 101</t>
  </si>
  <si>
    <t>Reko soc. zařízení - Školní 101</t>
  </si>
  <si>
    <t>Střední škola propagační tvorby a polygrafie, Velké Poříčí, Náchodská 285</t>
  </si>
  <si>
    <t>Dětský domov, Potštejn, Českých bratří 141</t>
  </si>
  <si>
    <t>Čistička odpadních vod</t>
  </si>
  <si>
    <t>Reko výtahu</t>
  </si>
  <si>
    <t>Odborné učiliště, Hradec Králové, 17. listopadu 1212</t>
  </si>
  <si>
    <t>Oprava stropu, nátěr oken</t>
  </si>
  <si>
    <t>Sanace vlhkého zdiva - PD</t>
  </si>
  <si>
    <t>Vybudování hygienické kabinky</t>
  </si>
  <si>
    <t>Rekonstrukce ÚT ve škole, vč. kotelny</t>
  </si>
  <si>
    <t>Střední škola gastronomie a služeb, Nová Paka, Masarykovo nám. 2</t>
  </si>
  <si>
    <t>Výměna oken na domovech mládeže (Masaryka) dokončení</t>
  </si>
  <si>
    <t>Masarykova obchodní akademie, Jičín, 17. listopadu 220</t>
  </si>
  <si>
    <t xml:space="preserve">Výměna oken </t>
  </si>
  <si>
    <t>Výměna oken  a vstupních dveří</t>
  </si>
  <si>
    <t>Dětský domov a školní jídelna, Vrchlabí, Žižkova 497</t>
  </si>
  <si>
    <t>ZŠ speciální, Jaroměř, Palackého 142</t>
  </si>
  <si>
    <t>Kanalizační přípojka - č.p. 329</t>
  </si>
  <si>
    <t>Nákup nákladního auta</t>
  </si>
  <si>
    <t>Střední odborné učiliště, Lázně Bělohrad, Zámecká 478</t>
  </si>
  <si>
    <t>Zpracování PD na reko DM</t>
  </si>
  <si>
    <t>Zpevněná plocha u školní kuchyně</t>
  </si>
  <si>
    <t>Oprava omítek a nátěr střechy</t>
  </si>
  <si>
    <t>Rekonstrukce sociálního zařízení - dokončení</t>
  </si>
  <si>
    <t>Napojení na veřejnou kanalizaci - zpracování PD</t>
  </si>
  <si>
    <t>SM/08/370</t>
  </si>
  <si>
    <t>SM/08/360</t>
  </si>
  <si>
    <t>Stavební úpravy - Reko střechy</t>
  </si>
  <si>
    <t>SM/08/327</t>
  </si>
  <si>
    <t>SM/08/374</t>
  </si>
  <si>
    <t>SM/09/310</t>
  </si>
  <si>
    <t>SM/09/311</t>
  </si>
  <si>
    <t>SM/09/312</t>
  </si>
  <si>
    <t>SM/09/313</t>
  </si>
  <si>
    <t>SM/09/314</t>
  </si>
  <si>
    <t>SM/09/315</t>
  </si>
  <si>
    <t>SM/09/316</t>
  </si>
  <si>
    <t>SM/09/317</t>
  </si>
  <si>
    <t>SM/09/318</t>
  </si>
  <si>
    <t>SM/09/319</t>
  </si>
  <si>
    <t>SM/09/320</t>
  </si>
  <si>
    <t>SM/09/321</t>
  </si>
  <si>
    <t>SM/09/322</t>
  </si>
  <si>
    <t>SM/09/323</t>
  </si>
  <si>
    <t>SM/09/324</t>
  </si>
  <si>
    <t>SM/09/325</t>
  </si>
  <si>
    <t>SM/09/326</t>
  </si>
  <si>
    <t>SM/09/327</t>
  </si>
  <si>
    <t>SM/09/328</t>
  </si>
  <si>
    <t>SM/09/329</t>
  </si>
  <si>
    <t xml:space="preserve">Limit </t>
  </si>
  <si>
    <t>Limit  celkem</t>
  </si>
  <si>
    <t>Plynofikace Komenského 873, vč. PD</t>
  </si>
  <si>
    <t>IV.uvolnění</t>
  </si>
  <si>
    <r>
      <t xml:space="preserve"> IV. uvolnění     </t>
    </r>
    <r>
      <rPr>
        <b/>
        <sz val="10"/>
        <rFont val="Arial"/>
        <family val="2"/>
      </rPr>
      <t xml:space="preserve">                                   2. </t>
    </r>
    <r>
      <rPr>
        <b/>
        <i/>
        <sz val="10"/>
        <rFont val="Arial"/>
        <family val="2"/>
      </rPr>
      <t>změna rozpočtu KHK</t>
    </r>
  </si>
  <si>
    <t>Střední odborná škola a Střední odborné učiliště, Trutnov, Volanovská 243</t>
  </si>
  <si>
    <t>Oprava podlahy v truhlářské dílně</t>
  </si>
  <si>
    <t>Základní škola, Dobruška, Opočenská 115</t>
  </si>
  <si>
    <t>ŠD = školní družina</t>
  </si>
  <si>
    <t>Speciální základní škola, Úpice, Nábřeží pplk. A. Bunzla 660</t>
  </si>
  <si>
    <t>Oprava komínů a nátěr oplechování</t>
  </si>
  <si>
    <t xml:space="preserve">Oprava střechy - Bulharská </t>
  </si>
  <si>
    <t>Stavební úpravy - rozšíření kapacity, vč. PD</t>
  </si>
  <si>
    <t>SM/09/330</t>
  </si>
  <si>
    <t>SM/09/331</t>
  </si>
  <si>
    <t>SM/09/332</t>
  </si>
  <si>
    <t>SM/09/333</t>
  </si>
  <si>
    <t>SM/09/334</t>
  </si>
  <si>
    <t>Oprava kanalizace</t>
  </si>
  <si>
    <t>IV. navýšení - vratky, ŠJ Kostelec n.O.</t>
  </si>
  <si>
    <t>IV. navýšení</t>
  </si>
  <si>
    <t>V. navýšení</t>
  </si>
  <si>
    <t>V. uvolnění</t>
  </si>
  <si>
    <t>Stavební úpravy přístavby školy</t>
  </si>
  <si>
    <t>Z 18.6.</t>
  </si>
  <si>
    <r>
      <t>Úprava +, -</t>
    </r>
    <r>
      <rPr>
        <sz val="10"/>
        <rFont val="Arial"/>
        <family val="2"/>
      </rPr>
      <t>, re</t>
    </r>
    <r>
      <rPr>
        <b/>
        <sz val="10"/>
        <rFont val="Arial"/>
        <family val="2"/>
      </rPr>
      <t>alizace akce</t>
    </r>
    <r>
      <rPr>
        <sz val="10"/>
        <rFont val="Arial"/>
        <family val="2"/>
      </rPr>
      <t xml:space="preserve">  pro usnesení Rady konané  dne 22.4.2009, Z 28.5.2009</t>
    </r>
  </si>
  <si>
    <t>Z 18.6.  (II. změna rozpočtu)</t>
  </si>
  <si>
    <t>Oprava a nátěr oken</t>
  </si>
  <si>
    <t>SM/09/335</t>
  </si>
  <si>
    <t>R 22.4.2009 , ZK 28.5.2009</t>
  </si>
  <si>
    <t>V. navýšení - odvod IF - Česká lesnická akademie,Trutnov</t>
  </si>
  <si>
    <t>ZK 18.6.2009</t>
  </si>
  <si>
    <t>Střední škola technická a řemeslná, Nový Bydžov, Dr. M. Tyrše 112</t>
  </si>
  <si>
    <t>Stavební úpravy areálu, Chlumec nad Cidlinou-obor řezník</t>
  </si>
  <si>
    <t>Gymnázium J.K.Tyla, Hradec Králové, Tylovo nábř. 682</t>
  </si>
  <si>
    <t>SM/08/333</t>
  </si>
  <si>
    <t>Projektová dokumentace na stavební úpravy objektu</t>
  </si>
  <si>
    <t>Rekonstrukce střešního pláště</t>
  </si>
  <si>
    <t>SM/08/318</t>
  </si>
  <si>
    <t>Rekonstrukce sociálního zařízení - J. Masaryka</t>
  </si>
  <si>
    <t>VI. navýšení - v rámci úvěru 500 mil.</t>
  </si>
  <si>
    <t xml:space="preserve">VI. navýšení </t>
  </si>
  <si>
    <t>účelové uvolnění - úvěr 500 mil.</t>
  </si>
  <si>
    <t>SM/09/336</t>
  </si>
  <si>
    <t>SM/09/337</t>
  </si>
  <si>
    <t>SM/09/338</t>
  </si>
  <si>
    <t>Gymnázium, Broumov, Hradební 218</t>
  </si>
  <si>
    <t>Reko osvětlení</t>
  </si>
  <si>
    <t>Snížení rezervy</t>
  </si>
  <si>
    <t>Snížení rezervy -bezbar.přístup ZŠ Jičín</t>
  </si>
  <si>
    <r>
      <t xml:space="preserve">   </t>
    </r>
    <r>
      <rPr>
        <b/>
        <sz val="10"/>
        <rFont val="Arial"/>
        <family val="2"/>
      </rPr>
      <t xml:space="preserve">                                                         2. </t>
    </r>
    <r>
      <rPr>
        <b/>
        <i/>
        <sz val="10"/>
        <rFont val="Arial"/>
        <family val="2"/>
      </rPr>
      <t>změna rozpočtu KHK</t>
    </r>
  </si>
  <si>
    <r>
      <t xml:space="preserve"> V. uvolnění     </t>
    </r>
    <r>
      <rPr>
        <b/>
        <sz val="10"/>
        <rFont val="Arial"/>
        <family val="2"/>
      </rPr>
      <t xml:space="preserve">                                   3.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</si>
  <si>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>,       Zastupitelstvo 18.6.2009</t>
    </r>
  </si>
  <si>
    <r>
      <t>Úprava +, -</t>
    </r>
    <r>
      <rPr>
        <sz val="10"/>
        <rFont val="Arial"/>
        <family val="2"/>
      </rPr>
      <t>, re</t>
    </r>
    <r>
      <rPr>
        <b/>
        <sz val="10"/>
        <rFont val="Arial"/>
        <family val="2"/>
      </rPr>
      <t>alizace akce</t>
    </r>
    <r>
      <rPr>
        <sz val="10"/>
        <rFont val="Arial"/>
        <family val="2"/>
      </rPr>
      <t xml:space="preserve">  pro usnesení Rady konané  dne 24.6.2009,       Z 10.9.2009</t>
    </r>
  </si>
  <si>
    <t>SM/09/339</t>
  </si>
  <si>
    <t>Střední odborná škola veřejnosprávní a sociální, Stěžery, Lipová 56</t>
  </si>
  <si>
    <t>Oprava podlahy vč. stropního trámu</t>
  </si>
  <si>
    <t>Zdroj krytí</t>
  </si>
  <si>
    <t>úvěr</t>
  </si>
  <si>
    <t>Po vrácení snížit DK/L, zadat na školu</t>
  </si>
  <si>
    <t>Kapitola 50 - Fond rozvoje a reprodukce Královéhradeckého kraje rok 2009 - sumář -  VI. uvolnění</t>
  </si>
  <si>
    <r>
      <t xml:space="preserve"> VI. uvolnění     </t>
    </r>
    <r>
      <rPr>
        <b/>
        <sz val="10"/>
        <rFont val="Arial"/>
        <family val="2"/>
      </rPr>
      <t xml:space="preserve">                                   3. </t>
    </r>
    <r>
      <rPr>
        <b/>
        <i/>
        <sz val="10"/>
        <rFont val="Arial"/>
        <family val="2"/>
      </rPr>
      <t>změna rozpočtu KHK</t>
    </r>
  </si>
  <si>
    <t>VII. navýšení - prodej l. pol.-Trivis</t>
  </si>
  <si>
    <t>VII. navýšení</t>
  </si>
  <si>
    <t>VI. uvolnění</t>
  </si>
  <si>
    <r>
      <t>Úprava +, -</t>
    </r>
    <r>
      <rPr>
        <sz val="10"/>
        <rFont val="Arial"/>
        <family val="2"/>
      </rPr>
      <t>, re</t>
    </r>
    <r>
      <rPr>
        <b/>
        <sz val="10"/>
        <rFont val="Arial"/>
        <family val="2"/>
      </rPr>
      <t>alizace akce</t>
    </r>
    <r>
      <rPr>
        <sz val="10"/>
        <rFont val="Arial"/>
        <family val="2"/>
      </rPr>
      <t xml:space="preserve">  pro usnesení Rady konané  dne 26.8.2009,       Z 10.9.2009</t>
    </r>
  </si>
  <si>
    <t>SM/09/340</t>
  </si>
  <si>
    <t>Oprava havarijního stavu kanalizace-Horská</t>
  </si>
  <si>
    <t>SM/09/341</t>
  </si>
  <si>
    <t>Výměna oken - Hradecká</t>
  </si>
  <si>
    <t>SM/09/342</t>
  </si>
  <si>
    <t>Pedagogicko-psychologická poradna, Náchod, Smiřických 1237</t>
  </si>
  <si>
    <t>Výměna oken a vstupních dveří</t>
  </si>
  <si>
    <t>SM/09/343</t>
  </si>
  <si>
    <t>Oprava rozvodů vody - havárie (Procházkova ul.)</t>
  </si>
  <si>
    <r>
      <t xml:space="preserve"> VI. uvolnění  - doplnění   </t>
    </r>
    <r>
      <rPr>
        <b/>
        <sz val="10"/>
        <rFont val="Arial"/>
        <family val="2"/>
      </rPr>
      <t xml:space="preserve">                                   3. </t>
    </r>
    <r>
      <rPr>
        <b/>
        <i/>
        <sz val="10"/>
        <rFont val="Arial"/>
        <family val="2"/>
      </rPr>
      <t>změna rozpočtu KHK</t>
    </r>
  </si>
  <si>
    <t>V Hradci Králové  26. srpna 2009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</si>
</sst>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lbertus Extra Bold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lbertus Extra Bold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3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color theme="3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0" fillId="0" borderId="8" applyAlignment="0">
      <protection/>
    </xf>
    <xf numFmtId="0" fontId="52" fillId="0" borderId="0" applyNumberFormat="0" applyFill="0" applyBorder="0" applyAlignment="0" applyProtection="0"/>
    <xf numFmtId="0" fontId="53" fillId="25" borderId="9" applyNumberFormat="0" applyAlignment="0" applyProtection="0"/>
    <xf numFmtId="0" fontId="54" fillId="26" borderId="9" applyNumberFormat="0" applyAlignment="0" applyProtection="0"/>
    <xf numFmtId="0" fontId="55" fillId="26" borderId="10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64" fontId="7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9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5" fontId="8" fillId="0" borderId="17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10" fillId="0" borderId="19" xfId="0" applyFont="1" applyBorder="1" applyAlignment="1">
      <alignment/>
    </xf>
    <xf numFmtId="165" fontId="9" fillId="0" borderId="2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1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65" fontId="4" fillId="0" borderId="28" xfId="0" applyNumberFormat="1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wrapText="1"/>
    </xf>
    <xf numFmtId="0" fontId="12" fillId="0" borderId="32" xfId="0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right" vertical="center" wrapText="1"/>
    </xf>
    <xf numFmtId="0" fontId="4" fillId="33" borderId="33" xfId="0" applyFont="1" applyFill="1" applyBorder="1" applyAlignment="1">
      <alignment horizontal="right" wrapText="1"/>
    </xf>
    <xf numFmtId="165" fontId="4" fillId="0" borderId="34" xfId="0" applyNumberFormat="1" applyFont="1" applyBorder="1" applyAlignment="1">
      <alignment horizontal="right" vertical="center" wrapText="1"/>
    </xf>
    <xf numFmtId="0" fontId="4" fillId="33" borderId="35" xfId="0" applyFont="1" applyFill="1" applyBorder="1" applyAlignment="1">
      <alignment horizontal="right" wrapText="1"/>
    </xf>
    <xf numFmtId="0" fontId="4" fillId="0" borderId="3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right" wrapText="1"/>
    </xf>
    <xf numFmtId="165" fontId="4" fillId="0" borderId="39" xfId="0" applyNumberFormat="1" applyFont="1" applyBorder="1" applyAlignment="1">
      <alignment horizontal="right" vertical="center" wrapText="1"/>
    </xf>
    <xf numFmtId="0" fontId="4" fillId="33" borderId="40" xfId="0" applyFont="1" applyFill="1" applyBorder="1" applyAlignment="1">
      <alignment horizontal="right" wrapText="1"/>
    </xf>
    <xf numFmtId="0" fontId="4" fillId="0" borderId="4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center" vertical="center" wrapText="1"/>
    </xf>
    <xf numFmtId="165" fontId="4" fillId="0" borderId="41" xfId="0" applyNumberFormat="1" applyFont="1" applyBorder="1" applyAlignment="1">
      <alignment horizontal="right" vertical="center" wrapText="1"/>
    </xf>
    <xf numFmtId="0" fontId="4" fillId="33" borderId="43" xfId="0" applyFont="1" applyFill="1" applyBorder="1" applyAlignment="1">
      <alignment horizontal="right" wrapText="1"/>
    </xf>
    <xf numFmtId="165" fontId="4" fillId="0" borderId="44" xfId="0" applyNumberFormat="1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center" vertical="center" wrapText="1"/>
    </xf>
    <xf numFmtId="165" fontId="4" fillId="0" borderId="45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right" vertical="center" wrapText="1"/>
    </xf>
    <xf numFmtId="0" fontId="4" fillId="33" borderId="49" xfId="0" applyFont="1" applyFill="1" applyBorder="1" applyAlignment="1">
      <alignment horizontal="right" wrapText="1"/>
    </xf>
    <xf numFmtId="165" fontId="4" fillId="0" borderId="50" xfId="0" applyNumberFormat="1" applyFont="1" applyBorder="1" applyAlignment="1">
      <alignment horizontal="right" vertical="center" wrapText="1"/>
    </xf>
    <xf numFmtId="0" fontId="4" fillId="33" borderId="51" xfId="0" applyFont="1" applyFill="1" applyBorder="1" applyAlignment="1">
      <alignment horizontal="right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right" vertical="center" wrapText="1"/>
    </xf>
    <xf numFmtId="0" fontId="4" fillId="33" borderId="53" xfId="0" applyFont="1" applyFill="1" applyBorder="1" applyAlignment="1">
      <alignment horizontal="right" wrapText="1"/>
    </xf>
    <xf numFmtId="0" fontId="4" fillId="33" borderId="54" xfId="0" applyFont="1" applyFill="1" applyBorder="1" applyAlignment="1">
      <alignment horizontal="right" wrapText="1"/>
    </xf>
    <xf numFmtId="0" fontId="4" fillId="0" borderId="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/>
    </xf>
    <xf numFmtId="0" fontId="11" fillId="0" borderId="48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34" borderId="56" xfId="0" applyNumberFormat="1" applyFont="1" applyFill="1" applyBorder="1" applyAlignment="1">
      <alignment/>
    </xf>
    <xf numFmtId="164" fontId="0" fillId="0" borderId="57" xfId="0" applyNumberFormat="1" applyFont="1" applyBorder="1" applyAlignment="1">
      <alignment/>
    </xf>
    <xf numFmtId="164" fontId="0" fillId="34" borderId="58" xfId="0" applyNumberFormat="1" applyFont="1" applyFill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/>
    </xf>
    <xf numFmtId="4" fontId="4" fillId="0" borderId="37" xfId="0" applyNumberFormat="1" applyFont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34" borderId="38" xfId="0" applyNumberFormat="1" applyFont="1" applyFill="1" applyBorder="1" applyAlignment="1">
      <alignment/>
    </xf>
    <xf numFmtId="164" fontId="0" fillId="34" borderId="40" xfId="0" applyNumberFormat="1" applyFont="1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46" xfId="0" applyFont="1" applyBorder="1" applyAlignment="1">
      <alignment/>
    </xf>
    <xf numFmtId="4" fontId="4" fillId="0" borderId="23" xfId="0" applyNumberFormat="1" applyFont="1" applyBorder="1" applyAlignment="1">
      <alignment/>
    </xf>
    <xf numFmtId="164" fontId="4" fillId="0" borderId="41" xfId="0" applyNumberFormat="1" applyFont="1" applyBorder="1" applyAlignment="1">
      <alignment/>
    </xf>
    <xf numFmtId="164" fontId="4" fillId="34" borderId="43" xfId="0" applyNumberFormat="1" applyFont="1" applyFill="1" applyBorder="1" applyAlignment="1">
      <alignment/>
    </xf>
    <xf numFmtId="164" fontId="4" fillId="34" borderId="59" xfId="0" applyNumberFormat="1" applyFont="1" applyFill="1" applyBorder="1" applyAlignment="1">
      <alignment/>
    </xf>
    <xf numFmtId="0" fontId="4" fillId="0" borderId="6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4" fontId="4" fillId="34" borderId="56" xfId="0" applyNumberFormat="1" applyFont="1" applyFill="1" applyBorder="1" applyAlignment="1">
      <alignment/>
    </xf>
    <xf numFmtId="0" fontId="4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4" xfId="0" applyFont="1" applyBorder="1" applyAlignment="1">
      <alignment/>
    </xf>
    <xf numFmtId="4" fontId="4" fillId="0" borderId="65" xfId="0" applyNumberFormat="1" applyFont="1" applyBorder="1" applyAlignment="1">
      <alignment/>
    </xf>
    <xf numFmtId="164" fontId="0" fillId="34" borderId="49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42" xfId="0" applyFont="1" applyBorder="1" applyAlignment="1">
      <alignment/>
    </xf>
    <xf numFmtId="165" fontId="4" fillId="0" borderId="41" xfId="0" applyNumberFormat="1" applyFont="1" applyBorder="1" applyAlignment="1">
      <alignment/>
    </xf>
    <xf numFmtId="0" fontId="4" fillId="35" borderId="66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11" fillId="35" borderId="63" xfId="0" applyFont="1" applyFill="1" applyBorder="1" applyAlignment="1">
      <alignment wrapText="1"/>
    </xf>
    <xf numFmtId="0" fontId="11" fillId="35" borderId="64" xfId="0" applyFont="1" applyFill="1" applyBorder="1" applyAlignment="1">
      <alignment wrapText="1"/>
    </xf>
    <xf numFmtId="0" fontId="4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wrapText="1"/>
    </xf>
    <xf numFmtId="0" fontId="0" fillId="35" borderId="8" xfId="0" applyFont="1" applyFill="1" applyBorder="1" applyAlignment="1">
      <alignment wrapText="1"/>
    </xf>
    <xf numFmtId="0" fontId="0" fillId="35" borderId="21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/>
    </xf>
    <xf numFmtId="0" fontId="4" fillId="35" borderId="42" xfId="0" applyFont="1" applyFill="1" applyBorder="1" applyAlignment="1">
      <alignment/>
    </xf>
    <xf numFmtId="0" fontId="11" fillId="0" borderId="31" xfId="0" applyFont="1" applyBorder="1" applyAlignment="1">
      <alignment wrapText="1"/>
    </xf>
    <xf numFmtId="4" fontId="4" fillId="0" borderId="32" xfId="0" applyNumberFormat="1" applyFont="1" applyBorder="1" applyAlignment="1">
      <alignment/>
    </xf>
    <xf numFmtId="165" fontId="4" fillId="0" borderId="30" xfId="0" applyNumberFormat="1" applyFont="1" applyBorder="1" applyAlignment="1">
      <alignment/>
    </xf>
    <xf numFmtId="164" fontId="4" fillId="34" borderId="33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4" fontId="4" fillId="0" borderId="47" xfId="0" applyNumberFormat="1" applyFont="1" applyBorder="1" applyAlignment="1">
      <alignment/>
    </xf>
    <xf numFmtId="165" fontId="4" fillId="0" borderId="45" xfId="0" applyNumberFormat="1" applyFont="1" applyBorder="1" applyAlignment="1">
      <alignment/>
    </xf>
    <xf numFmtId="164" fontId="4" fillId="34" borderId="67" xfId="0" applyNumberFormat="1" applyFont="1" applyFill="1" applyBorder="1" applyAlignment="1">
      <alignment/>
    </xf>
    <xf numFmtId="0" fontId="4" fillId="0" borderId="66" xfId="0" applyFont="1" applyBorder="1" applyAlignment="1">
      <alignment horizontal="center" vertical="center"/>
    </xf>
    <xf numFmtId="0" fontId="11" fillId="35" borderId="0" xfId="0" applyFont="1" applyFill="1" applyBorder="1" applyAlignment="1">
      <alignment wrapText="1"/>
    </xf>
    <xf numFmtId="0" fontId="11" fillId="35" borderId="52" xfId="0" applyFont="1" applyFill="1" applyBorder="1" applyAlignment="1">
      <alignment wrapText="1"/>
    </xf>
    <xf numFmtId="0" fontId="0" fillId="0" borderId="19" xfId="0" applyFont="1" applyBorder="1" applyAlignment="1">
      <alignment/>
    </xf>
    <xf numFmtId="165" fontId="0" fillId="0" borderId="20" xfId="0" applyNumberFormat="1" applyFont="1" applyBorder="1" applyAlignment="1">
      <alignment/>
    </xf>
    <xf numFmtId="164" fontId="0" fillId="34" borderId="53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8" xfId="0" applyFont="1" applyFill="1" applyBorder="1" applyAlignment="1">
      <alignment/>
    </xf>
    <xf numFmtId="4" fontId="0" fillId="0" borderId="37" xfId="0" applyNumberFormat="1" applyFont="1" applyBorder="1" applyAlignment="1">
      <alignment horizontal="right" wrapText="1"/>
    </xf>
    <xf numFmtId="165" fontId="0" fillId="0" borderId="36" xfId="0" applyNumberFormat="1" applyFont="1" applyBorder="1" applyAlignment="1">
      <alignment/>
    </xf>
    <xf numFmtId="4" fontId="0" fillId="0" borderId="23" xfId="0" applyNumberFormat="1" applyFont="1" applyBorder="1" applyAlignment="1">
      <alignment horizontal="right" wrapText="1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7" xfId="0" applyFont="1" applyBorder="1" applyAlignment="1">
      <alignment/>
    </xf>
    <xf numFmtId="165" fontId="5" fillId="0" borderId="25" xfId="0" applyNumberFormat="1" applyFont="1" applyBorder="1" applyAlignment="1">
      <alignment/>
    </xf>
    <xf numFmtId="164" fontId="13" fillId="34" borderId="68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16" fillId="0" borderId="0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0" fontId="7" fillId="0" borderId="69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6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5" fillId="0" borderId="28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61" xfId="0" applyBorder="1" applyAlignment="1">
      <alignment/>
    </xf>
    <xf numFmtId="0" fontId="0" fillId="0" borderId="51" xfId="0" applyFont="1" applyBorder="1" applyAlignment="1">
      <alignment/>
    </xf>
    <xf numFmtId="0" fontId="0" fillId="0" borderId="65" xfId="0" applyBorder="1" applyAlignment="1">
      <alignment/>
    </xf>
    <xf numFmtId="0" fontId="0" fillId="0" borderId="63" xfId="0" applyBorder="1" applyAlignment="1">
      <alignment/>
    </xf>
    <xf numFmtId="0" fontId="0" fillId="0" borderId="37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4" fontId="0" fillId="0" borderId="71" xfId="0" applyNumberFormat="1" applyBorder="1" applyAlignment="1">
      <alignment/>
    </xf>
    <xf numFmtId="4" fontId="0" fillId="0" borderId="59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165" fontId="5" fillId="34" borderId="25" xfId="0" applyNumberFormat="1" applyFont="1" applyFill="1" applyBorder="1" applyAlignment="1">
      <alignment horizontal="right"/>
    </xf>
    <xf numFmtId="165" fontId="5" fillId="36" borderId="27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165" fontId="12" fillId="0" borderId="2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0" fillId="0" borderId="22" xfId="0" applyFont="1" applyBorder="1" applyAlignment="1">
      <alignment/>
    </xf>
    <xf numFmtId="165" fontId="9" fillId="0" borderId="3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165" fontId="8" fillId="0" borderId="25" xfId="0" applyNumberFormat="1" applyFont="1" applyBorder="1" applyAlignment="1">
      <alignment/>
    </xf>
    <xf numFmtId="165" fontId="8" fillId="0" borderId="41" xfId="0" applyNumberFormat="1" applyFont="1" applyBorder="1" applyAlignment="1">
      <alignment/>
    </xf>
    <xf numFmtId="165" fontId="0" fillId="0" borderId="36" xfId="0" applyNumberFormat="1" applyFont="1" applyBorder="1" applyAlignment="1">
      <alignment horizontal="right" vertical="center" wrapText="1"/>
    </xf>
    <xf numFmtId="165" fontId="0" fillId="0" borderId="6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63" xfId="0" applyFont="1" applyBorder="1" applyAlignment="1">
      <alignment/>
    </xf>
    <xf numFmtId="0" fontId="0" fillId="0" borderId="51" xfId="0" applyBorder="1" applyAlignment="1">
      <alignment wrapText="1"/>
    </xf>
    <xf numFmtId="0" fontId="0" fillId="0" borderId="64" xfId="0" applyBorder="1" applyAlignment="1">
      <alignment wrapText="1"/>
    </xf>
    <xf numFmtId="165" fontId="5" fillId="34" borderId="51" xfId="0" applyNumberFormat="1" applyFont="1" applyFill="1" applyBorder="1" applyAlignment="1">
      <alignment horizontal="right"/>
    </xf>
    <xf numFmtId="165" fontId="5" fillId="0" borderId="65" xfId="0" applyNumberFormat="1" applyFont="1" applyBorder="1" applyAlignment="1">
      <alignment horizontal="right"/>
    </xf>
    <xf numFmtId="165" fontId="0" fillId="0" borderId="39" xfId="0" applyNumberFormat="1" applyFont="1" applyBorder="1" applyAlignment="1">
      <alignment horizontal="right" vertical="center" wrapText="1"/>
    </xf>
    <xf numFmtId="164" fontId="0" fillId="33" borderId="38" xfId="0" applyNumberFormat="1" applyFont="1" applyFill="1" applyBorder="1" applyAlignment="1">
      <alignment horizontal="right" wrapText="1"/>
    </xf>
    <xf numFmtId="164" fontId="4" fillId="33" borderId="67" xfId="0" applyNumberFormat="1" applyFont="1" applyFill="1" applyBorder="1" applyAlignment="1">
      <alignment horizontal="right" wrapText="1"/>
    </xf>
    <xf numFmtId="164" fontId="7" fillId="0" borderId="63" xfId="0" applyNumberFormat="1" applyFont="1" applyBorder="1" applyAlignment="1">
      <alignment/>
    </xf>
    <xf numFmtId="0" fontId="0" fillId="0" borderId="66" xfId="0" applyFont="1" applyBorder="1" applyAlignment="1">
      <alignment/>
    </xf>
    <xf numFmtId="165" fontId="57" fillId="0" borderId="62" xfId="0" applyNumberFormat="1" applyFont="1" applyBorder="1" applyAlignment="1">
      <alignment/>
    </xf>
    <xf numFmtId="165" fontId="57" fillId="0" borderId="20" xfId="0" applyNumberFormat="1" applyFont="1" applyBorder="1" applyAlignment="1">
      <alignment/>
    </xf>
    <xf numFmtId="164" fontId="0" fillId="0" borderId="72" xfId="0" applyNumberFormat="1" applyFont="1" applyBorder="1" applyAlignment="1">
      <alignment/>
    </xf>
    <xf numFmtId="165" fontId="4" fillId="0" borderId="73" xfId="0" applyNumberFormat="1" applyFont="1" applyBorder="1" applyAlignment="1">
      <alignment horizontal="right" vertical="center" wrapText="1"/>
    </xf>
    <xf numFmtId="165" fontId="4" fillId="0" borderId="74" xfId="0" applyNumberFormat="1" applyFont="1" applyBorder="1" applyAlignment="1">
      <alignment horizontal="right" vertical="center" wrapText="1"/>
    </xf>
    <xf numFmtId="0" fontId="4" fillId="33" borderId="59" xfId="0" applyFont="1" applyFill="1" applyBorder="1" applyAlignment="1">
      <alignment horizontal="right" wrapText="1"/>
    </xf>
    <xf numFmtId="165" fontId="4" fillId="0" borderId="75" xfId="0" applyNumberFormat="1" applyFont="1" applyBorder="1" applyAlignment="1">
      <alignment horizontal="right" vertical="center" wrapText="1"/>
    </xf>
    <xf numFmtId="164" fontId="0" fillId="33" borderId="40" xfId="0" applyNumberFormat="1" applyFont="1" applyFill="1" applyBorder="1" applyAlignment="1">
      <alignment horizontal="right" wrapText="1"/>
    </xf>
    <xf numFmtId="165" fontId="0" fillId="0" borderId="74" xfId="0" applyNumberFormat="1" applyFont="1" applyBorder="1" applyAlignment="1">
      <alignment horizontal="right" vertical="center" wrapText="1"/>
    </xf>
    <xf numFmtId="164" fontId="4" fillId="33" borderId="76" xfId="0" applyNumberFormat="1" applyFont="1" applyFill="1" applyBorder="1" applyAlignment="1">
      <alignment horizontal="right" wrapText="1"/>
    </xf>
    <xf numFmtId="165" fontId="4" fillId="0" borderId="77" xfId="0" applyNumberFormat="1" applyFont="1" applyBorder="1" applyAlignment="1">
      <alignment horizontal="right" vertical="center" wrapText="1"/>
    </xf>
    <xf numFmtId="164" fontId="4" fillId="0" borderId="34" xfId="0" applyNumberFormat="1" applyFont="1" applyBorder="1" applyAlignment="1">
      <alignment/>
    </xf>
    <xf numFmtId="164" fontId="0" fillId="0" borderId="7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13" fillId="36" borderId="28" xfId="0" applyNumberFormat="1" applyFont="1" applyFill="1" applyBorder="1" applyAlignment="1">
      <alignment/>
    </xf>
    <xf numFmtId="164" fontId="13" fillId="34" borderId="25" xfId="0" applyNumberFormat="1" applyFont="1" applyFill="1" applyBorder="1" applyAlignment="1">
      <alignment/>
    </xf>
    <xf numFmtId="0" fontId="0" fillId="0" borderId="7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4" fontId="0" fillId="0" borderId="79" xfId="0" applyNumberFormat="1" applyFont="1" applyBorder="1" applyAlignment="1">
      <alignment horizontal="right" wrapText="1"/>
    </xf>
    <xf numFmtId="165" fontId="0" fillId="0" borderId="80" xfId="0" applyNumberFormat="1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81" xfId="0" applyFont="1" applyBorder="1" applyAlignment="1">
      <alignment/>
    </xf>
    <xf numFmtId="4" fontId="4" fillId="0" borderId="79" xfId="0" applyNumberFormat="1" applyFont="1" applyBorder="1" applyAlignment="1">
      <alignment/>
    </xf>
    <xf numFmtId="165" fontId="4" fillId="0" borderId="80" xfId="0" applyNumberFormat="1" applyFont="1" applyBorder="1" applyAlignment="1">
      <alignment/>
    </xf>
    <xf numFmtId="164" fontId="4" fillId="0" borderId="72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0" fillId="34" borderId="35" xfId="0" applyNumberFormat="1" applyFont="1" applyFill="1" applyBorder="1" applyAlignment="1">
      <alignment/>
    </xf>
    <xf numFmtId="164" fontId="4" fillId="34" borderId="82" xfId="0" applyNumberFormat="1" applyFont="1" applyFill="1" applyBorder="1" applyAlignment="1">
      <alignment/>
    </xf>
    <xf numFmtId="165" fontId="4" fillId="0" borderId="83" xfId="0" applyNumberFormat="1" applyFont="1" applyBorder="1" applyAlignment="1">
      <alignment horizontal="right" vertical="center" wrapText="1"/>
    </xf>
    <xf numFmtId="164" fontId="0" fillId="34" borderId="82" xfId="0" applyNumberFormat="1" applyFont="1" applyFill="1" applyBorder="1" applyAlignment="1">
      <alignment/>
    </xf>
    <xf numFmtId="164" fontId="0" fillId="0" borderId="34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34" borderId="58" xfId="0" applyNumberFormat="1" applyFont="1" applyFill="1" applyBorder="1" applyAlignment="1">
      <alignment/>
    </xf>
    <xf numFmtId="164" fontId="0" fillId="34" borderId="51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4" fillId="34" borderId="76" xfId="0" applyNumberFormat="1" applyFont="1" applyFill="1" applyBorder="1" applyAlignment="1">
      <alignment/>
    </xf>
    <xf numFmtId="164" fontId="0" fillId="34" borderId="54" xfId="0" applyNumberFormat="1" applyFont="1" applyFill="1" applyBorder="1" applyAlignment="1">
      <alignment/>
    </xf>
    <xf numFmtId="165" fontId="0" fillId="0" borderId="37" xfId="0" applyNumberFormat="1" applyFont="1" applyBorder="1" applyAlignment="1">
      <alignment horizontal="right" vertical="center" wrapText="1"/>
    </xf>
    <xf numFmtId="165" fontId="4" fillId="0" borderId="37" xfId="0" applyNumberFormat="1" applyFont="1" applyBorder="1" applyAlignment="1">
      <alignment horizontal="right" vertical="center" wrapText="1"/>
    </xf>
    <xf numFmtId="165" fontId="5" fillId="34" borderId="51" xfId="0" applyNumberFormat="1" applyFont="1" applyFill="1" applyBorder="1" applyAlignment="1">
      <alignment horizontal="right"/>
    </xf>
    <xf numFmtId="165" fontId="5" fillId="34" borderId="59" xfId="0" applyNumberFormat="1" applyFont="1" applyFill="1" applyBorder="1" applyAlignment="1">
      <alignment horizontal="right"/>
    </xf>
    <xf numFmtId="165" fontId="5" fillId="34" borderId="40" xfId="0" applyNumberFormat="1" applyFont="1" applyFill="1" applyBorder="1" applyAlignment="1">
      <alignment horizontal="right"/>
    </xf>
    <xf numFmtId="0" fontId="13" fillId="0" borderId="11" xfId="0" applyFont="1" applyBorder="1" applyAlignment="1">
      <alignment/>
    </xf>
    <xf numFmtId="0" fontId="4" fillId="0" borderId="25" xfId="0" applyFont="1" applyBorder="1" applyAlignment="1">
      <alignment/>
    </xf>
    <xf numFmtId="0" fontId="11" fillId="35" borderId="30" xfId="0" applyFont="1" applyFill="1" applyBorder="1" applyAlignment="1">
      <alignment wrapText="1"/>
    </xf>
    <xf numFmtId="0" fontId="4" fillId="0" borderId="4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1" xfId="0" applyFont="1" applyBorder="1" applyAlignment="1">
      <alignment/>
    </xf>
    <xf numFmtId="164" fontId="13" fillId="36" borderId="25" xfId="0" applyNumberFormat="1" applyFont="1" applyFill="1" applyBorder="1" applyAlignment="1">
      <alignment/>
    </xf>
    <xf numFmtId="165" fontId="8" fillId="0" borderId="41" xfId="0" applyNumberFormat="1" applyFont="1" applyBorder="1" applyAlignment="1">
      <alignment/>
    </xf>
    <xf numFmtId="0" fontId="4" fillId="37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0" fontId="0" fillId="0" borderId="1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1" fillId="0" borderId="15" xfId="0" applyFont="1" applyBorder="1" applyAlignment="1">
      <alignment wrapText="1"/>
    </xf>
    <xf numFmtId="0" fontId="4" fillId="0" borderId="71" xfId="0" applyFont="1" applyBorder="1" applyAlignment="1">
      <alignment/>
    </xf>
    <xf numFmtId="0" fontId="58" fillId="0" borderId="30" xfId="0" applyFont="1" applyBorder="1" applyAlignment="1">
      <alignment horizontal="left" wrapText="1"/>
    </xf>
    <xf numFmtId="0" fontId="0" fillId="0" borderId="36" xfId="0" applyFont="1" applyBorder="1" applyAlignment="1">
      <alignment horizontal="left" vertical="top" wrapText="1"/>
    </xf>
    <xf numFmtId="0" fontId="4" fillId="35" borderId="41" xfId="0" applyFont="1" applyFill="1" applyBorder="1" applyAlignment="1">
      <alignment/>
    </xf>
    <xf numFmtId="0" fontId="59" fillId="0" borderId="45" xfId="0" applyFont="1" applyBorder="1" applyAlignment="1">
      <alignment horizontal="left" vertical="top" wrapText="1"/>
    </xf>
    <xf numFmtId="0" fontId="11" fillId="0" borderId="17" xfId="0" applyFont="1" applyBorder="1" applyAlignment="1">
      <alignment wrapText="1"/>
    </xf>
    <xf numFmtId="0" fontId="0" fillId="0" borderId="36" xfId="0" applyFont="1" applyBorder="1" applyAlignment="1">
      <alignment/>
    </xf>
    <xf numFmtId="0" fontId="0" fillId="0" borderId="62" xfId="0" applyFont="1" applyBorder="1" applyAlignment="1">
      <alignment/>
    </xf>
    <xf numFmtId="0" fontId="4" fillId="0" borderId="41" xfId="0" applyFont="1" applyBorder="1" applyAlignment="1">
      <alignment/>
    </xf>
    <xf numFmtId="0" fontId="11" fillId="35" borderId="62" xfId="0" applyFont="1" applyFill="1" applyBorder="1" applyAlignment="1">
      <alignment wrapText="1"/>
    </xf>
    <xf numFmtId="0" fontId="0" fillId="35" borderId="36" xfId="0" applyFont="1" applyFill="1" applyBorder="1" applyAlignment="1">
      <alignment wrapText="1"/>
    </xf>
    <xf numFmtId="0" fontId="11" fillId="35" borderId="20" xfId="0" applyFont="1" applyFill="1" applyBorder="1" applyAlignment="1">
      <alignment wrapText="1"/>
    </xf>
    <xf numFmtId="0" fontId="59" fillId="0" borderId="20" xfId="0" applyFont="1" applyBorder="1" applyAlignment="1">
      <alignment horizontal="left" vertical="top" wrapText="1"/>
    </xf>
    <xf numFmtId="0" fontId="0" fillId="35" borderId="3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5" fillId="0" borderId="11" xfId="0" applyNumberFormat="1" applyFont="1" applyBorder="1" applyAlignment="1">
      <alignment horizontal="center"/>
    </xf>
    <xf numFmtId="165" fontId="5" fillId="34" borderId="49" xfId="0" applyNumberFormat="1" applyFont="1" applyFill="1" applyBorder="1" applyAlignment="1">
      <alignment horizontal="right"/>
    </xf>
    <xf numFmtId="165" fontId="5" fillId="34" borderId="49" xfId="0" applyNumberFormat="1" applyFont="1" applyFill="1" applyBorder="1" applyAlignment="1">
      <alignment horizontal="right"/>
    </xf>
    <xf numFmtId="165" fontId="5" fillId="34" borderId="38" xfId="0" applyNumberFormat="1" applyFont="1" applyFill="1" applyBorder="1" applyAlignment="1">
      <alignment horizontal="right"/>
    </xf>
    <xf numFmtId="165" fontId="5" fillId="34" borderId="43" xfId="0" applyNumberFormat="1" applyFont="1" applyFill="1" applyBorder="1" applyAlignment="1">
      <alignment horizontal="right"/>
    </xf>
    <xf numFmtId="165" fontId="5" fillId="34" borderId="27" xfId="0" applyNumberFormat="1" applyFont="1" applyFill="1" applyBorder="1" applyAlignment="1">
      <alignment horizontal="right"/>
    </xf>
    <xf numFmtId="165" fontId="5" fillId="0" borderId="62" xfId="0" applyNumberFormat="1" applyFont="1" applyBorder="1" applyAlignment="1">
      <alignment horizontal="right"/>
    </xf>
    <xf numFmtId="165" fontId="5" fillId="0" borderId="62" xfId="0" applyNumberFormat="1" applyFont="1" applyBorder="1" applyAlignment="1">
      <alignment horizontal="right"/>
    </xf>
    <xf numFmtId="165" fontId="5" fillId="0" borderId="36" xfId="0" applyNumberFormat="1" applyFont="1" applyBorder="1" applyAlignment="1">
      <alignment horizontal="right"/>
    </xf>
    <xf numFmtId="165" fontId="5" fillId="0" borderId="80" xfId="0" applyNumberFormat="1" applyFont="1" applyBorder="1" applyAlignment="1">
      <alignment horizontal="right"/>
    </xf>
    <xf numFmtId="165" fontId="5" fillId="0" borderId="25" xfId="0" applyNumberFormat="1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6" xfId="0" applyBorder="1" applyAlignment="1">
      <alignment/>
    </xf>
    <xf numFmtId="0" fontId="0" fillId="0" borderId="62" xfId="0" applyBorder="1" applyAlignment="1">
      <alignment/>
    </xf>
    <xf numFmtId="0" fontId="0" fillId="0" borderId="80" xfId="0" applyBorder="1" applyAlignment="1">
      <alignment/>
    </xf>
    <xf numFmtId="0" fontId="0" fillId="0" borderId="8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60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/>
    </xf>
    <xf numFmtId="0" fontId="10" fillId="0" borderId="48" xfId="0" applyFont="1" applyBorder="1" applyAlignment="1">
      <alignment/>
    </xf>
    <xf numFmtId="165" fontId="57" fillId="0" borderId="17" xfId="0" applyNumberFormat="1" applyFont="1" applyBorder="1" applyAlignment="1">
      <alignment/>
    </xf>
    <xf numFmtId="0" fontId="4" fillId="0" borderId="20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8" xfId="0" applyFont="1" applyBorder="1" applyAlignment="1">
      <alignment/>
    </xf>
    <xf numFmtId="0" fontId="4" fillId="37" borderId="18" xfId="0" applyFont="1" applyFill="1" applyBorder="1" applyAlignment="1">
      <alignment horizontal="center" vertical="center"/>
    </xf>
    <xf numFmtId="0" fontId="4" fillId="37" borderId="68" xfId="0" applyFont="1" applyFill="1" applyBorder="1" applyAlignment="1">
      <alignment horizontal="center" vertical="center" wrapText="1"/>
    </xf>
    <xf numFmtId="0" fontId="4" fillId="37" borderId="6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80" xfId="0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4" fontId="4" fillId="0" borderId="19" xfId="0" applyNumberFormat="1" applyFont="1" applyBorder="1" applyAlignment="1">
      <alignment/>
    </xf>
    <xf numFmtId="165" fontId="4" fillId="0" borderId="84" xfId="0" applyNumberFormat="1" applyFont="1" applyBorder="1" applyAlignment="1">
      <alignment horizontal="right" vertical="center" wrapText="1"/>
    </xf>
    <xf numFmtId="164" fontId="4" fillId="34" borderId="49" xfId="0" applyNumberFormat="1" applyFont="1" applyFill="1" applyBorder="1" applyAlignment="1">
      <alignment/>
    </xf>
    <xf numFmtId="0" fontId="0" fillId="0" borderId="13" xfId="0" applyBorder="1" applyAlignment="1">
      <alignment/>
    </xf>
    <xf numFmtId="165" fontId="4" fillId="0" borderId="23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/>
    </xf>
    <xf numFmtId="165" fontId="0" fillId="0" borderId="79" xfId="0" applyNumberFormat="1" applyFont="1" applyBorder="1" applyAlignment="1">
      <alignment horizontal="right" vertical="center" wrapText="1"/>
    </xf>
    <xf numFmtId="165" fontId="4" fillId="0" borderId="85" xfId="0" applyNumberFormat="1" applyFont="1" applyBorder="1" applyAlignment="1">
      <alignment horizontal="right" vertical="center" wrapText="1"/>
    </xf>
    <xf numFmtId="165" fontId="4" fillId="0" borderId="19" xfId="0" applyNumberFormat="1" applyFont="1" applyBorder="1" applyAlignment="1">
      <alignment horizontal="right" vertical="center" wrapText="1"/>
    </xf>
    <xf numFmtId="0" fontId="4" fillId="35" borderId="45" xfId="0" applyFont="1" applyFill="1" applyBorder="1" applyAlignment="1">
      <alignment/>
    </xf>
    <xf numFmtId="0" fontId="59" fillId="0" borderId="36" xfId="0" applyFont="1" applyBorder="1" applyAlignment="1">
      <alignment horizontal="left" vertical="top" wrapText="1"/>
    </xf>
    <xf numFmtId="165" fontId="4" fillId="0" borderId="36" xfId="0" applyNumberFormat="1" applyFont="1" applyBorder="1" applyAlignment="1">
      <alignment horizontal="right" vertical="center" wrapText="1"/>
    </xf>
    <xf numFmtId="0" fontId="0" fillId="0" borderId="80" xfId="0" applyFont="1" applyBorder="1" applyAlignment="1">
      <alignment wrapText="1"/>
    </xf>
    <xf numFmtId="165" fontId="4" fillId="0" borderId="65" xfId="0" applyNumberFormat="1" applyFont="1" applyBorder="1" applyAlignment="1">
      <alignment horizontal="right" vertical="center" wrapText="1"/>
    </xf>
    <xf numFmtId="0" fontId="0" fillId="33" borderId="40" xfId="0" applyFont="1" applyFill="1" applyBorder="1" applyAlignment="1">
      <alignment horizontal="right" wrapText="1"/>
    </xf>
    <xf numFmtId="0" fontId="11" fillId="0" borderId="0" xfId="0" applyFont="1" applyBorder="1" applyAlignment="1">
      <alignment horizontal="left" wrapText="1"/>
    </xf>
    <xf numFmtId="0" fontId="11" fillId="0" borderId="52" xfId="0" applyFont="1" applyBorder="1" applyAlignment="1">
      <alignment horizontal="left" wrapText="1"/>
    </xf>
    <xf numFmtId="165" fontId="4" fillId="0" borderId="78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/>
    </xf>
    <xf numFmtId="0" fontId="4" fillId="33" borderId="56" xfId="0" applyFont="1" applyFill="1" applyBorder="1" applyAlignment="1">
      <alignment horizontal="right" wrapText="1"/>
    </xf>
    <xf numFmtId="165" fontId="4" fillId="0" borderId="72" xfId="0" applyNumberFormat="1" applyFont="1" applyBorder="1" applyAlignment="1">
      <alignment horizontal="right" vertical="center" wrapText="1"/>
    </xf>
    <xf numFmtId="0" fontId="4" fillId="33" borderId="58" xfId="0" applyFont="1" applyFill="1" applyBorder="1" applyAlignment="1">
      <alignment horizontal="right" wrapText="1"/>
    </xf>
    <xf numFmtId="165" fontId="4" fillId="0" borderId="57" xfId="0" applyNumberFormat="1" applyFont="1" applyBorder="1" applyAlignment="1">
      <alignment horizontal="right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0" fillId="0" borderId="71" xfId="0" applyFont="1" applyBorder="1" applyAlignment="1">
      <alignment horizontal="left" vertical="top" wrapText="1"/>
    </xf>
    <xf numFmtId="0" fontId="0" fillId="0" borderId="81" xfId="0" applyFont="1" applyBorder="1" applyAlignment="1">
      <alignment horizontal="left" vertical="top" wrapText="1"/>
    </xf>
    <xf numFmtId="0" fontId="12" fillId="0" borderId="79" xfId="0" applyFont="1" applyBorder="1" applyAlignment="1">
      <alignment horizontal="center" vertical="center" wrapText="1"/>
    </xf>
    <xf numFmtId="165" fontId="0" fillId="0" borderId="80" xfId="0" applyNumberFormat="1" applyFont="1" applyBorder="1" applyAlignment="1">
      <alignment horizontal="right" vertical="center" wrapText="1"/>
    </xf>
    <xf numFmtId="0" fontId="4" fillId="33" borderId="86" xfId="0" applyFont="1" applyFill="1" applyBorder="1" applyAlignment="1">
      <alignment horizontal="right" wrapText="1"/>
    </xf>
    <xf numFmtId="0" fontId="4" fillId="33" borderId="82" xfId="0" applyFont="1" applyFill="1" applyBorder="1" applyAlignment="1">
      <alignment horizontal="right" wrapText="1"/>
    </xf>
    <xf numFmtId="0" fontId="4" fillId="37" borderId="71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right" wrapText="1"/>
    </xf>
    <xf numFmtId="0" fontId="0" fillId="0" borderId="66" xfId="0" applyFont="1" applyBorder="1" applyAlignment="1">
      <alignment horizontal="center" vertical="center"/>
    </xf>
    <xf numFmtId="0" fontId="4" fillId="0" borderId="52" xfId="0" applyFont="1" applyBorder="1" applyAlignment="1">
      <alignment/>
    </xf>
    <xf numFmtId="165" fontId="4" fillId="0" borderId="20" xfId="0" applyNumberFormat="1" applyFont="1" applyBorder="1" applyAlignment="1">
      <alignment/>
    </xf>
    <xf numFmtId="164" fontId="4" fillId="34" borderId="53" xfId="0" applyNumberFormat="1" applyFont="1" applyFill="1" applyBorder="1" applyAlignment="1">
      <alignment/>
    </xf>
    <xf numFmtId="164" fontId="4" fillId="34" borderId="54" xfId="0" applyNumberFormat="1" applyFont="1" applyFill="1" applyBorder="1" applyAlignment="1">
      <alignment/>
    </xf>
    <xf numFmtId="165" fontId="4" fillId="0" borderId="36" xfId="0" applyNumberFormat="1" applyFont="1" applyBorder="1" applyAlignment="1">
      <alignment/>
    </xf>
    <xf numFmtId="164" fontId="4" fillId="34" borderId="40" xfId="0" applyNumberFormat="1" applyFont="1" applyFill="1" applyBorder="1" applyAlignment="1">
      <alignment/>
    </xf>
    <xf numFmtId="165" fontId="0" fillId="0" borderId="87" xfId="0" applyNumberFormat="1" applyFont="1" applyBorder="1" applyAlignment="1">
      <alignment horizontal="right" vertical="center" wrapText="1"/>
    </xf>
    <xf numFmtId="165" fontId="4" fillId="0" borderId="88" xfId="0" applyNumberFormat="1" applyFont="1" applyBorder="1" applyAlignment="1">
      <alignment horizontal="right" vertical="center" wrapText="1"/>
    </xf>
    <xf numFmtId="165" fontId="4" fillId="0" borderId="47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/>
    </xf>
    <xf numFmtId="165" fontId="0" fillId="0" borderId="50" xfId="0" applyNumberFormat="1" applyFont="1" applyBorder="1" applyAlignment="1">
      <alignment horizontal="right" vertical="center" wrapText="1"/>
    </xf>
    <xf numFmtId="165" fontId="0" fillId="0" borderId="65" xfId="0" applyNumberFormat="1" applyFont="1" applyBorder="1" applyAlignment="1">
      <alignment horizontal="right" vertical="center" wrapText="1"/>
    </xf>
    <xf numFmtId="164" fontId="0" fillId="0" borderId="85" xfId="0" applyNumberFormat="1" applyFont="1" applyBorder="1" applyAlignment="1">
      <alignment/>
    </xf>
    <xf numFmtId="0" fontId="59" fillId="0" borderId="41" xfId="0" applyFont="1" applyBorder="1" applyAlignment="1">
      <alignment horizontal="left" vertical="top" wrapText="1"/>
    </xf>
    <xf numFmtId="0" fontId="11" fillId="0" borderId="63" xfId="0" applyFont="1" applyBorder="1" applyAlignment="1">
      <alignment wrapText="1"/>
    </xf>
    <xf numFmtId="0" fontId="11" fillId="0" borderId="64" xfId="0" applyFont="1" applyBorder="1" applyAlignment="1">
      <alignment wrapText="1"/>
    </xf>
    <xf numFmtId="165" fontId="4" fillId="0" borderId="62" xfId="0" applyNumberFormat="1" applyFont="1" applyBorder="1" applyAlignment="1">
      <alignment/>
    </xf>
    <xf numFmtId="164" fontId="4" fillId="0" borderId="50" xfId="0" applyNumberFormat="1" applyFont="1" applyBorder="1" applyAlignment="1">
      <alignment/>
    </xf>
    <xf numFmtId="164" fontId="4" fillId="34" borderId="51" xfId="0" applyNumberFormat="1" applyFont="1" applyFill="1" applyBorder="1" applyAlignment="1">
      <alignment/>
    </xf>
    <xf numFmtId="164" fontId="4" fillId="0" borderId="65" xfId="0" applyNumberFormat="1" applyFont="1" applyBorder="1" applyAlignment="1">
      <alignment/>
    </xf>
    <xf numFmtId="0" fontId="0" fillId="0" borderId="62" xfId="0" applyFont="1" applyBorder="1" applyAlignment="1">
      <alignment wrapText="1"/>
    </xf>
    <xf numFmtId="0" fontId="0" fillId="35" borderId="2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52" xfId="0" applyFont="1" applyFill="1" applyBorder="1" applyAlignment="1">
      <alignment/>
    </xf>
    <xf numFmtId="0" fontId="0" fillId="0" borderId="89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164" fontId="0" fillId="34" borderId="86" xfId="0" applyNumberFormat="1" applyFont="1" applyFill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52" xfId="0" applyFont="1" applyBorder="1" applyAlignment="1">
      <alignment wrapText="1"/>
    </xf>
    <xf numFmtId="164" fontId="4" fillId="0" borderId="7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11" fillId="0" borderId="16" xfId="0" applyFont="1" applyBorder="1" applyAlignment="1">
      <alignment wrapText="1"/>
    </xf>
    <xf numFmtId="0" fontId="0" fillId="0" borderId="37" xfId="0" applyFont="1" applyBorder="1" applyAlignment="1">
      <alignment/>
    </xf>
    <xf numFmtId="0" fontId="59" fillId="0" borderId="19" xfId="0" applyFont="1" applyBorder="1" applyAlignment="1">
      <alignment horizontal="left" vertical="top" wrapText="1"/>
    </xf>
    <xf numFmtId="164" fontId="4" fillId="0" borderId="39" xfId="0" applyNumberFormat="1" applyFont="1" applyBorder="1" applyAlignment="1">
      <alignment/>
    </xf>
    <xf numFmtId="164" fontId="4" fillId="0" borderId="37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65" xfId="0" applyFont="1" applyBorder="1" applyAlignment="1">
      <alignment wrapText="1"/>
    </xf>
    <xf numFmtId="0" fontId="4" fillId="37" borderId="63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 wrapText="1"/>
    </xf>
    <xf numFmtId="0" fontId="0" fillId="37" borderId="62" xfId="0" applyFont="1" applyFill="1" applyBorder="1" applyAlignment="1">
      <alignment/>
    </xf>
    <xf numFmtId="164" fontId="4" fillId="0" borderId="24" xfId="0" applyNumberFormat="1" applyFont="1" applyBorder="1" applyAlignment="1">
      <alignment/>
    </xf>
    <xf numFmtId="0" fontId="4" fillId="37" borderId="36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165" fontId="8" fillId="0" borderId="45" xfId="0" applyNumberFormat="1" applyFont="1" applyBorder="1" applyAlignment="1">
      <alignment/>
    </xf>
    <xf numFmtId="0" fontId="10" fillId="0" borderId="12" xfId="0" applyFont="1" applyBorder="1" applyAlignment="1">
      <alignment/>
    </xf>
    <xf numFmtId="165" fontId="9" fillId="0" borderId="36" xfId="0" applyNumberFormat="1" applyFont="1" applyBorder="1" applyAlignment="1">
      <alignment/>
    </xf>
    <xf numFmtId="0" fontId="4" fillId="0" borderId="8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81" xfId="0" applyFont="1" applyBorder="1" applyAlignment="1">
      <alignment/>
    </xf>
    <xf numFmtId="165" fontId="0" fillId="0" borderId="83" xfId="0" applyNumberFormat="1" applyFont="1" applyBorder="1" applyAlignment="1">
      <alignment horizontal="right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48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0" fillId="37" borderId="48" xfId="0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48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45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10" fillId="0" borderId="12" xfId="0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34" borderId="86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/>
    </xf>
    <xf numFmtId="164" fontId="4" fillId="34" borderId="12" xfId="0" applyNumberFormat="1" applyFont="1" applyFill="1" applyBorder="1" applyAlignment="1">
      <alignment/>
    </xf>
    <xf numFmtId="165" fontId="0" fillId="0" borderId="12" xfId="0" applyNumberFormat="1" applyFont="1" applyBorder="1" applyAlignment="1">
      <alignment horizontal="right" vertical="center" wrapText="1"/>
    </xf>
    <xf numFmtId="164" fontId="0" fillId="34" borderId="12" xfId="0" applyNumberFormat="1" applyFont="1" applyFill="1" applyBorder="1" applyAlignment="1">
      <alignment/>
    </xf>
    <xf numFmtId="0" fontId="0" fillId="0" borderId="71" xfId="0" applyFont="1" applyBorder="1" applyAlignment="1">
      <alignment horizontal="center" vertical="center"/>
    </xf>
    <xf numFmtId="0" fontId="0" fillId="0" borderId="79" xfId="0" applyFont="1" applyBorder="1" applyAlignment="1">
      <alignment/>
    </xf>
    <xf numFmtId="0" fontId="4" fillId="0" borderId="47" xfId="0" applyFont="1" applyBorder="1" applyAlignment="1">
      <alignment/>
    </xf>
    <xf numFmtId="4" fontId="4" fillId="0" borderId="7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5" fontId="0" fillId="0" borderId="71" xfId="0" applyNumberFormat="1" applyFont="1" applyBorder="1" applyAlignment="1">
      <alignment horizontal="right" vertical="center" wrapText="1"/>
    </xf>
    <xf numFmtId="165" fontId="4" fillId="0" borderId="13" xfId="0" applyNumberFormat="1" applyFont="1" applyBorder="1" applyAlignment="1">
      <alignment horizontal="right" vertical="center" wrapText="1"/>
    </xf>
    <xf numFmtId="164" fontId="0" fillId="34" borderId="18" xfId="0" applyNumberFormat="1" applyFont="1" applyFill="1" applyBorder="1" applyAlignment="1">
      <alignment/>
    </xf>
    <xf numFmtId="0" fontId="4" fillId="0" borderId="8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" fontId="0" fillId="0" borderId="47" xfId="0" applyNumberFormat="1" applyFont="1" applyBorder="1" applyAlignment="1">
      <alignment horizontal="right" wrapText="1"/>
    </xf>
    <xf numFmtId="164" fontId="0" fillId="34" borderId="51" xfId="0" applyNumberFormat="1" applyFont="1" applyFill="1" applyBorder="1" applyAlignment="1">
      <alignment horizontal="center" vertical="center"/>
    </xf>
    <xf numFmtId="165" fontId="57" fillId="0" borderId="30" xfId="0" applyNumberFormat="1" applyFont="1" applyBorder="1" applyAlignment="1">
      <alignment/>
    </xf>
    <xf numFmtId="165" fontId="57" fillId="0" borderId="36" xfId="0" applyNumberFormat="1" applyFont="1" applyBorder="1" applyAlignment="1">
      <alignment/>
    </xf>
    <xf numFmtId="0" fontId="58" fillId="0" borderId="17" xfId="0" applyFont="1" applyBorder="1" applyAlignment="1">
      <alignment horizontal="left" wrapText="1"/>
    </xf>
    <xf numFmtId="0" fontId="11" fillId="0" borderId="48" xfId="0" applyFont="1" applyBorder="1" applyAlignment="1">
      <alignment horizontal="left" wrapText="1"/>
    </xf>
    <xf numFmtId="0" fontId="11" fillId="0" borderId="55" xfId="0" applyFont="1" applyBorder="1" applyAlignment="1">
      <alignment horizontal="left" wrapText="1"/>
    </xf>
    <xf numFmtId="0" fontId="60" fillId="0" borderId="20" xfId="0" applyFont="1" applyBorder="1" applyAlignment="1">
      <alignment horizontal="left" wrapText="1"/>
    </xf>
    <xf numFmtId="0" fontId="59" fillId="0" borderId="62" xfId="0" applyFont="1" applyBorder="1" applyAlignment="1">
      <alignment horizontal="left" vertical="top" wrapText="1"/>
    </xf>
    <xf numFmtId="165" fontId="4" fillId="0" borderId="71" xfId="0" applyNumberFormat="1" applyFont="1" applyBorder="1" applyAlignment="1">
      <alignment horizontal="right" vertical="center" wrapText="1"/>
    </xf>
    <xf numFmtId="165" fontId="4" fillId="0" borderId="22" xfId="0" applyNumberFormat="1" applyFont="1" applyBorder="1" applyAlignment="1">
      <alignment horizontal="right" vertical="center" wrapText="1"/>
    </xf>
    <xf numFmtId="0" fontId="4" fillId="0" borderId="71" xfId="0" applyFont="1" applyBorder="1" applyAlignment="1">
      <alignment horizontal="left" vertical="top" wrapText="1"/>
    </xf>
    <xf numFmtId="0" fontId="4" fillId="0" borderId="81" xfId="0" applyFont="1" applyBorder="1" applyAlignment="1">
      <alignment horizontal="left" vertical="top" wrapText="1"/>
    </xf>
    <xf numFmtId="165" fontId="4" fillId="0" borderId="80" xfId="0" applyNumberFormat="1" applyFont="1" applyBorder="1" applyAlignment="1">
      <alignment horizontal="right" vertical="center" wrapText="1"/>
    </xf>
    <xf numFmtId="164" fontId="4" fillId="33" borderId="86" xfId="0" applyNumberFormat="1" applyFont="1" applyFill="1" applyBorder="1" applyAlignment="1">
      <alignment horizontal="right" wrapText="1"/>
    </xf>
    <xf numFmtId="165" fontId="4" fillId="0" borderId="87" xfId="0" applyNumberFormat="1" applyFont="1" applyBorder="1" applyAlignment="1">
      <alignment horizontal="right" vertical="center" wrapText="1"/>
    </xf>
    <xf numFmtId="164" fontId="4" fillId="33" borderId="82" xfId="0" applyNumberFormat="1" applyFont="1" applyFill="1" applyBorder="1" applyAlignment="1">
      <alignment horizontal="right" wrapText="1"/>
    </xf>
    <xf numFmtId="165" fontId="4" fillId="0" borderId="79" xfId="0" applyNumberFormat="1" applyFont="1" applyBorder="1" applyAlignment="1">
      <alignment horizontal="right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37" borderId="63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left" vertical="top" wrapText="1"/>
    </xf>
    <xf numFmtId="0" fontId="11" fillId="0" borderId="63" xfId="0" applyFont="1" applyBorder="1" applyAlignment="1">
      <alignment horizontal="left" vertical="top" wrapText="1"/>
    </xf>
    <xf numFmtId="0" fontId="11" fillId="0" borderId="64" xfId="0" applyFont="1" applyBorder="1" applyAlignment="1">
      <alignment horizontal="left" vertical="top" wrapText="1"/>
    </xf>
    <xf numFmtId="0" fontId="12" fillId="0" borderId="65" xfId="0" applyFont="1" applyBorder="1" applyAlignment="1">
      <alignment horizontal="center" vertical="center" wrapText="1"/>
    </xf>
    <xf numFmtId="165" fontId="4" fillId="0" borderId="62" xfId="0" applyNumberFormat="1" applyFont="1" applyBorder="1" applyAlignment="1">
      <alignment horizontal="right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right" wrapText="1"/>
    </xf>
    <xf numFmtId="0" fontId="0" fillId="0" borderId="15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37" borderId="37" xfId="0" applyFont="1" applyFill="1" applyBorder="1" applyAlignment="1">
      <alignment horizontal="left" vertical="top" wrapText="1"/>
    </xf>
    <xf numFmtId="0" fontId="59" fillId="0" borderId="79" xfId="0" applyFont="1" applyBorder="1" applyAlignment="1">
      <alignment horizontal="left" vertical="top" wrapText="1"/>
    </xf>
    <xf numFmtId="0" fontId="4" fillId="37" borderId="30" xfId="0" applyFont="1" applyFill="1" applyBorder="1" applyAlignment="1">
      <alignment horizontal="center" vertical="center" wrapText="1"/>
    </xf>
    <xf numFmtId="0" fontId="4" fillId="37" borderId="80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0" fillId="37" borderId="11" xfId="0" applyFont="1" applyFill="1" applyBorder="1" applyAlignment="1">
      <alignment/>
    </xf>
    <xf numFmtId="0" fontId="0" fillId="0" borderId="27" xfId="0" applyBorder="1" applyAlignment="1">
      <alignment/>
    </xf>
    <xf numFmtId="165" fontId="9" fillId="0" borderId="17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37" borderId="0" xfId="0" applyFill="1" applyAlignment="1">
      <alignment/>
    </xf>
    <xf numFmtId="165" fontId="9" fillId="0" borderId="62" xfId="0" applyNumberFormat="1" applyFont="1" applyBorder="1" applyAlignment="1">
      <alignment/>
    </xf>
    <xf numFmtId="0" fontId="61" fillId="0" borderId="0" xfId="0" applyFont="1" applyAlignment="1">
      <alignment/>
    </xf>
    <xf numFmtId="0" fontId="11" fillId="0" borderId="62" xfId="0" applyFont="1" applyBorder="1" applyAlignment="1">
      <alignment wrapText="1"/>
    </xf>
    <xf numFmtId="0" fontId="0" fillId="0" borderId="22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165" fontId="0" fillId="0" borderId="41" xfId="0" applyNumberFormat="1" applyFont="1" applyBorder="1" applyAlignment="1">
      <alignment horizontal="right" vertical="center" wrapText="1"/>
    </xf>
    <xf numFmtId="165" fontId="0" fillId="0" borderId="44" xfId="0" applyNumberFormat="1" applyFont="1" applyBorder="1" applyAlignment="1">
      <alignment horizontal="right" vertical="center" wrapText="1"/>
    </xf>
    <xf numFmtId="165" fontId="0" fillId="0" borderId="75" xfId="0" applyNumberFormat="1" applyFont="1" applyBorder="1" applyAlignment="1">
      <alignment horizontal="right" vertical="center" wrapText="1"/>
    </xf>
    <xf numFmtId="165" fontId="0" fillId="0" borderId="23" xfId="0" applyNumberFormat="1" applyFont="1" applyBorder="1" applyAlignment="1">
      <alignment horizontal="right" vertical="center" wrapText="1"/>
    </xf>
    <xf numFmtId="0" fontId="12" fillId="0" borderId="36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80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0" fontId="12" fillId="0" borderId="30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4" fontId="4" fillId="0" borderId="20" xfId="0" applyNumberFormat="1" applyFont="1" applyBorder="1" applyAlignment="1">
      <alignment/>
    </xf>
    <xf numFmtId="0" fontId="4" fillId="37" borderId="17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66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4" fillId="0" borderId="36" xfId="0" applyFont="1" applyBorder="1" applyAlignment="1">
      <alignment/>
    </xf>
    <xf numFmtId="164" fontId="0" fillId="33" borderId="54" xfId="0" applyNumberFormat="1" applyFont="1" applyFill="1" applyBorder="1" applyAlignment="1">
      <alignment horizontal="right" wrapText="1"/>
    </xf>
    <xf numFmtId="164" fontId="4" fillId="33" borderId="59" xfId="0" applyNumberFormat="1" applyFont="1" applyFill="1" applyBorder="1" applyAlignment="1">
      <alignment horizontal="right" wrapText="1"/>
    </xf>
    <xf numFmtId="164" fontId="4" fillId="33" borderId="54" xfId="0" applyNumberFormat="1" applyFont="1" applyFill="1" applyBorder="1" applyAlignment="1">
      <alignment horizontal="right" wrapText="1"/>
    </xf>
    <xf numFmtId="0" fontId="0" fillId="37" borderId="20" xfId="0" applyFont="1" applyFill="1" applyBorder="1" applyAlignment="1">
      <alignment horizontal="center" vertical="center"/>
    </xf>
    <xf numFmtId="0" fontId="0" fillId="37" borderId="36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  <xf numFmtId="164" fontId="7" fillId="0" borderId="22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35" borderId="62" xfId="0" applyFont="1" applyFill="1" applyBorder="1" applyAlignment="1">
      <alignment wrapText="1"/>
    </xf>
    <xf numFmtId="0" fontId="11" fillId="35" borderId="17" xfId="0" applyFont="1" applyFill="1" applyBorder="1" applyAlignment="1">
      <alignment wrapText="1"/>
    </xf>
    <xf numFmtId="0" fontId="11" fillId="35" borderId="48" xfId="0" applyFont="1" applyFill="1" applyBorder="1" applyAlignment="1">
      <alignment wrapText="1"/>
    </xf>
    <xf numFmtId="0" fontId="11" fillId="35" borderId="55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165" fontId="0" fillId="0" borderId="17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10" fillId="37" borderId="15" xfId="0" applyFont="1" applyFill="1" applyBorder="1" applyAlignment="1">
      <alignment/>
    </xf>
    <xf numFmtId="165" fontId="62" fillId="37" borderId="30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11" fillId="37" borderId="30" xfId="0" applyFont="1" applyFill="1" applyBorder="1" applyAlignment="1">
      <alignment horizontal="left" vertical="top" wrapText="1"/>
    </xf>
    <xf numFmtId="165" fontId="0" fillId="0" borderId="24" xfId="0" applyNumberFormat="1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5"/>
  <sheetViews>
    <sheetView tabSelected="1" zoomScaleSheetLayoutView="85" zoomScalePageLayoutView="0" workbookViewId="0" topLeftCell="A200">
      <selection activeCell="E212" sqref="E212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7.8515625" style="0" customWidth="1"/>
    <col min="4" max="4" width="13.00390625" style="6" customWidth="1"/>
    <col min="5" max="5" width="51.57421875" style="0" customWidth="1"/>
    <col min="6" max="7" width="11.00390625" style="0" hidden="1" customWidth="1"/>
    <col min="8" max="8" width="11.28125" style="0" hidden="1" customWidth="1"/>
    <col min="9" max="9" width="7.57421875" style="0" customWidth="1"/>
    <col min="10" max="10" width="12.421875" style="0" customWidth="1"/>
    <col min="11" max="17" width="12.7109375" style="0" hidden="1" customWidth="1"/>
    <col min="18" max="18" width="12.421875" style="0" hidden="1" customWidth="1"/>
    <col min="19" max="19" width="12.7109375" style="0" hidden="1" customWidth="1"/>
    <col min="20" max="20" width="11.8515625" style="0" hidden="1" customWidth="1"/>
    <col min="21" max="21" width="13.7109375" style="0" hidden="1" customWidth="1"/>
    <col min="22" max="22" width="12.7109375" style="0" hidden="1" customWidth="1"/>
    <col min="23" max="28" width="12.7109375" style="0" customWidth="1"/>
    <col min="29" max="29" width="9.140625" style="0" customWidth="1"/>
    <col min="30" max="30" width="2.8515625" style="0" customWidth="1"/>
    <col min="31" max="36" width="9.140625" style="0" customWidth="1"/>
    <col min="37" max="37" width="0.71875" style="0" customWidth="1"/>
    <col min="38" max="45" width="9.140625" style="0" customWidth="1"/>
  </cols>
  <sheetData>
    <row r="1" spans="1:27" s="3" customFormat="1" ht="20.25" customHeight="1">
      <c r="A1" s="1" t="s">
        <v>239</v>
      </c>
      <c r="B1" s="2"/>
      <c r="C1" s="2"/>
      <c r="D1" s="2"/>
      <c r="E1" s="2"/>
      <c r="F1" s="2"/>
      <c r="G1" s="2"/>
      <c r="H1" s="2"/>
      <c r="I1" s="2"/>
      <c r="J1" s="2"/>
      <c r="K1" s="2"/>
      <c r="M1" s="2"/>
      <c r="O1" s="2"/>
      <c r="Q1" s="2"/>
      <c r="S1" s="2"/>
      <c r="U1" s="2"/>
      <c r="W1" s="2"/>
      <c r="Y1" s="2"/>
      <c r="AA1" s="2"/>
    </row>
    <row r="2" spans="1:27" s="3" customFormat="1" ht="12.75" customHeight="1" thickBot="1">
      <c r="A2" s="5"/>
      <c r="B2" s="4"/>
      <c r="C2" s="4"/>
      <c r="D2" s="4"/>
      <c r="E2" s="4"/>
      <c r="F2" s="4"/>
      <c r="G2" s="4"/>
      <c r="H2" s="4"/>
      <c r="I2" s="4"/>
      <c r="J2" s="4"/>
      <c r="K2" s="4"/>
      <c r="M2" s="4"/>
      <c r="O2" s="4"/>
      <c r="Q2" s="4"/>
      <c r="S2" s="4"/>
      <c r="U2" s="4"/>
      <c r="W2" s="4"/>
      <c r="Y2" s="4"/>
      <c r="AA2" s="4"/>
    </row>
    <row r="3" spans="1:10" ht="15" customHeight="1" thickBot="1">
      <c r="A3" s="3"/>
      <c r="B3" s="3"/>
      <c r="C3" s="3"/>
      <c r="E3" s="412" t="s">
        <v>179</v>
      </c>
      <c r="F3" s="7"/>
      <c r="G3" s="7"/>
      <c r="H3" s="8"/>
      <c r="I3" s="8"/>
      <c r="J3" s="212">
        <v>63000</v>
      </c>
    </row>
    <row r="4" spans="1:10" ht="15" customHeight="1">
      <c r="A4" s="3"/>
      <c r="B4" s="3"/>
      <c r="C4" s="3"/>
      <c r="E4" s="126" t="s">
        <v>59</v>
      </c>
      <c r="F4" s="125"/>
      <c r="G4" s="125"/>
      <c r="H4" s="225"/>
      <c r="I4" s="225"/>
      <c r="J4" s="227">
        <v>1089</v>
      </c>
    </row>
    <row r="5" spans="1:10" ht="15" customHeight="1">
      <c r="A5" s="3"/>
      <c r="B5" s="3"/>
      <c r="C5" s="3"/>
      <c r="E5" s="126" t="s">
        <v>103</v>
      </c>
      <c r="F5" s="125"/>
      <c r="G5" s="125"/>
      <c r="H5" s="225"/>
      <c r="I5" s="225"/>
      <c r="J5" s="227">
        <v>5483.5</v>
      </c>
    </row>
    <row r="6" spans="1:10" ht="15" customHeight="1">
      <c r="A6" s="3"/>
      <c r="B6" s="3"/>
      <c r="C6" s="3"/>
      <c r="E6" s="126" t="s">
        <v>114</v>
      </c>
      <c r="F6" s="125"/>
      <c r="G6" s="125"/>
      <c r="H6" s="225"/>
      <c r="I6" s="225"/>
      <c r="J6" s="227">
        <v>37000</v>
      </c>
    </row>
    <row r="7" spans="1:15" ht="15" customHeight="1">
      <c r="A7" s="3"/>
      <c r="B7" s="3"/>
      <c r="C7" s="3"/>
      <c r="E7" s="126" t="s">
        <v>198</v>
      </c>
      <c r="F7" s="125"/>
      <c r="G7" s="125"/>
      <c r="H7" s="225"/>
      <c r="I7" s="225"/>
      <c r="J7" s="227">
        <v>1372.5</v>
      </c>
      <c r="O7" t="s">
        <v>203</v>
      </c>
    </row>
    <row r="8" spans="1:16" ht="15" customHeight="1">
      <c r="A8" s="3"/>
      <c r="B8" s="3"/>
      <c r="C8" s="3"/>
      <c r="E8" s="126" t="s">
        <v>209</v>
      </c>
      <c r="F8" s="125"/>
      <c r="G8" s="125"/>
      <c r="H8" s="225"/>
      <c r="I8" s="225"/>
      <c r="J8" s="227">
        <v>1000</v>
      </c>
      <c r="O8" s="6" t="s">
        <v>205</v>
      </c>
      <c r="P8" s="6"/>
    </row>
    <row r="9" spans="1:16" ht="15" customHeight="1">
      <c r="A9" s="3"/>
      <c r="B9" s="3"/>
      <c r="C9" s="3"/>
      <c r="E9" s="126" t="s">
        <v>228</v>
      </c>
      <c r="F9" s="125"/>
      <c r="G9" s="125"/>
      <c r="H9" s="225"/>
      <c r="I9" s="225"/>
      <c r="J9" s="508">
        <v>-1500</v>
      </c>
      <c r="O9" s="6" t="s">
        <v>205</v>
      </c>
      <c r="P9" s="6"/>
    </row>
    <row r="10" spans="1:16" ht="15" customHeight="1">
      <c r="A10" s="3"/>
      <c r="B10" s="3"/>
      <c r="C10" s="3"/>
      <c r="E10" s="126" t="s">
        <v>219</v>
      </c>
      <c r="F10" s="125"/>
      <c r="G10" s="125"/>
      <c r="H10" s="225"/>
      <c r="I10" s="225"/>
      <c r="J10" s="227">
        <v>33000</v>
      </c>
      <c r="O10" s="6" t="s">
        <v>205</v>
      </c>
      <c r="P10" s="6"/>
    </row>
    <row r="11" spans="1:16" ht="15" customHeight="1">
      <c r="A11" s="3"/>
      <c r="B11" s="3"/>
      <c r="C11" s="3"/>
      <c r="E11" s="126" t="s">
        <v>241</v>
      </c>
      <c r="F11" s="125"/>
      <c r="G11" s="125"/>
      <c r="H11" s="225"/>
      <c r="I11" s="225"/>
      <c r="J11" s="227">
        <v>1000</v>
      </c>
      <c r="O11" s="6"/>
      <c r="P11" s="6"/>
    </row>
    <row r="12" spans="5:10" ht="15" customHeight="1" thickBot="1">
      <c r="E12" s="28" t="s">
        <v>180</v>
      </c>
      <c r="F12" s="130"/>
      <c r="G12" s="130"/>
      <c r="H12" s="542"/>
      <c r="I12" s="542"/>
      <c r="J12" s="276">
        <f>SUM(J3:J11)</f>
        <v>141445</v>
      </c>
    </row>
    <row r="13" spans="5:10" ht="15" customHeight="1">
      <c r="E13" s="206"/>
      <c r="F13" s="206"/>
      <c r="G13" s="206"/>
      <c r="H13" s="543"/>
      <c r="I13" s="543"/>
      <c r="J13" s="12"/>
    </row>
    <row r="14" spans="1:10" ht="15" customHeight="1">
      <c r="A14" t="s">
        <v>0</v>
      </c>
      <c r="E14" s="11"/>
      <c r="F14" s="11"/>
      <c r="G14" s="11"/>
      <c r="H14" s="11"/>
      <c r="I14" s="11"/>
      <c r="J14" s="12"/>
    </row>
    <row r="15" spans="5:28" ht="15" customHeight="1" thickBot="1">
      <c r="E15" s="13"/>
      <c r="F15" s="13"/>
      <c r="G15" s="13"/>
      <c r="H15" s="13"/>
      <c r="I15" s="13"/>
      <c r="J15" s="14"/>
      <c r="L15" s="13"/>
      <c r="N15" s="13"/>
      <c r="P15" s="13"/>
      <c r="R15" s="13"/>
      <c r="T15" s="13"/>
      <c r="V15" s="13"/>
      <c r="X15" s="13"/>
      <c r="Z15" s="13"/>
      <c r="AB15" s="13"/>
    </row>
    <row r="16" spans="1:28" ht="15" customHeight="1">
      <c r="A16" s="15" t="s">
        <v>1</v>
      </c>
      <c r="B16" s="16"/>
      <c r="C16" s="16"/>
      <c r="D16" s="17"/>
      <c r="E16" s="18"/>
      <c r="F16" s="18"/>
      <c r="G16" s="18"/>
      <c r="H16" s="19"/>
      <c r="I16" s="19"/>
      <c r="J16" s="20">
        <v>63000</v>
      </c>
      <c r="K16" s="21"/>
      <c r="L16" s="11" t="s">
        <v>2</v>
      </c>
      <c r="M16" s="21"/>
      <c r="N16" s="11" t="s">
        <v>2</v>
      </c>
      <c r="O16" s="21"/>
      <c r="P16" s="11" t="s">
        <v>2</v>
      </c>
      <c r="Q16" s="21"/>
      <c r="R16" s="11" t="s">
        <v>2</v>
      </c>
      <c r="S16" s="21"/>
      <c r="T16" s="11" t="s">
        <v>2</v>
      </c>
      <c r="U16" s="21"/>
      <c r="V16" s="11" t="s">
        <v>2</v>
      </c>
      <c r="W16" s="21"/>
      <c r="X16" s="11" t="s">
        <v>2</v>
      </c>
      <c r="Y16" s="21"/>
      <c r="Z16" s="11" t="s">
        <v>2</v>
      </c>
      <c r="AA16" s="21"/>
      <c r="AB16" s="11" t="s">
        <v>2</v>
      </c>
    </row>
    <row r="17" spans="1:28" ht="15" customHeight="1">
      <c r="A17" s="22" t="s">
        <v>3</v>
      </c>
      <c r="B17" s="23"/>
      <c r="C17" s="23"/>
      <c r="D17" s="328"/>
      <c r="E17" s="24" t="s">
        <v>4</v>
      </c>
      <c r="F17" s="24"/>
      <c r="G17" s="24"/>
      <c r="H17" s="25"/>
      <c r="I17" s="25"/>
      <c r="J17" s="26">
        <v>-63000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10" ht="15" customHeight="1" thickBot="1">
      <c r="A18" s="28" t="s">
        <v>5</v>
      </c>
      <c r="B18" s="29"/>
      <c r="C18" s="29"/>
      <c r="D18" s="329"/>
      <c r="E18" s="30"/>
      <c r="F18" s="30"/>
      <c r="G18" s="30"/>
      <c r="H18" s="31"/>
      <c r="I18" s="31"/>
      <c r="J18" s="213">
        <f>SUM(J16:J17)</f>
        <v>0</v>
      </c>
    </row>
    <row r="19" spans="1:10" ht="15" customHeight="1">
      <c r="A19" s="320" t="s">
        <v>60</v>
      </c>
      <c r="B19" s="321"/>
      <c r="C19" s="322"/>
      <c r="D19" s="330"/>
      <c r="E19" s="323"/>
      <c r="F19" s="323"/>
      <c r="G19" s="323"/>
      <c r="H19" s="324"/>
      <c r="I19" s="324"/>
      <c r="J19" s="325">
        <v>1089</v>
      </c>
    </row>
    <row r="20" spans="1:10" ht="15" customHeight="1" thickBot="1">
      <c r="A20" s="226" t="s">
        <v>61</v>
      </c>
      <c r="B20" s="216"/>
      <c r="C20" s="13"/>
      <c r="D20" s="32"/>
      <c r="E20" s="36"/>
      <c r="F20" s="36"/>
      <c r="G20" s="36"/>
      <c r="H20" s="33"/>
      <c r="I20" s="33"/>
      <c r="J20" s="228">
        <v>5483.5</v>
      </c>
    </row>
    <row r="21" spans="1:10" s="6" customFormat="1" ht="15" customHeight="1">
      <c r="A21" s="209" t="s">
        <v>49</v>
      </c>
      <c r="B21" s="210"/>
      <c r="C21" s="210"/>
      <c r="D21" s="17"/>
      <c r="E21" s="17" t="s">
        <v>95</v>
      </c>
      <c r="F21" s="17"/>
      <c r="G21" s="17"/>
      <c r="H21" s="211"/>
      <c r="I21" s="211"/>
      <c r="J21" s="208">
        <v>-5483.5</v>
      </c>
    </row>
    <row r="22" spans="1:10" ht="15" customHeight="1" thickBot="1">
      <c r="A22" s="28" t="s">
        <v>5</v>
      </c>
      <c r="B22" s="29"/>
      <c r="C22" s="29"/>
      <c r="D22" s="329"/>
      <c r="E22" s="30"/>
      <c r="F22" s="30"/>
      <c r="G22" s="30"/>
      <c r="H22" s="207"/>
      <c r="I22" s="207"/>
      <c r="J22" s="276">
        <f>SUM(J18:J21)</f>
        <v>1089</v>
      </c>
    </row>
    <row r="23" spans="1:10" ht="15" customHeight="1">
      <c r="A23" s="320" t="s">
        <v>107</v>
      </c>
      <c r="B23" s="321"/>
      <c r="C23" s="322"/>
      <c r="D23" s="330"/>
      <c r="E23" s="323"/>
      <c r="F23" s="323"/>
      <c r="G23" s="323"/>
      <c r="H23" s="324"/>
      <c r="I23" s="324"/>
      <c r="J23" s="325">
        <v>37000</v>
      </c>
    </row>
    <row r="24" spans="1:10" ht="15" customHeight="1">
      <c r="A24" s="226" t="s">
        <v>108</v>
      </c>
      <c r="B24" s="216"/>
      <c r="C24" s="216"/>
      <c r="D24" s="32"/>
      <c r="E24" s="32" t="s">
        <v>109</v>
      </c>
      <c r="F24" s="32"/>
      <c r="G24" s="32"/>
      <c r="H24" s="334"/>
      <c r="I24" s="334"/>
      <c r="J24" s="26">
        <v>-5347</v>
      </c>
    </row>
    <row r="25" spans="1:10" ht="15" customHeight="1" thickBot="1">
      <c r="A25" s="28" t="s">
        <v>5</v>
      </c>
      <c r="B25" s="29"/>
      <c r="C25" s="29"/>
      <c r="D25" s="329"/>
      <c r="E25" s="30"/>
      <c r="F25" s="30"/>
      <c r="G25" s="30"/>
      <c r="H25" s="207"/>
      <c r="I25" s="207"/>
      <c r="J25" s="276">
        <f>SUM(J22:J24)</f>
        <v>32742</v>
      </c>
    </row>
    <row r="26" spans="1:10" ht="15" customHeight="1">
      <c r="A26" s="226" t="s">
        <v>117</v>
      </c>
      <c r="B26" s="216"/>
      <c r="C26" s="216"/>
      <c r="D26" s="32"/>
      <c r="E26" s="32" t="s">
        <v>118</v>
      </c>
      <c r="F26" s="32"/>
      <c r="G26" s="32"/>
      <c r="H26" s="334"/>
      <c r="I26" s="334"/>
      <c r="J26" s="26">
        <v>-30590</v>
      </c>
    </row>
    <row r="27" spans="1:10" ht="15" customHeight="1" thickBot="1">
      <c r="A27" s="28" t="s">
        <v>5</v>
      </c>
      <c r="B27" s="29"/>
      <c r="C27" s="29"/>
      <c r="D27" s="329"/>
      <c r="E27" s="30"/>
      <c r="F27" s="30"/>
      <c r="G27" s="30"/>
      <c r="H27" s="207"/>
      <c r="I27" s="207"/>
      <c r="J27" s="276">
        <f>SUM(J25:J26)</f>
        <v>2152</v>
      </c>
    </row>
    <row r="28" spans="1:10" ht="15" customHeight="1">
      <c r="A28" s="320" t="s">
        <v>182</v>
      </c>
      <c r="B28" s="321"/>
      <c r="C28" s="322"/>
      <c r="D28" s="330"/>
      <c r="E28" s="323" t="s">
        <v>208</v>
      </c>
      <c r="F28" s="323"/>
      <c r="G28" s="323"/>
      <c r="H28" s="324"/>
      <c r="I28" s="324"/>
      <c r="J28" s="505">
        <v>-2152</v>
      </c>
    </row>
    <row r="29" spans="1:10" ht="15" customHeight="1" thickBot="1">
      <c r="A29" s="421" t="s">
        <v>5</v>
      </c>
      <c r="B29" s="340"/>
      <c r="C29" s="340"/>
      <c r="D29" s="415"/>
      <c r="E29" s="416"/>
      <c r="F29" s="416"/>
      <c r="G29" s="416"/>
      <c r="H29" s="417"/>
      <c r="I29" s="417"/>
      <c r="J29" s="418">
        <f>SUM(J27:J28)</f>
        <v>0</v>
      </c>
    </row>
    <row r="30" spans="1:10" ht="15" customHeight="1">
      <c r="A30" s="226" t="s">
        <v>199</v>
      </c>
      <c r="B30" s="216"/>
      <c r="C30" s="13"/>
      <c r="D30" s="32"/>
      <c r="E30" s="36" t="s">
        <v>210</v>
      </c>
      <c r="F30" s="36"/>
      <c r="G30" s="36"/>
      <c r="H30" s="33"/>
      <c r="I30" s="33"/>
      <c r="J30" s="466">
        <v>1372.5</v>
      </c>
    </row>
    <row r="31" spans="1:10" ht="15" customHeight="1">
      <c r="A31" s="422" t="s">
        <v>200</v>
      </c>
      <c r="B31" s="23"/>
      <c r="C31" s="23"/>
      <c r="D31" s="328"/>
      <c r="E31" s="24" t="s">
        <v>210</v>
      </c>
      <c r="F31" s="24"/>
      <c r="G31" s="24"/>
      <c r="H31" s="419"/>
      <c r="I31" s="419"/>
      <c r="J31" s="467">
        <v>1000</v>
      </c>
    </row>
    <row r="32" spans="1:15" ht="15" customHeight="1">
      <c r="A32" s="422" t="s">
        <v>227</v>
      </c>
      <c r="B32" s="23"/>
      <c r="C32" s="23"/>
      <c r="D32" s="328"/>
      <c r="E32" s="24" t="s">
        <v>210</v>
      </c>
      <c r="F32" s="24"/>
      <c r="G32" s="24"/>
      <c r="H32" s="419"/>
      <c r="I32" s="419"/>
      <c r="J32" s="420">
        <v>-1500</v>
      </c>
      <c r="O32" s="509" t="s">
        <v>238</v>
      </c>
    </row>
    <row r="33" spans="1:10" ht="15" customHeight="1">
      <c r="A33" s="422" t="s">
        <v>220</v>
      </c>
      <c r="B33" s="23"/>
      <c r="C33" s="23"/>
      <c r="D33" s="328"/>
      <c r="E33" s="328" t="s">
        <v>210</v>
      </c>
      <c r="F33" s="24"/>
      <c r="G33" s="24"/>
      <c r="H33" s="419"/>
      <c r="I33" s="419"/>
      <c r="J33" s="467">
        <v>33000</v>
      </c>
    </row>
    <row r="34" spans="1:10" ht="15" customHeight="1">
      <c r="A34" s="422" t="s">
        <v>221</v>
      </c>
      <c r="B34" s="23"/>
      <c r="C34" s="23"/>
      <c r="D34" s="328"/>
      <c r="E34" s="328"/>
      <c r="F34" s="24"/>
      <c r="G34" s="24"/>
      <c r="H34" s="419"/>
      <c r="I34" s="419"/>
      <c r="J34" s="420">
        <v>-33000</v>
      </c>
    </row>
    <row r="35" spans="1:10" ht="15" customHeight="1" thickBot="1">
      <c r="A35" s="28" t="s">
        <v>5</v>
      </c>
      <c r="B35" s="29"/>
      <c r="C35" s="29"/>
      <c r="D35" s="329"/>
      <c r="E35" s="207"/>
      <c r="F35" s="207"/>
      <c r="G35" s="207"/>
      <c r="H35" s="207"/>
      <c r="I35" s="417"/>
      <c r="J35" s="418">
        <f>SUM(J27:J34)</f>
        <v>872.5</v>
      </c>
    </row>
    <row r="36" spans="1:15" ht="15" customHeight="1">
      <c r="A36" s="506" t="s">
        <v>201</v>
      </c>
      <c r="B36" s="445"/>
      <c r="C36" s="445"/>
      <c r="D36" s="328"/>
      <c r="E36" s="419"/>
      <c r="F36" s="419"/>
      <c r="G36" s="419"/>
      <c r="H36" s="419"/>
      <c r="I36" s="419"/>
      <c r="J36" s="420">
        <v>-655</v>
      </c>
      <c r="O36" s="507"/>
    </row>
    <row r="37" spans="1:10" ht="17.25" customHeight="1" thickBot="1">
      <c r="A37" s="28" t="s">
        <v>5</v>
      </c>
      <c r="B37" s="29"/>
      <c r="C37" s="29"/>
      <c r="D37" s="329"/>
      <c r="E37" s="207"/>
      <c r="F37" s="207"/>
      <c r="G37" s="207"/>
      <c r="H37" s="207"/>
      <c r="I37" s="417"/>
      <c r="J37" s="418">
        <f>SUM(J35:J36)</f>
        <v>217.5</v>
      </c>
    </row>
    <row r="38" spans="1:10" s="556" customFormat="1" ht="17.25" customHeight="1">
      <c r="A38" s="551" t="s">
        <v>242</v>
      </c>
      <c r="B38" s="552"/>
      <c r="C38" s="552"/>
      <c r="D38" s="553"/>
      <c r="E38" s="554"/>
      <c r="F38" s="554"/>
      <c r="G38" s="554"/>
      <c r="H38" s="554"/>
      <c r="I38" s="554"/>
      <c r="J38" s="555">
        <v>1000</v>
      </c>
    </row>
    <row r="39" spans="1:10" ht="17.25" customHeight="1">
      <c r="A39" s="422" t="s">
        <v>243</v>
      </c>
      <c r="B39" s="104"/>
      <c r="C39" s="23"/>
      <c r="D39" s="328"/>
      <c r="E39" s="419"/>
      <c r="F39" s="419"/>
      <c r="G39" s="419"/>
      <c r="H39" s="419"/>
      <c r="I39" s="419"/>
      <c r="J39" s="420">
        <v>-1215</v>
      </c>
    </row>
    <row r="40" spans="1:10" ht="15" customHeight="1" thickBot="1">
      <c r="A40" s="28" t="s">
        <v>5</v>
      </c>
      <c r="B40" s="29"/>
      <c r="C40" s="29"/>
      <c r="D40" s="329"/>
      <c r="E40" s="207"/>
      <c r="F40" s="207"/>
      <c r="G40" s="207"/>
      <c r="H40" s="207"/>
      <c r="I40" s="207"/>
      <c r="J40" s="276">
        <f>SUM(J37:J39)</f>
        <v>2.5</v>
      </c>
    </row>
    <row r="41" spans="1:28" ht="12.75" customHeight="1">
      <c r="A41" s="206"/>
      <c r="B41" s="13"/>
      <c r="C41" s="13"/>
      <c r="D41" s="32"/>
      <c r="E41" s="33"/>
      <c r="F41" s="33"/>
      <c r="G41" s="33"/>
      <c r="H41" s="33"/>
      <c r="I41" s="33"/>
      <c r="J41" s="34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</row>
    <row r="42" spans="1:28" ht="12.75" customHeight="1" thickBot="1">
      <c r="A42" s="206"/>
      <c r="B42" s="13"/>
      <c r="C42" s="13"/>
      <c r="D42" s="32"/>
      <c r="E42" s="33"/>
      <c r="F42" s="417"/>
      <c r="G42" s="417"/>
      <c r="H42" s="417"/>
      <c r="I42" s="417"/>
      <c r="J42" s="446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 t="s">
        <v>6</v>
      </c>
      <c r="AB42" s="35"/>
    </row>
    <row r="43" spans="1:28" ht="57.75" customHeight="1" thickBot="1">
      <c r="A43" s="198"/>
      <c r="B43" s="180"/>
      <c r="C43" s="180"/>
      <c r="D43" s="503"/>
      <c r="E43" s="504"/>
      <c r="F43" s="36"/>
      <c r="G43" s="36"/>
      <c r="H43" s="36"/>
      <c r="I43" s="36"/>
      <c r="J43" s="527"/>
      <c r="K43" s="558" t="s">
        <v>100</v>
      </c>
      <c r="L43" s="559"/>
      <c r="M43" s="558" t="s">
        <v>101</v>
      </c>
      <c r="N43" s="559"/>
      <c r="O43" s="558" t="s">
        <v>110</v>
      </c>
      <c r="P43" s="559"/>
      <c r="Q43" s="558" t="s">
        <v>115</v>
      </c>
      <c r="R43" s="559"/>
      <c r="S43" s="558" t="s">
        <v>183</v>
      </c>
      <c r="T43" s="559"/>
      <c r="U43" s="558" t="s">
        <v>229</v>
      </c>
      <c r="V43" s="559"/>
      <c r="W43" s="558" t="s">
        <v>230</v>
      </c>
      <c r="X43" s="559"/>
      <c r="Y43" s="558" t="s">
        <v>240</v>
      </c>
      <c r="Z43" s="559"/>
      <c r="AA43" s="558" t="s">
        <v>254</v>
      </c>
      <c r="AB43" s="559"/>
    </row>
    <row r="44" spans="1:28" ht="102" customHeight="1" thickBot="1">
      <c r="A44" s="37" t="s">
        <v>7</v>
      </c>
      <c r="B44" s="38" t="s">
        <v>8</v>
      </c>
      <c r="C44" s="39" t="s">
        <v>9</v>
      </c>
      <c r="D44" s="426" t="s">
        <v>10</v>
      </c>
      <c r="E44" s="40" t="s">
        <v>11</v>
      </c>
      <c r="F44" s="278" t="s">
        <v>12</v>
      </c>
      <c r="G44" s="41" t="s">
        <v>13</v>
      </c>
      <c r="H44" s="42" t="s">
        <v>14</v>
      </c>
      <c r="I44" s="42" t="s">
        <v>236</v>
      </c>
      <c r="J44" s="205" t="s">
        <v>47</v>
      </c>
      <c r="K44" s="332" t="s">
        <v>50</v>
      </c>
      <c r="L44" s="43" t="s">
        <v>15</v>
      </c>
      <c r="M44" s="333" t="s">
        <v>106</v>
      </c>
      <c r="N44" s="44" t="s">
        <v>15</v>
      </c>
      <c r="O44" s="333" t="s">
        <v>111</v>
      </c>
      <c r="P44" s="44" t="s">
        <v>15</v>
      </c>
      <c r="Q44" s="333" t="s">
        <v>116</v>
      </c>
      <c r="R44" s="44" t="s">
        <v>15</v>
      </c>
      <c r="S44" s="333" t="s">
        <v>204</v>
      </c>
      <c r="T44" s="44" t="s">
        <v>15</v>
      </c>
      <c r="U44" s="333" t="s">
        <v>231</v>
      </c>
      <c r="V44" s="44" t="s">
        <v>15</v>
      </c>
      <c r="W44" s="333" t="s">
        <v>232</v>
      </c>
      <c r="X44" s="44" t="s">
        <v>15</v>
      </c>
      <c r="Y44" s="333" t="s">
        <v>244</v>
      </c>
      <c r="Z44" s="44" t="s">
        <v>15</v>
      </c>
      <c r="AA44" s="333" t="s">
        <v>244</v>
      </c>
      <c r="AB44" s="44" t="s">
        <v>15</v>
      </c>
    </row>
    <row r="45" spans="1:28" ht="26.25" customHeight="1">
      <c r="A45" s="78">
        <v>1</v>
      </c>
      <c r="B45" s="355">
        <v>3121</v>
      </c>
      <c r="C45" s="47"/>
      <c r="D45" s="427"/>
      <c r="E45" s="288" t="s">
        <v>125</v>
      </c>
      <c r="F45" s="279"/>
      <c r="G45" s="48"/>
      <c r="H45" s="49"/>
      <c r="I45" s="49"/>
      <c r="J45" s="81"/>
      <c r="K45" s="356"/>
      <c r="L45" s="357"/>
      <c r="M45" s="358"/>
      <c r="N45" s="359"/>
      <c r="O45" s="358"/>
      <c r="P45" s="359"/>
      <c r="Q45" s="358"/>
      <c r="R45" s="359"/>
      <c r="S45" s="358"/>
      <c r="T45" s="359"/>
      <c r="U45" s="358"/>
      <c r="V45" s="359"/>
      <c r="W45" s="358"/>
      <c r="X45" s="359"/>
      <c r="Y45" s="358"/>
      <c r="Z45" s="359"/>
      <c r="AA45" s="358"/>
      <c r="AB45" s="359"/>
    </row>
    <row r="46" spans="1:28" ht="12.75" customHeight="1">
      <c r="A46" s="85"/>
      <c r="B46" s="86"/>
      <c r="C46" s="56">
        <v>5331</v>
      </c>
      <c r="D46" s="410" t="s">
        <v>159</v>
      </c>
      <c r="E46" s="289" t="s">
        <v>121</v>
      </c>
      <c r="F46" s="352"/>
      <c r="G46" s="353"/>
      <c r="H46" s="89"/>
      <c r="I46" s="517"/>
      <c r="J46" s="90"/>
      <c r="K46" s="91"/>
      <c r="L46" s="354"/>
      <c r="M46" s="92"/>
      <c r="N46" s="344"/>
      <c r="O46" s="92"/>
      <c r="P46" s="345"/>
      <c r="Q46" s="369">
        <v>320</v>
      </c>
      <c r="R46" s="264">
        <f>P46+Q46</f>
        <v>320</v>
      </c>
      <c r="S46" s="369"/>
      <c r="T46" s="264">
        <f>R46+S46</f>
        <v>320</v>
      </c>
      <c r="U46" s="369"/>
      <c r="V46" s="264">
        <f>T46+U46</f>
        <v>320</v>
      </c>
      <c r="W46" s="369"/>
      <c r="X46" s="264">
        <f>V46+W46</f>
        <v>320</v>
      </c>
      <c r="Y46" s="369"/>
      <c r="Z46" s="264">
        <f>X46+Y46</f>
        <v>320</v>
      </c>
      <c r="AA46" s="369"/>
      <c r="AB46" s="264">
        <f>Z46+AA46</f>
        <v>320</v>
      </c>
    </row>
    <row r="47" spans="1:28" ht="12.75" customHeight="1">
      <c r="A47" s="54"/>
      <c r="B47" s="55"/>
      <c r="C47" s="56">
        <v>6351</v>
      </c>
      <c r="D47" s="410" t="s">
        <v>160</v>
      </c>
      <c r="E47" s="289" t="s">
        <v>120</v>
      </c>
      <c r="F47" s="280"/>
      <c r="G47" s="57"/>
      <c r="H47" s="58"/>
      <c r="I47" s="58"/>
      <c r="J47" s="214"/>
      <c r="K47" s="59"/>
      <c r="L47" s="222"/>
      <c r="M47" s="61"/>
      <c r="N47" s="235"/>
      <c r="O47" s="61"/>
      <c r="P47" s="264"/>
      <c r="Q47" s="351">
        <v>680</v>
      </c>
      <c r="R47" s="264">
        <f>P47+Q47</f>
        <v>680</v>
      </c>
      <c r="S47" s="351"/>
      <c r="T47" s="264">
        <f>R47+S47</f>
        <v>680</v>
      </c>
      <c r="U47" s="351"/>
      <c r="V47" s="264">
        <f>T47+U47</f>
        <v>680</v>
      </c>
      <c r="W47" s="351"/>
      <c r="X47" s="264">
        <f>V47+W47</f>
        <v>680</v>
      </c>
      <c r="Y47" s="351"/>
      <c r="Z47" s="264">
        <f>X47+Y47</f>
        <v>680</v>
      </c>
      <c r="AA47" s="351"/>
      <c r="AB47" s="264">
        <f>Z47+AA47</f>
        <v>680</v>
      </c>
    </row>
    <row r="48" spans="1:28" ht="12.75" customHeight="1">
      <c r="A48" s="360"/>
      <c r="B48" s="361"/>
      <c r="C48" s="247">
        <v>5331</v>
      </c>
      <c r="D48" s="368"/>
      <c r="E48" s="347" t="s">
        <v>54</v>
      </c>
      <c r="F48" s="362"/>
      <c r="G48" s="363"/>
      <c r="H48" s="364"/>
      <c r="I48" s="364"/>
      <c r="J48" s="365"/>
      <c r="K48" s="366"/>
      <c r="L48" s="222"/>
      <c r="M48" s="367"/>
      <c r="N48" s="235"/>
      <c r="O48" s="367"/>
      <c r="P48" s="264"/>
      <c r="Q48" s="367">
        <v>320</v>
      </c>
      <c r="R48" s="265">
        <f>P48+Q48</f>
        <v>320</v>
      </c>
      <c r="S48" s="367"/>
      <c r="T48" s="265">
        <f>R48+S48</f>
        <v>320</v>
      </c>
      <c r="U48" s="367"/>
      <c r="V48" s="265">
        <f>T48+U48</f>
        <v>320</v>
      </c>
      <c r="W48" s="367"/>
      <c r="X48" s="265">
        <f>V48+W48</f>
        <v>320</v>
      </c>
      <c r="Y48" s="367"/>
      <c r="Z48" s="265">
        <f>X48+Y48</f>
        <v>320</v>
      </c>
      <c r="AA48" s="367"/>
      <c r="AB48" s="265">
        <f>Z48+AA48</f>
        <v>320</v>
      </c>
    </row>
    <row r="49" spans="1:28" ht="13.5" customHeight="1" thickBot="1">
      <c r="A49" s="62"/>
      <c r="B49" s="63"/>
      <c r="C49" s="74">
        <v>6351</v>
      </c>
      <c r="D49" s="428"/>
      <c r="E49" s="346" t="s">
        <v>27</v>
      </c>
      <c r="F49" s="281"/>
      <c r="G49" s="65"/>
      <c r="H49" s="66"/>
      <c r="I49" s="66"/>
      <c r="J49" s="67"/>
      <c r="K49" s="68"/>
      <c r="L49" s="60"/>
      <c r="M49" s="232"/>
      <c r="N49" s="231"/>
      <c r="O49" s="232"/>
      <c r="P49" s="265"/>
      <c r="Q49" s="232">
        <v>680</v>
      </c>
      <c r="R49" s="265">
        <f>P49+Q49</f>
        <v>680</v>
      </c>
      <c r="S49" s="232"/>
      <c r="T49" s="265">
        <f>R49+S49</f>
        <v>680</v>
      </c>
      <c r="U49" s="232"/>
      <c r="V49" s="265">
        <f>T49+U49</f>
        <v>680</v>
      </c>
      <c r="W49" s="232"/>
      <c r="X49" s="265">
        <f>V49+W49</f>
        <v>680</v>
      </c>
      <c r="Y49" s="232"/>
      <c r="Z49" s="265">
        <f>X49+Y49</f>
        <v>680</v>
      </c>
      <c r="AA49" s="232"/>
      <c r="AB49" s="265">
        <f>Z49+AA49</f>
        <v>680</v>
      </c>
    </row>
    <row r="50" spans="1:28" ht="15.75" customHeight="1">
      <c r="A50" s="529">
        <v>2</v>
      </c>
      <c r="B50" s="355">
        <v>3121</v>
      </c>
      <c r="C50" s="47"/>
      <c r="D50" s="427"/>
      <c r="E50" s="288" t="s">
        <v>213</v>
      </c>
      <c r="F50" s="279"/>
      <c r="G50" s="48"/>
      <c r="H50" s="49"/>
      <c r="I50" s="49"/>
      <c r="J50" s="81"/>
      <c r="K50" s="356"/>
      <c r="L50" s="357"/>
      <c r="M50" s="358"/>
      <c r="N50" s="359"/>
      <c r="O50" s="358"/>
      <c r="P50" s="359"/>
      <c r="Q50" s="358"/>
      <c r="R50" s="359"/>
      <c r="S50" s="358"/>
      <c r="T50" s="359"/>
      <c r="U50" s="358"/>
      <c r="V50" s="359"/>
      <c r="W50" s="358"/>
      <c r="X50" s="359"/>
      <c r="Y50" s="358"/>
      <c r="Z50" s="359"/>
      <c r="AA50" s="358"/>
      <c r="AB50" s="359"/>
    </row>
    <row r="51" spans="1:28" ht="12.75" customHeight="1">
      <c r="A51" s="530"/>
      <c r="B51" s="86"/>
      <c r="C51" s="56">
        <v>6351</v>
      </c>
      <c r="D51" s="410" t="s">
        <v>222</v>
      </c>
      <c r="E51" s="289" t="s">
        <v>215</v>
      </c>
      <c r="F51" s="352"/>
      <c r="G51" s="353"/>
      <c r="H51" s="89"/>
      <c r="I51" s="517" t="s">
        <v>237</v>
      </c>
      <c r="J51" s="90"/>
      <c r="K51" s="91"/>
      <c r="L51" s="354"/>
      <c r="M51" s="92"/>
      <c r="N51" s="344"/>
      <c r="O51" s="92"/>
      <c r="P51" s="345"/>
      <c r="Q51" s="369"/>
      <c r="R51" s="264"/>
      <c r="S51" s="369"/>
      <c r="T51" s="264"/>
      <c r="U51" s="369">
        <v>3000</v>
      </c>
      <c r="V51" s="264">
        <f>T51+U51</f>
        <v>3000</v>
      </c>
      <c r="W51" s="369"/>
      <c r="X51" s="264">
        <f>V51+W51</f>
        <v>3000</v>
      </c>
      <c r="Y51" s="369"/>
      <c r="Z51" s="264">
        <f>X51+Y51</f>
        <v>3000</v>
      </c>
      <c r="AA51" s="369"/>
      <c r="AB51" s="264">
        <f>Z51+AA51</f>
        <v>3000</v>
      </c>
    </row>
    <row r="52" spans="1:28" ht="12.75" customHeight="1" thickBot="1">
      <c r="A52" s="498"/>
      <c r="B52" s="361"/>
      <c r="C52" s="247">
        <v>6351</v>
      </c>
      <c r="D52" s="368"/>
      <c r="E52" s="290" t="s">
        <v>27</v>
      </c>
      <c r="F52" s="362"/>
      <c r="G52" s="363"/>
      <c r="H52" s="364"/>
      <c r="I52" s="364"/>
      <c r="J52" s="365"/>
      <c r="K52" s="366"/>
      <c r="L52" s="222"/>
      <c r="M52" s="367"/>
      <c r="N52" s="235"/>
      <c r="O52" s="367"/>
      <c r="P52" s="264"/>
      <c r="Q52" s="367"/>
      <c r="R52" s="265"/>
      <c r="S52" s="367"/>
      <c r="T52" s="265"/>
      <c r="U52" s="367">
        <v>3000</v>
      </c>
      <c r="V52" s="265">
        <f>T52+U52</f>
        <v>3000</v>
      </c>
      <c r="W52" s="367"/>
      <c r="X52" s="265">
        <f>V52+W52</f>
        <v>3000</v>
      </c>
      <c r="Y52" s="367"/>
      <c r="Z52" s="265">
        <f>X52+Y52</f>
        <v>3000</v>
      </c>
      <c r="AA52" s="367"/>
      <c r="AB52" s="265">
        <f>Z52+AA52</f>
        <v>3000</v>
      </c>
    </row>
    <row r="53" spans="1:28" ht="15.75" customHeight="1">
      <c r="A53" s="78">
        <v>3</v>
      </c>
      <c r="B53" s="355">
        <v>3121</v>
      </c>
      <c r="C53" s="47"/>
      <c r="D53" s="427"/>
      <c r="E53" s="288" t="s">
        <v>124</v>
      </c>
      <c r="F53" s="279"/>
      <c r="G53" s="48"/>
      <c r="H53" s="49"/>
      <c r="I53" s="49"/>
      <c r="J53" s="81"/>
      <c r="K53" s="356"/>
      <c r="L53" s="357"/>
      <c r="M53" s="358"/>
      <c r="N53" s="359"/>
      <c r="O53" s="358"/>
      <c r="P53" s="359"/>
      <c r="Q53" s="358"/>
      <c r="R53" s="359"/>
      <c r="S53" s="358"/>
      <c r="T53" s="359"/>
      <c r="U53" s="358"/>
      <c r="V53" s="359"/>
      <c r="W53" s="358"/>
      <c r="X53" s="359"/>
      <c r="Y53" s="358"/>
      <c r="Z53" s="359"/>
      <c r="AA53" s="358"/>
      <c r="AB53" s="359"/>
    </row>
    <row r="54" spans="1:28" ht="12.75" customHeight="1">
      <c r="A54" s="85"/>
      <c r="B54" s="86"/>
      <c r="C54" s="56">
        <v>5331</v>
      </c>
      <c r="D54" s="410" t="s">
        <v>161</v>
      </c>
      <c r="E54" s="289" t="s">
        <v>126</v>
      </c>
      <c r="F54" s="352"/>
      <c r="G54" s="353"/>
      <c r="H54" s="89"/>
      <c r="I54" s="517"/>
      <c r="J54" s="90"/>
      <c r="K54" s="91"/>
      <c r="L54" s="354"/>
      <c r="M54" s="92"/>
      <c r="N54" s="344"/>
      <c r="O54" s="92"/>
      <c r="P54" s="345"/>
      <c r="Q54" s="369">
        <v>300</v>
      </c>
      <c r="R54" s="264">
        <f>P54+Q54</f>
        <v>300</v>
      </c>
      <c r="S54" s="369"/>
      <c r="T54" s="264">
        <f>R54+S54</f>
        <v>300</v>
      </c>
      <c r="U54" s="369"/>
      <c r="V54" s="264">
        <f>T54+U54</f>
        <v>300</v>
      </c>
      <c r="W54" s="369"/>
      <c r="X54" s="264">
        <f>V54+W54</f>
        <v>300</v>
      </c>
      <c r="Y54" s="369"/>
      <c r="Z54" s="264">
        <f>X54+Y54</f>
        <v>300</v>
      </c>
      <c r="AA54" s="369"/>
      <c r="AB54" s="264">
        <f>Z54+AA54</f>
        <v>300</v>
      </c>
    </row>
    <row r="55" spans="1:28" ht="12.75" customHeight="1" thickBot="1">
      <c r="A55" s="360"/>
      <c r="B55" s="361"/>
      <c r="C55" s="247">
        <v>5331</v>
      </c>
      <c r="D55" s="368"/>
      <c r="E55" s="347" t="s">
        <v>54</v>
      </c>
      <c r="F55" s="362"/>
      <c r="G55" s="363"/>
      <c r="H55" s="364"/>
      <c r="I55" s="364"/>
      <c r="J55" s="365"/>
      <c r="K55" s="366"/>
      <c r="L55" s="222"/>
      <c r="M55" s="367"/>
      <c r="N55" s="235"/>
      <c r="O55" s="367"/>
      <c r="P55" s="264"/>
      <c r="Q55" s="367">
        <v>300</v>
      </c>
      <c r="R55" s="265">
        <f>P55+Q55</f>
        <v>300</v>
      </c>
      <c r="S55" s="367"/>
      <c r="T55" s="265">
        <f>R55+S55</f>
        <v>300</v>
      </c>
      <c r="U55" s="367"/>
      <c r="V55" s="265">
        <f>T55+U55</f>
        <v>300</v>
      </c>
      <c r="W55" s="367"/>
      <c r="X55" s="265">
        <f>V55+W55</f>
        <v>300</v>
      </c>
      <c r="Y55" s="367"/>
      <c r="Z55" s="265">
        <f>X55+Y55</f>
        <v>300</v>
      </c>
      <c r="AA55" s="367"/>
      <c r="AB55" s="265">
        <f>Z55+AA55</f>
        <v>300</v>
      </c>
    </row>
    <row r="56" spans="1:28" ht="26.25" customHeight="1">
      <c r="A56" s="78">
        <v>4</v>
      </c>
      <c r="B56" s="79">
        <v>3122</v>
      </c>
      <c r="C56" s="441"/>
      <c r="D56" s="430"/>
      <c r="E56" s="468" t="s">
        <v>62</v>
      </c>
      <c r="F56" s="469"/>
      <c r="G56" s="470"/>
      <c r="H56" s="80"/>
      <c r="I56" s="80"/>
      <c r="J56" s="81"/>
      <c r="K56" s="356"/>
      <c r="L56" s="357"/>
      <c r="M56" s="358"/>
      <c r="N56" s="359"/>
      <c r="O56" s="358"/>
      <c r="P56" s="359"/>
      <c r="Q56" s="358"/>
      <c r="R56" s="359"/>
      <c r="S56" s="358"/>
      <c r="T56" s="359"/>
      <c r="U56" s="358"/>
      <c r="V56" s="359"/>
      <c r="W56" s="358"/>
      <c r="X56" s="359"/>
      <c r="Y56" s="358"/>
      <c r="Z56" s="359"/>
      <c r="AA56" s="358"/>
      <c r="AB56" s="359"/>
    </row>
    <row r="57" spans="1:28" ht="15" customHeight="1">
      <c r="A57" s="530"/>
      <c r="B57" s="437"/>
      <c r="C57" s="539">
        <v>6121</v>
      </c>
      <c r="D57" s="431" t="s">
        <v>217</v>
      </c>
      <c r="E57" s="471" t="s">
        <v>216</v>
      </c>
      <c r="F57" s="352"/>
      <c r="G57" s="353"/>
      <c r="H57" s="89"/>
      <c r="I57" s="517" t="s">
        <v>237</v>
      </c>
      <c r="J57" s="90"/>
      <c r="K57" s="91"/>
      <c r="L57" s="354"/>
      <c r="M57" s="92"/>
      <c r="N57" s="344"/>
      <c r="O57" s="92"/>
      <c r="P57" s="345"/>
      <c r="Q57" s="92"/>
      <c r="R57" s="345"/>
      <c r="S57" s="92"/>
      <c r="T57" s="345"/>
      <c r="U57" s="369">
        <v>16500</v>
      </c>
      <c r="V57" s="264">
        <f>T57+U57</f>
        <v>16500</v>
      </c>
      <c r="W57" s="92"/>
      <c r="X57" s="264">
        <f>V57+W57</f>
        <v>16500</v>
      </c>
      <c r="Y57" s="92"/>
      <c r="Z57" s="264">
        <f>X57+Y57</f>
        <v>16500</v>
      </c>
      <c r="AA57" s="92"/>
      <c r="AB57" s="264">
        <f>Z57+AA57</f>
        <v>16500</v>
      </c>
    </row>
    <row r="58" spans="1:28" ht="12.75" customHeight="1">
      <c r="A58" s="54"/>
      <c r="B58" s="55"/>
      <c r="C58" s="540">
        <v>6351</v>
      </c>
      <c r="D58" s="410" t="s">
        <v>16</v>
      </c>
      <c r="E58" s="289" t="s">
        <v>17</v>
      </c>
      <c r="F58" s="280"/>
      <c r="G58" s="57"/>
      <c r="H58" s="58"/>
      <c r="I58" s="58"/>
      <c r="J58" s="214">
        <v>19000</v>
      </c>
      <c r="K58" s="59"/>
      <c r="L58" s="222">
        <f>J58+K58</f>
        <v>19000</v>
      </c>
      <c r="M58" s="61"/>
      <c r="N58" s="235">
        <f>L58+M58</f>
        <v>19000</v>
      </c>
      <c r="O58" s="61"/>
      <c r="P58" s="264">
        <f>N58+O58</f>
        <v>19000</v>
      </c>
      <c r="Q58" s="61"/>
      <c r="R58" s="264">
        <f>P58+Q58</f>
        <v>19000</v>
      </c>
      <c r="S58" s="61"/>
      <c r="T58" s="264">
        <f>R58+S58</f>
        <v>19000</v>
      </c>
      <c r="U58" s="61"/>
      <c r="V58" s="264">
        <f>T58+U58</f>
        <v>19000</v>
      </c>
      <c r="W58" s="61"/>
      <c r="X58" s="264">
        <f>V58+W58</f>
        <v>19000</v>
      </c>
      <c r="Y58" s="61"/>
      <c r="Z58" s="264">
        <f>X58+Y58</f>
        <v>19000</v>
      </c>
      <c r="AA58" s="61"/>
      <c r="AB58" s="264">
        <f>Z58+AA58</f>
        <v>19000</v>
      </c>
    </row>
    <row r="59" spans="1:28" ht="12.75" customHeight="1">
      <c r="A59" s="360"/>
      <c r="B59" s="361"/>
      <c r="C59" s="442">
        <v>6121</v>
      </c>
      <c r="D59" s="436"/>
      <c r="E59" s="535" t="s">
        <v>23</v>
      </c>
      <c r="F59" s="362"/>
      <c r="G59" s="363"/>
      <c r="H59" s="364"/>
      <c r="I59" s="517"/>
      <c r="J59" s="365"/>
      <c r="K59" s="366"/>
      <c r="L59" s="222"/>
      <c r="M59" s="367"/>
      <c r="N59" s="235"/>
      <c r="O59" s="367"/>
      <c r="P59" s="264"/>
      <c r="Q59" s="367"/>
      <c r="R59" s="264"/>
      <c r="S59" s="367"/>
      <c r="T59" s="264"/>
      <c r="U59" s="367">
        <v>16500</v>
      </c>
      <c r="V59" s="264">
        <f>T59+U59</f>
        <v>16500</v>
      </c>
      <c r="W59" s="367"/>
      <c r="X59" s="265">
        <f>V59+W59</f>
        <v>16500</v>
      </c>
      <c r="Y59" s="367"/>
      <c r="Z59" s="265">
        <f>X59+Y59</f>
        <v>16500</v>
      </c>
      <c r="AA59" s="367"/>
      <c r="AB59" s="265">
        <f>Z59+AA59</f>
        <v>16500</v>
      </c>
    </row>
    <row r="60" spans="1:28" ht="12.75" customHeight="1" thickBot="1">
      <c r="A60" s="62"/>
      <c r="B60" s="63"/>
      <c r="C60" s="64">
        <v>6351</v>
      </c>
      <c r="D60" s="428"/>
      <c r="E60" s="290" t="s">
        <v>27</v>
      </c>
      <c r="F60" s="281"/>
      <c r="G60" s="65"/>
      <c r="H60" s="66"/>
      <c r="I60" s="66"/>
      <c r="J60" s="67">
        <v>19000</v>
      </c>
      <c r="K60" s="68"/>
      <c r="L60" s="60">
        <f>J60+K60</f>
        <v>19000</v>
      </c>
      <c r="M60" s="232"/>
      <c r="N60" s="231">
        <f>L60+M60</f>
        <v>19000</v>
      </c>
      <c r="O60" s="232"/>
      <c r="P60" s="265">
        <f>N60+O60</f>
        <v>19000</v>
      </c>
      <c r="Q60" s="232"/>
      <c r="R60" s="265">
        <f>P60+Q60</f>
        <v>19000</v>
      </c>
      <c r="S60" s="232"/>
      <c r="T60" s="265">
        <f>R60+S60</f>
        <v>19000</v>
      </c>
      <c r="U60" s="232"/>
      <c r="V60" s="265">
        <f>T60+U60</f>
        <v>19000</v>
      </c>
      <c r="W60" s="232"/>
      <c r="X60" s="265">
        <f>V60+W60</f>
        <v>19000</v>
      </c>
      <c r="Y60" s="232"/>
      <c r="Z60" s="265">
        <f>X60+Y60</f>
        <v>19000</v>
      </c>
      <c r="AA60" s="232"/>
      <c r="AB60" s="265">
        <f>Z60+AA60</f>
        <v>19000</v>
      </c>
    </row>
    <row r="61" spans="1:28" ht="27" customHeight="1">
      <c r="A61" s="45">
        <v>7</v>
      </c>
      <c r="B61" s="46">
        <v>3122</v>
      </c>
      <c r="C61" s="70"/>
      <c r="D61" s="427"/>
      <c r="E61" s="557" t="s">
        <v>52</v>
      </c>
      <c r="F61" s="282"/>
      <c r="G61" s="71"/>
      <c r="H61" s="49"/>
      <c r="I61" s="49"/>
      <c r="J61" s="50"/>
      <c r="K61" s="51"/>
      <c r="L61" s="52"/>
      <c r="M61" s="53"/>
      <c r="N61" s="230"/>
      <c r="O61" s="53"/>
      <c r="P61" s="230"/>
      <c r="Q61" s="53"/>
      <c r="R61" s="230"/>
      <c r="S61" s="53"/>
      <c r="T61" s="230"/>
      <c r="U61" s="53"/>
      <c r="V61" s="230"/>
      <c r="W61" s="53"/>
      <c r="X61" s="230"/>
      <c r="Y61" s="53"/>
      <c r="Z61" s="230"/>
      <c r="AA61" s="53"/>
      <c r="AB61" s="230"/>
    </row>
    <row r="62" spans="1:28" ht="12.75" customHeight="1">
      <c r="A62" s="54"/>
      <c r="B62" s="55"/>
      <c r="C62" s="56">
        <v>5331</v>
      </c>
      <c r="D62" s="410" t="s">
        <v>56</v>
      </c>
      <c r="E62" s="289" t="s">
        <v>51</v>
      </c>
      <c r="F62" s="280"/>
      <c r="G62" s="57"/>
      <c r="H62" s="58"/>
      <c r="I62" s="58"/>
      <c r="J62" s="214">
        <v>0</v>
      </c>
      <c r="K62" s="223">
        <v>320</v>
      </c>
      <c r="L62" s="222">
        <f>J62+K62</f>
        <v>320</v>
      </c>
      <c r="M62" s="234"/>
      <c r="N62" s="235">
        <f>L62+M62</f>
        <v>320</v>
      </c>
      <c r="O62" s="234"/>
      <c r="P62" s="264">
        <f>N62+O62</f>
        <v>320</v>
      </c>
      <c r="Q62" s="234"/>
      <c r="R62" s="264">
        <f>P62+Q62</f>
        <v>320</v>
      </c>
      <c r="S62" s="234"/>
      <c r="T62" s="264">
        <f>R62+S62</f>
        <v>320</v>
      </c>
      <c r="U62" s="234"/>
      <c r="V62" s="264">
        <f>T62+U62</f>
        <v>320</v>
      </c>
      <c r="W62" s="234"/>
      <c r="X62" s="264">
        <f>V62+W62</f>
        <v>320</v>
      </c>
      <c r="Y62" s="234">
        <v>2.9</v>
      </c>
      <c r="Z62" s="264">
        <f>X62+Y62</f>
        <v>322.9</v>
      </c>
      <c r="AA62" s="234"/>
      <c r="AB62" s="264">
        <f>Z62+AA62</f>
        <v>322.9</v>
      </c>
    </row>
    <row r="63" spans="1:28" ht="12.75">
      <c r="A63" s="54"/>
      <c r="B63" s="55"/>
      <c r="C63" s="56">
        <v>5331</v>
      </c>
      <c r="D63" s="410" t="s">
        <v>162</v>
      </c>
      <c r="E63" s="289" t="s">
        <v>127</v>
      </c>
      <c r="F63" s="280"/>
      <c r="G63" s="57"/>
      <c r="H63" s="58"/>
      <c r="I63" s="58"/>
      <c r="J63" s="214"/>
      <c r="K63" s="223"/>
      <c r="L63" s="222"/>
      <c r="M63" s="234"/>
      <c r="N63" s="235"/>
      <c r="O63" s="234"/>
      <c r="P63" s="264"/>
      <c r="Q63" s="234">
        <v>3000</v>
      </c>
      <c r="R63" s="264">
        <f>P63+Q63</f>
        <v>3000</v>
      </c>
      <c r="S63" s="234"/>
      <c r="T63" s="264">
        <f>R63+S63</f>
        <v>3000</v>
      </c>
      <c r="U63" s="234"/>
      <c r="V63" s="264">
        <f>T63+U63</f>
        <v>3000</v>
      </c>
      <c r="W63" s="234"/>
      <c r="X63" s="264">
        <f>V63+W63</f>
        <v>3000</v>
      </c>
      <c r="Y63" s="234">
        <v>580</v>
      </c>
      <c r="Z63" s="264">
        <f>X63+Y63</f>
        <v>3580</v>
      </c>
      <c r="AA63" s="234"/>
      <c r="AB63" s="264">
        <f>Z63+AA63</f>
        <v>3580</v>
      </c>
    </row>
    <row r="64" spans="1:28" ht="12.75">
      <c r="A64" s="54"/>
      <c r="B64" s="55"/>
      <c r="C64" s="56">
        <v>5331</v>
      </c>
      <c r="D64" s="410" t="s">
        <v>196</v>
      </c>
      <c r="E64" s="289" t="s">
        <v>197</v>
      </c>
      <c r="F64" s="280"/>
      <c r="G64" s="57"/>
      <c r="H64" s="58"/>
      <c r="I64" s="58"/>
      <c r="J64" s="214"/>
      <c r="K64" s="223"/>
      <c r="L64" s="222"/>
      <c r="M64" s="234"/>
      <c r="N64" s="235"/>
      <c r="O64" s="234"/>
      <c r="P64" s="264"/>
      <c r="Q64" s="234"/>
      <c r="R64" s="264"/>
      <c r="S64" s="234"/>
      <c r="T64" s="264"/>
      <c r="U64" s="234"/>
      <c r="V64" s="264">
        <f>T64+U64</f>
        <v>0</v>
      </c>
      <c r="W64" s="234">
        <v>110</v>
      </c>
      <c r="X64" s="264">
        <f>V64+W64</f>
        <v>110</v>
      </c>
      <c r="Y64" s="234">
        <v>-2.9</v>
      </c>
      <c r="Z64" s="264">
        <f>X64+Y64</f>
        <v>107.1</v>
      </c>
      <c r="AA64" s="234"/>
      <c r="AB64" s="264">
        <f>Z64+AA64</f>
        <v>107.1</v>
      </c>
    </row>
    <row r="65" spans="1:28" ht="12.75" customHeight="1" thickBot="1">
      <c r="A65" s="72"/>
      <c r="B65" s="73"/>
      <c r="C65" s="74">
        <v>5331</v>
      </c>
      <c r="D65" s="429"/>
      <c r="E65" s="291" t="s">
        <v>54</v>
      </c>
      <c r="F65" s="283"/>
      <c r="G65" s="75"/>
      <c r="H65" s="76"/>
      <c r="I65" s="76"/>
      <c r="J65" s="77">
        <v>0</v>
      </c>
      <c r="K65" s="224">
        <v>320</v>
      </c>
      <c r="L65" s="83">
        <f>J65+K65</f>
        <v>320</v>
      </c>
      <c r="M65" s="236"/>
      <c r="N65" s="237">
        <f>L65+M65</f>
        <v>320</v>
      </c>
      <c r="O65" s="236"/>
      <c r="P65" s="350">
        <f>N65+O65</f>
        <v>320</v>
      </c>
      <c r="Q65" s="236">
        <v>3000</v>
      </c>
      <c r="R65" s="350">
        <f>P65+Q65</f>
        <v>3320</v>
      </c>
      <c r="S65" s="236"/>
      <c r="T65" s="350">
        <f>R65+S65</f>
        <v>3320</v>
      </c>
      <c r="U65" s="236"/>
      <c r="V65" s="265">
        <f>T65+U65</f>
        <v>3320</v>
      </c>
      <c r="W65" s="236">
        <v>110</v>
      </c>
      <c r="X65" s="265">
        <f>V65+W65</f>
        <v>3430</v>
      </c>
      <c r="Y65" s="236">
        <v>580</v>
      </c>
      <c r="Z65" s="265">
        <f>X65+Y65</f>
        <v>4010</v>
      </c>
      <c r="AA65" s="236"/>
      <c r="AB65" s="265">
        <f>Z65+AA65</f>
        <v>4010</v>
      </c>
    </row>
    <row r="66" spans="1:28" ht="27" customHeight="1">
      <c r="A66" s="45">
        <v>8</v>
      </c>
      <c r="B66" s="47">
        <v>3123</v>
      </c>
      <c r="C66" s="492"/>
      <c r="D66" s="497"/>
      <c r="E66" s="493" t="s">
        <v>80</v>
      </c>
      <c r="F66" s="282"/>
      <c r="G66" s="71"/>
      <c r="H66" s="500"/>
      <c r="I66" s="524"/>
      <c r="J66" s="50"/>
      <c r="K66" s="51"/>
      <c r="L66" s="230"/>
      <c r="M66" s="53"/>
      <c r="N66" s="230"/>
      <c r="O66" s="53"/>
      <c r="P66" s="52"/>
      <c r="Q66" s="53"/>
      <c r="R66" s="230"/>
      <c r="S66" s="51"/>
      <c r="T66" s="52"/>
      <c r="U66" s="53"/>
      <c r="V66" s="230"/>
      <c r="W66" s="53"/>
      <c r="X66" s="230"/>
      <c r="Y66" s="53"/>
      <c r="Z66" s="230"/>
      <c r="AA66" s="53"/>
      <c r="AB66" s="230"/>
    </row>
    <row r="67" spans="1:28" ht="12.75" customHeight="1">
      <c r="A67" s="54"/>
      <c r="B67" s="247"/>
      <c r="C67" s="448">
        <v>5331</v>
      </c>
      <c r="D67" s="413" t="s">
        <v>163</v>
      </c>
      <c r="E67" s="494" t="s">
        <v>119</v>
      </c>
      <c r="F67" s="280"/>
      <c r="G67" s="57"/>
      <c r="H67" s="501"/>
      <c r="I67" s="517"/>
      <c r="J67" s="214"/>
      <c r="K67" s="223"/>
      <c r="L67" s="222"/>
      <c r="M67" s="234"/>
      <c r="N67" s="235"/>
      <c r="O67" s="234"/>
      <c r="P67" s="451">
        <f>N67+O67</f>
        <v>0</v>
      </c>
      <c r="Q67" s="234">
        <v>700</v>
      </c>
      <c r="R67" s="264">
        <f>P67+Q67</f>
        <v>700</v>
      </c>
      <c r="S67" s="223"/>
      <c r="T67" s="451">
        <f>R67+S67</f>
        <v>700</v>
      </c>
      <c r="U67" s="234"/>
      <c r="V67" s="264">
        <f>T67+U67</f>
        <v>700</v>
      </c>
      <c r="W67" s="234"/>
      <c r="X67" s="264">
        <f>V67+W67</f>
        <v>700</v>
      </c>
      <c r="Y67" s="234"/>
      <c r="Z67" s="264">
        <f>X67+Y67</f>
        <v>700</v>
      </c>
      <c r="AA67" s="234"/>
      <c r="AB67" s="264">
        <f>Z67+AA67</f>
        <v>700</v>
      </c>
    </row>
    <row r="68" spans="1:28" ht="11.25" customHeight="1">
      <c r="A68" s="54"/>
      <c r="B68" s="247"/>
      <c r="C68" s="448">
        <v>6351</v>
      </c>
      <c r="D68" s="413" t="s">
        <v>18</v>
      </c>
      <c r="E68" s="495" t="s">
        <v>138</v>
      </c>
      <c r="F68" s="280"/>
      <c r="G68" s="57"/>
      <c r="H68" s="501"/>
      <c r="I68" s="517"/>
      <c r="J68" s="214">
        <v>5000</v>
      </c>
      <c r="K68" s="59"/>
      <c r="L68" s="235">
        <f>J68+K68</f>
        <v>5000</v>
      </c>
      <c r="M68" s="61"/>
      <c r="N68" s="235">
        <f>L68+M68</f>
        <v>5000</v>
      </c>
      <c r="O68" s="61"/>
      <c r="P68" s="451">
        <f>N68+O68</f>
        <v>5000</v>
      </c>
      <c r="Q68" s="61"/>
      <c r="R68" s="264">
        <f>P68+Q68</f>
        <v>5000</v>
      </c>
      <c r="S68" s="59"/>
      <c r="T68" s="451">
        <f>R68+S68</f>
        <v>5000</v>
      </c>
      <c r="U68" s="61"/>
      <c r="V68" s="264">
        <f>T68+U68</f>
        <v>5000</v>
      </c>
      <c r="W68" s="61"/>
      <c r="X68" s="264">
        <f>V68+W68</f>
        <v>5000</v>
      </c>
      <c r="Y68" s="61"/>
      <c r="Z68" s="264">
        <f>X68+Y68</f>
        <v>5000</v>
      </c>
      <c r="AA68" s="61"/>
      <c r="AB68" s="264">
        <f>Z68+AA68</f>
        <v>5000</v>
      </c>
    </row>
    <row r="69" spans="1:28" ht="12.75" customHeight="1">
      <c r="A69" s="360"/>
      <c r="B69" s="462"/>
      <c r="C69" s="361">
        <v>5331</v>
      </c>
      <c r="D69" s="498"/>
      <c r="E69" s="496" t="s">
        <v>54</v>
      </c>
      <c r="F69" s="475"/>
      <c r="G69" s="476"/>
      <c r="H69" s="502"/>
      <c r="I69" s="525"/>
      <c r="J69" s="477"/>
      <c r="K69" s="478"/>
      <c r="L69" s="479"/>
      <c r="M69" s="480"/>
      <c r="N69" s="255"/>
      <c r="O69" s="480"/>
      <c r="P69" s="473"/>
      <c r="Q69" s="480">
        <v>700</v>
      </c>
      <c r="R69" s="481">
        <f>P69+Q69</f>
        <v>700</v>
      </c>
      <c r="S69" s="478"/>
      <c r="T69" s="473">
        <f>R69+S69</f>
        <v>700</v>
      </c>
      <c r="U69" s="480"/>
      <c r="V69" s="481">
        <f>T69+U69</f>
        <v>700</v>
      </c>
      <c r="W69" s="480"/>
      <c r="X69" s="481">
        <f>V69+W69</f>
        <v>700</v>
      </c>
      <c r="Y69" s="480"/>
      <c r="Z69" s="481">
        <f>X69+Y69</f>
        <v>700</v>
      </c>
      <c r="AA69" s="480"/>
      <c r="AB69" s="481">
        <f>Z69+AA69</f>
        <v>700</v>
      </c>
    </row>
    <row r="70" spans="1:28" s="13" customFormat="1" ht="12.75" customHeight="1" thickBot="1">
      <c r="A70" s="62"/>
      <c r="B70" s="64"/>
      <c r="C70" s="63">
        <v>6351</v>
      </c>
      <c r="D70" s="499"/>
      <c r="E70" s="145" t="s">
        <v>27</v>
      </c>
      <c r="F70" s="281"/>
      <c r="G70" s="281"/>
      <c r="H70" s="490"/>
      <c r="I70" s="526"/>
      <c r="J70" s="67">
        <v>5000</v>
      </c>
      <c r="K70" s="491"/>
      <c r="L70" s="474">
        <f>J70+K70</f>
        <v>5000</v>
      </c>
      <c r="M70" s="491"/>
      <c r="N70" s="474">
        <f>L70+M70</f>
        <v>5000</v>
      </c>
      <c r="O70" s="68"/>
      <c r="P70" s="474">
        <f>N70+O70</f>
        <v>5000</v>
      </c>
      <c r="Q70" s="232"/>
      <c r="R70" s="341">
        <f>P70+Q70</f>
        <v>5000</v>
      </c>
      <c r="S70" s="68"/>
      <c r="T70" s="474">
        <f>R70+S70</f>
        <v>5000</v>
      </c>
      <c r="U70" s="232"/>
      <c r="V70" s="341">
        <f>T70+U70</f>
        <v>5000</v>
      </c>
      <c r="W70" s="232"/>
      <c r="X70" s="341">
        <f>V70+W70</f>
        <v>5000</v>
      </c>
      <c r="Y70" s="232"/>
      <c r="Z70" s="341">
        <f>X70+Y70</f>
        <v>5000</v>
      </c>
      <c r="AA70" s="232"/>
      <c r="AB70" s="341">
        <f>Z70+AA70</f>
        <v>5000</v>
      </c>
    </row>
    <row r="71" spans="1:28" ht="25.5" customHeight="1">
      <c r="A71" s="482">
        <v>9</v>
      </c>
      <c r="B71" s="483">
        <v>3123</v>
      </c>
      <c r="C71" s="124"/>
      <c r="D71" s="484"/>
      <c r="E71" s="485" t="s">
        <v>81</v>
      </c>
      <c r="F71" s="486"/>
      <c r="G71" s="487"/>
      <c r="H71" s="488"/>
      <c r="I71" s="488"/>
      <c r="J71" s="489"/>
      <c r="K71" s="82"/>
      <c r="L71" s="83"/>
      <c r="M71" s="84"/>
      <c r="N71" s="237"/>
      <c r="O71" s="84"/>
      <c r="P71" s="237"/>
      <c r="Q71" s="84"/>
      <c r="R71" s="237"/>
      <c r="S71" s="84"/>
      <c r="T71" s="237"/>
      <c r="U71" s="84"/>
      <c r="V71" s="237"/>
      <c r="W71" s="84"/>
      <c r="X71" s="237"/>
      <c r="Y71" s="84"/>
      <c r="Z71" s="237"/>
      <c r="AA71" s="84"/>
      <c r="AB71" s="237"/>
    </row>
    <row r="72" spans="1:28" ht="12.75" customHeight="1">
      <c r="A72" s="54"/>
      <c r="B72" s="55"/>
      <c r="C72" s="56">
        <v>6121</v>
      </c>
      <c r="D72" s="410" t="s">
        <v>19</v>
      </c>
      <c r="E72" s="289" t="s">
        <v>48</v>
      </c>
      <c r="F72" s="280"/>
      <c r="G72" s="57"/>
      <c r="H72" s="58"/>
      <c r="I72" s="58"/>
      <c r="J72" s="214">
        <v>875</v>
      </c>
      <c r="K72" s="59"/>
      <c r="L72" s="222">
        <f>J72+K72</f>
        <v>875</v>
      </c>
      <c r="M72" s="61"/>
      <c r="N72" s="235">
        <f>L72+M72</f>
        <v>875</v>
      </c>
      <c r="O72" s="61"/>
      <c r="P72" s="264">
        <f>N72+O72</f>
        <v>875</v>
      </c>
      <c r="Q72" s="61"/>
      <c r="R72" s="264">
        <f>P72+Q72</f>
        <v>875</v>
      </c>
      <c r="S72" s="61"/>
      <c r="T72" s="264">
        <f>R72+S72</f>
        <v>875</v>
      </c>
      <c r="U72" s="61"/>
      <c r="V72" s="264">
        <f>T72+U72</f>
        <v>875</v>
      </c>
      <c r="W72" s="61"/>
      <c r="X72" s="264">
        <f>V72+W72</f>
        <v>875</v>
      </c>
      <c r="Y72" s="61"/>
      <c r="Z72" s="264">
        <f>X72+Y72</f>
        <v>875</v>
      </c>
      <c r="AA72" s="61"/>
      <c r="AB72" s="264">
        <f>Z72+AA72</f>
        <v>875</v>
      </c>
    </row>
    <row r="73" spans="1:28" ht="12.75" customHeight="1">
      <c r="A73" s="85"/>
      <c r="B73" s="86"/>
      <c r="C73" s="87">
        <v>6121</v>
      </c>
      <c r="D73" s="431"/>
      <c r="E73" s="326" t="s">
        <v>63</v>
      </c>
      <c r="F73" s="284"/>
      <c r="G73" s="88"/>
      <c r="H73" s="89"/>
      <c r="I73" s="89"/>
      <c r="J73" s="90">
        <v>875</v>
      </c>
      <c r="K73" s="91"/>
      <c r="L73" s="60">
        <f>J73+K73</f>
        <v>875</v>
      </c>
      <c r="M73" s="92"/>
      <c r="N73" s="231">
        <f>L73+M73</f>
        <v>875</v>
      </c>
      <c r="O73" s="92"/>
      <c r="P73" s="265">
        <f>N73+O73</f>
        <v>875</v>
      </c>
      <c r="Q73" s="92"/>
      <c r="R73" s="265">
        <f>P73+Q73</f>
        <v>875</v>
      </c>
      <c r="S73" s="92"/>
      <c r="T73" s="265">
        <f>R73+S73</f>
        <v>875</v>
      </c>
      <c r="U73" s="92"/>
      <c r="V73" s="265">
        <f>T73+U73</f>
        <v>875</v>
      </c>
      <c r="W73" s="92"/>
      <c r="X73" s="265">
        <f>V73+W73</f>
        <v>875</v>
      </c>
      <c r="Y73" s="92"/>
      <c r="Z73" s="265">
        <f>X73+Y73</f>
        <v>875</v>
      </c>
      <c r="AA73" s="92"/>
      <c r="AB73" s="265">
        <f>Z73+AA73</f>
        <v>875</v>
      </c>
    </row>
    <row r="74" spans="1:28" ht="12.75" customHeight="1">
      <c r="A74" s="54"/>
      <c r="B74" s="55"/>
      <c r="C74" s="56">
        <v>6130</v>
      </c>
      <c r="D74" s="410"/>
      <c r="E74" s="289" t="s">
        <v>48</v>
      </c>
      <c r="F74" s="285"/>
      <c r="G74" s="93"/>
      <c r="H74" s="58"/>
      <c r="I74" s="58"/>
      <c r="J74" s="214">
        <v>1900</v>
      </c>
      <c r="K74" s="59"/>
      <c r="L74" s="222">
        <f>J74+K74</f>
        <v>1900</v>
      </c>
      <c r="M74" s="61"/>
      <c r="N74" s="235">
        <f>L74+M74</f>
        <v>1900</v>
      </c>
      <c r="O74" s="61"/>
      <c r="P74" s="264">
        <f>N74+O74</f>
        <v>1900</v>
      </c>
      <c r="Q74" s="61"/>
      <c r="R74" s="264">
        <f>P74+Q74</f>
        <v>1900</v>
      </c>
      <c r="S74" s="61"/>
      <c r="T74" s="264">
        <f>R74+S74</f>
        <v>1900</v>
      </c>
      <c r="U74" s="61"/>
      <c r="V74" s="264">
        <f>T74+U74</f>
        <v>1900</v>
      </c>
      <c r="W74" s="61"/>
      <c r="X74" s="264">
        <f>V74+W74</f>
        <v>1900</v>
      </c>
      <c r="Y74" s="61"/>
      <c r="Z74" s="264">
        <f>X74+Y74</f>
        <v>1900</v>
      </c>
      <c r="AA74" s="61"/>
      <c r="AB74" s="264">
        <f>Z74+AA74</f>
        <v>1900</v>
      </c>
    </row>
    <row r="75" spans="1:28" ht="12.75" customHeight="1" thickBot="1">
      <c r="A75" s="72"/>
      <c r="B75" s="86"/>
      <c r="C75" s="74">
        <v>6130</v>
      </c>
      <c r="D75" s="431"/>
      <c r="E75" s="327" t="s">
        <v>64</v>
      </c>
      <c r="F75" s="284"/>
      <c r="G75" s="88"/>
      <c r="H75" s="89"/>
      <c r="I75" s="89"/>
      <c r="J75" s="67">
        <v>1900</v>
      </c>
      <c r="K75" s="68"/>
      <c r="L75" s="69">
        <f>J75+K75</f>
        <v>1900</v>
      </c>
      <c r="M75" s="232"/>
      <c r="N75" s="233">
        <f>L75+M75</f>
        <v>1900</v>
      </c>
      <c r="O75" s="232"/>
      <c r="P75" s="341">
        <f>N75+O75</f>
        <v>1900</v>
      </c>
      <c r="Q75" s="232"/>
      <c r="R75" s="341">
        <f>P75+Q75</f>
        <v>1900</v>
      </c>
      <c r="S75" s="232"/>
      <c r="T75" s="341">
        <f>R75+S75</f>
        <v>1900</v>
      </c>
      <c r="U75" s="232"/>
      <c r="V75" s="233">
        <f>T75+U75</f>
        <v>1900</v>
      </c>
      <c r="W75" s="232"/>
      <c r="X75" s="233">
        <f>V75+W75</f>
        <v>1900</v>
      </c>
      <c r="Y75" s="232"/>
      <c r="Z75" s="233">
        <f>X75+Y75</f>
        <v>1900</v>
      </c>
      <c r="AA75" s="232"/>
      <c r="AB75" s="233">
        <f>Z75+AA75</f>
        <v>1900</v>
      </c>
    </row>
    <row r="76" spans="1:28" ht="24.75" customHeight="1">
      <c r="A76" s="78">
        <v>12</v>
      </c>
      <c r="B76" s="355">
        <v>3122</v>
      </c>
      <c r="C76" s="47"/>
      <c r="D76" s="427"/>
      <c r="E76" s="288" t="s">
        <v>234</v>
      </c>
      <c r="F76" s="279"/>
      <c r="G76" s="48"/>
      <c r="H76" s="49"/>
      <c r="I76" s="49"/>
      <c r="J76" s="81"/>
      <c r="K76" s="356"/>
      <c r="L76" s="357"/>
      <c r="M76" s="358"/>
      <c r="N76" s="359"/>
      <c r="O76" s="358"/>
      <c r="P76" s="359"/>
      <c r="Q76" s="358"/>
      <c r="R76" s="359"/>
      <c r="S76" s="358"/>
      <c r="T76" s="359"/>
      <c r="U76" s="358"/>
      <c r="V76" s="359"/>
      <c r="W76" s="358"/>
      <c r="X76" s="359"/>
      <c r="Y76" s="358"/>
      <c r="Z76" s="359"/>
      <c r="AA76" s="358"/>
      <c r="AB76" s="359"/>
    </row>
    <row r="77" spans="1:28" ht="12.75" customHeight="1">
      <c r="A77" s="85"/>
      <c r="B77" s="86"/>
      <c r="C77" s="56">
        <v>5331</v>
      </c>
      <c r="D77" s="410" t="s">
        <v>233</v>
      </c>
      <c r="E77" s="289" t="s">
        <v>235</v>
      </c>
      <c r="F77" s="352"/>
      <c r="G77" s="353"/>
      <c r="H77" s="89"/>
      <c r="I77" s="517"/>
      <c r="J77" s="90"/>
      <c r="K77" s="91"/>
      <c r="L77" s="354"/>
      <c r="M77" s="92"/>
      <c r="N77" s="344"/>
      <c r="O77" s="92"/>
      <c r="P77" s="345"/>
      <c r="Q77" s="369"/>
      <c r="R77" s="264"/>
      <c r="S77" s="369"/>
      <c r="T77" s="264"/>
      <c r="U77" s="369"/>
      <c r="V77" s="264">
        <f>T77+U77</f>
        <v>0</v>
      </c>
      <c r="W77" s="536">
        <v>350</v>
      </c>
      <c r="X77" s="264">
        <f>V77+W77</f>
        <v>350</v>
      </c>
      <c r="Y77" s="536"/>
      <c r="Z77" s="264">
        <f>X77+Y77</f>
        <v>350</v>
      </c>
      <c r="AA77" s="536"/>
      <c r="AB77" s="264">
        <f>Z77+AA77</f>
        <v>350</v>
      </c>
    </row>
    <row r="78" spans="1:28" ht="12.75" customHeight="1" thickBot="1">
      <c r="A78" s="360"/>
      <c r="B78" s="361"/>
      <c r="C78" s="247">
        <v>5331</v>
      </c>
      <c r="D78" s="368"/>
      <c r="E78" s="384" t="s">
        <v>54</v>
      </c>
      <c r="F78" s="511"/>
      <c r="G78" s="512"/>
      <c r="H78" s="66"/>
      <c r="I78" s="66"/>
      <c r="J78" s="513"/>
      <c r="K78" s="68"/>
      <c r="L78" s="514"/>
      <c r="M78" s="232"/>
      <c r="N78" s="515"/>
      <c r="O78" s="232"/>
      <c r="P78" s="516"/>
      <c r="Q78" s="232"/>
      <c r="R78" s="341"/>
      <c r="S78" s="232"/>
      <c r="T78" s="341"/>
      <c r="U78" s="232"/>
      <c r="V78" s="341">
        <f>T78+U78</f>
        <v>0</v>
      </c>
      <c r="W78" s="537">
        <v>350</v>
      </c>
      <c r="X78" s="341">
        <f>V78+W78</f>
        <v>350</v>
      </c>
      <c r="Y78" s="537"/>
      <c r="Z78" s="341">
        <f>X78+Y78</f>
        <v>350</v>
      </c>
      <c r="AA78" s="537"/>
      <c r="AB78" s="341">
        <f>Z78+AA78</f>
        <v>350</v>
      </c>
    </row>
    <row r="79" spans="1:28" ht="12.75" customHeight="1">
      <c r="A79" s="117">
        <v>19</v>
      </c>
      <c r="B79" s="117">
        <v>3124</v>
      </c>
      <c r="C79" s="118"/>
      <c r="D79" s="432"/>
      <c r="E79" s="510" t="s">
        <v>134</v>
      </c>
      <c r="F79" s="284"/>
      <c r="G79" s="88"/>
      <c r="H79" s="89"/>
      <c r="I79" s="89"/>
      <c r="J79" s="90"/>
      <c r="K79" s="91"/>
      <c r="L79" s="354"/>
      <c r="M79" s="92"/>
      <c r="N79" s="344"/>
      <c r="O79" s="92"/>
      <c r="P79" s="345"/>
      <c r="Q79" s="92"/>
      <c r="R79" s="345"/>
      <c r="S79" s="92"/>
      <c r="T79" s="345"/>
      <c r="U79" s="92"/>
      <c r="V79" s="345"/>
      <c r="W79" s="92"/>
      <c r="X79" s="345"/>
      <c r="Y79" s="92"/>
      <c r="Z79" s="345"/>
      <c r="AA79" s="92"/>
      <c r="AB79" s="345"/>
    </row>
    <row r="80" spans="1:28" ht="12.75" customHeight="1">
      <c r="A80" s="122"/>
      <c r="B80" s="123"/>
      <c r="C80" s="124">
        <v>6351</v>
      </c>
      <c r="D80" s="410" t="s">
        <v>164</v>
      </c>
      <c r="E80" s="294" t="s">
        <v>133</v>
      </c>
      <c r="F80" s="284"/>
      <c r="G80" s="88"/>
      <c r="H80" s="89"/>
      <c r="I80" s="517"/>
      <c r="J80" s="348"/>
      <c r="K80" s="59"/>
      <c r="L80" s="60"/>
      <c r="M80" s="61"/>
      <c r="N80" s="231"/>
      <c r="O80" s="61"/>
      <c r="P80" s="265"/>
      <c r="Q80" s="351">
        <v>1000</v>
      </c>
      <c r="R80" s="264">
        <f>P80+Q80</f>
        <v>1000</v>
      </c>
      <c r="S80" s="351"/>
      <c r="T80" s="264">
        <f>R80+S80</f>
        <v>1000</v>
      </c>
      <c r="U80" s="351"/>
      <c r="V80" s="264">
        <f>T80+U80</f>
        <v>1000</v>
      </c>
      <c r="W80" s="351"/>
      <c r="X80" s="264">
        <f>V80+W80</f>
        <v>1000</v>
      </c>
      <c r="Y80" s="351"/>
      <c r="Z80" s="264">
        <f>X80+Y80</f>
        <v>1000</v>
      </c>
      <c r="AA80" s="351"/>
      <c r="AB80" s="264">
        <f>Z80+AA80</f>
        <v>1000</v>
      </c>
    </row>
    <row r="81" spans="1:28" ht="12.75" customHeight="1" thickBot="1">
      <c r="A81" s="110"/>
      <c r="B81" s="111"/>
      <c r="C81" s="64">
        <v>6351</v>
      </c>
      <c r="D81" s="433"/>
      <c r="E81" s="295" t="s">
        <v>27</v>
      </c>
      <c r="F81" s="284"/>
      <c r="G81" s="88"/>
      <c r="H81" s="89"/>
      <c r="I81" s="89"/>
      <c r="J81" s="90"/>
      <c r="K81" s="91"/>
      <c r="L81" s="83"/>
      <c r="M81" s="92"/>
      <c r="N81" s="237"/>
      <c r="O81" s="92"/>
      <c r="P81" s="350"/>
      <c r="Q81" s="92">
        <v>1000</v>
      </c>
      <c r="R81" s="265">
        <f>P81+Q81</f>
        <v>1000</v>
      </c>
      <c r="S81" s="92"/>
      <c r="T81" s="265">
        <f>R81+S81</f>
        <v>1000</v>
      </c>
      <c r="U81" s="92"/>
      <c r="V81" s="265">
        <f>T81+U81</f>
        <v>1000</v>
      </c>
      <c r="W81" s="92"/>
      <c r="X81" s="265">
        <f>V81+W81</f>
        <v>1000</v>
      </c>
      <c r="Y81" s="92"/>
      <c r="Z81" s="265">
        <f>X81+Y81</f>
        <v>1000</v>
      </c>
      <c r="AA81" s="92"/>
      <c r="AB81" s="265">
        <f>Z81+AA81</f>
        <v>1000</v>
      </c>
    </row>
    <row r="82" spans="1:28" ht="26.25" customHeight="1">
      <c r="A82" s="94">
        <v>22</v>
      </c>
      <c r="B82" s="94">
        <v>4322</v>
      </c>
      <c r="C82" s="47"/>
      <c r="D82" s="434"/>
      <c r="E82" s="292" t="s">
        <v>21</v>
      </c>
      <c r="F82" s="95"/>
      <c r="G82" s="96"/>
      <c r="H82" s="97"/>
      <c r="I82" s="97"/>
      <c r="J82" s="98"/>
      <c r="K82" s="99"/>
      <c r="L82" s="229"/>
      <c r="M82" s="101"/>
      <c r="N82" s="100"/>
      <c r="O82" s="101"/>
      <c r="P82" s="100"/>
      <c r="Q82" s="101"/>
      <c r="R82" s="100"/>
      <c r="S82" s="101"/>
      <c r="T82" s="100"/>
      <c r="U82" s="101"/>
      <c r="V82" s="100"/>
      <c r="W82" s="101"/>
      <c r="X82" s="100"/>
      <c r="Y82" s="101"/>
      <c r="Z82" s="100"/>
      <c r="AA82" s="101"/>
      <c r="AB82" s="100"/>
    </row>
    <row r="83" spans="1:28" ht="12.75" customHeight="1">
      <c r="A83" s="102"/>
      <c r="B83" s="103"/>
      <c r="C83" s="56">
        <v>6121</v>
      </c>
      <c r="D83" s="277"/>
      <c r="E83" s="293" t="s">
        <v>22</v>
      </c>
      <c r="F83" s="104"/>
      <c r="G83" s="105"/>
      <c r="H83" s="106"/>
      <c r="I83" s="106"/>
      <c r="J83" s="107">
        <v>500</v>
      </c>
      <c r="K83" s="108"/>
      <c r="L83" s="222">
        <f>J83+K83</f>
        <v>500</v>
      </c>
      <c r="M83" s="109"/>
      <c r="N83" s="235">
        <f>L83+M83</f>
        <v>500</v>
      </c>
      <c r="O83" s="109"/>
      <c r="P83" s="264">
        <f>N83+O83</f>
        <v>500</v>
      </c>
      <c r="Q83" s="109"/>
      <c r="R83" s="264">
        <f>P83+Q83</f>
        <v>500</v>
      </c>
      <c r="S83" s="109"/>
      <c r="T83" s="264">
        <f>R83+S83</f>
        <v>500</v>
      </c>
      <c r="U83" s="109"/>
      <c r="V83" s="264">
        <f>T83+U83</f>
        <v>500</v>
      </c>
      <c r="W83" s="109"/>
      <c r="X83" s="264">
        <f>V83+W83</f>
        <v>500</v>
      </c>
      <c r="Y83" s="109"/>
      <c r="Z83" s="264">
        <f>X83+Y83</f>
        <v>500</v>
      </c>
      <c r="AA83" s="109"/>
      <c r="AB83" s="264">
        <f>Z83+AA83</f>
        <v>500</v>
      </c>
    </row>
    <row r="84" spans="1:28" ht="16.5" customHeight="1" thickBot="1">
      <c r="A84" s="110"/>
      <c r="B84" s="111"/>
      <c r="C84" s="74">
        <v>6121</v>
      </c>
      <c r="D84" s="435"/>
      <c r="E84" s="272" t="s">
        <v>23</v>
      </c>
      <c r="F84" s="10"/>
      <c r="G84" s="112"/>
      <c r="H84" s="113"/>
      <c r="I84" s="113"/>
      <c r="J84" s="114">
        <v>500</v>
      </c>
      <c r="K84" s="115"/>
      <c r="L84" s="60">
        <f>J84+K84</f>
        <v>500</v>
      </c>
      <c r="M84" s="116"/>
      <c r="N84" s="231">
        <f>L84+M84</f>
        <v>500</v>
      </c>
      <c r="O84" s="116"/>
      <c r="P84" s="265">
        <f>N84+O84</f>
        <v>500</v>
      </c>
      <c r="Q84" s="116"/>
      <c r="R84" s="265">
        <f>P84+Q84</f>
        <v>500</v>
      </c>
      <c r="S84" s="116"/>
      <c r="T84" s="265">
        <f>R84+S84</f>
        <v>500</v>
      </c>
      <c r="U84" s="116"/>
      <c r="V84" s="265">
        <f>T84+U84</f>
        <v>500</v>
      </c>
      <c r="W84" s="116"/>
      <c r="X84" s="265">
        <f>V84+W84</f>
        <v>500</v>
      </c>
      <c r="Y84" s="116"/>
      <c r="Z84" s="265">
        <f>X84+Y84</f>
        <v>500</v>
      </c>
      <c r="AA84" s="116"/>
      <c r="AB84" s="265">
        <f>Z84+AA84</f>
        <v>500</v>
      </c>
    </row>
    <row r="85" spans="1:28" ht="29.25" customHeight="1">
      <c r="A85" s="117">
        <v>32</v>
      </c>
      <c r="B85" s="117">
        <v>3147</v>
      </c>
      <c r="C85" s="118"/>
      <c r="D85" s="432"/>
      <c r="E85" s="292" t="s">
        <v>72</v>
      </c>
      <c r="F85" s="95"/>
      <c r="G85" s="96"/>
      <c r="H85" s="119"/>
      <c r="I85" s="119"/>
      <c r="J85" s="120"/>
      <c r="K85" s="121"/>
      <c r="L85" s="251"/>
      <c r="M85" s="259"/>
      <c r="N85" s="252"/>
      <c r="O85" s="259"/>
      <c r="P85" s="252"/>
      <c r="Q85" s="259"/>
      <c r="R85" s="252"/>
      <c r="S85" s="259"/>
      <c r="T85" s="252"/>
      <c r="U85" s="259"/>
      <c r="V85" s="252"/>
      <c r="W85" s="259"/>
      <c r="X85" s="252"/>
      <c r="Y85" s="259"/>
      <c r="Z85" s="252"/>
      <c r="AA85" s="259"/>
      <c r="AB85" s="252"/>
    </row>
    <row r="86" spans="1:28" ht="14.25" customHeight="1">
      <c r="A86" s="122"/>
      <c r="B86" s="122"/>
      <c r="C86" s="124">
        <v>5331</v>
      </c>
      <c r="D86" s="409" t="s">
        <v>154</v>
      </c>
      <c r="E86" s="391" t="s">
        <v>140</v>
      </c>
      <c r="F86" s="385"/>
      <c r="G86" s="386"/>
      <c r="H86" s="128"/>
      <c r="I86" s="128"/>
      <c r="J86" s="387"/>
      <c r="K86" s="339"/>
      <c r="L86" s="388"/>
      <c r="M86" s="389"/>
      <c r="N86" s="390"/>
      <c r="O86" s="389"/>
      <c r="P86" s="390"/>
      <c r="Q86" s="465">
        <v>1200</v>
      </c>
      <c r="R86" s="264">
        <f>P86+Q86</f>
        <v>1200</v>
      </c>
      <c r="S86" s="260"/>
      <c r="T86" s="264">
        <f>R86+S86</f>
        <v>1200</v>
      </c>
      <c r="U86" s="260"/>
      <c r="V86" s="264">
        <f aca="true" t="shared" si="0" ref="V86:V92">T86+U86</f>
        <v>1200</v>
      </c>
      <c r="W86" s="260"/>
      <c r="X86" s="264">
        <f aca="true" t="shared" si="1" ref="X86:X92">V86+W86</f>
        <v>1200</v>
      </c>
      <c r="Y86" s="260">
        <v>-470</v>
      </c>
      <c r="Z86" s="264">
        <f aca="true" t="shared" si="2" ref="Z86:Z92">X86+Y86</f>
        <v>730</v>
      </c>
      <c r="AA86" s="260"/>
      <c r="AB86" s="264">
        <f aca="true" t="shared" si="3" ref="AB86:AB92">Z86+AA86</f>
        <v>730</v>
      </c>
    </row>
    <row r="87" spans="1:28" ht="14.25" customHeight="1">
      <c r="A87" s="122"/>
      <c r="B87" s="122"/>
      <c r="C87" s="124">
        <v>5331</v>
      </c>
      <c r="D87" s="409" t="s">
        <v>247</v>
      </c>
      <c r="E87" s="391" t="s">
        <v>248</v>
      </c>
      <c r="F87" s="385"/>
      <c r="G87" s="386"/>
      <c r="H87" s="128"/>
      <c r="I87" s="128"/>
      <c r="J87" s="387"/>
      <c r="K87" s="339"/>
      <c r="L87" s="388"/>
      <c r="M87" s="389"/>
      <c r="N87" s="390"/>
      <c r="O87" s="389"/>
      <c r="P87" s="390"/>
      <c r="Q87" s="465"/>
      <c r="R87" s="264"/>
      <c r="S87" s="260"/>
      <c r="T87" s="264"/>
      <c r="U87" s="260"/>
      <c r="V87" s="264"/>
      <c r="W87" s="260"/>
      <c r="X87" s="264"/>
      <c r="Y87" s="260">
        <v>470</v>
      </c>
      <c r="Z87" s="264">
        <f t="shared" si="2"/>
        <v>470</v>
      </c>
      <c r="AA87" s="260"/>
      <c r="AB87" s="264">
        <f t="shared" si="3"/>
        <v>470</v>
      </c>
    </row>
    <row r="88" spans="1:28" ht="14.25" customHeight="1">
      <c r="A88" s="122"/>
      <c r="B88" s="123"/>
      <c r="C88" s="124">
        <v>6351</v>
      </c>
      <c r="D88" s="410" t="s">
        <v>73</v>
      </c>
      <c r="E88" s="294" t="s">
        <v>74</v>
      </c>
      <c r="F88" s="125"/>
      <c r="G88" s="127"/>
      <c r="H88" s="128"/>
      <c r="I88" s="128"/>
      <c r="J88" s="215">
        <v>0</v>
      </c>
      <c r="K88" s="129"/>
      <c r="L88" s="222">
        <f>J88+K88</f>
        <v>0</v>
      </c>
      <c r="M88" s="260">
        <v>200</v>
      </c>
      <c r="N88" s="264">
        <f>L88+M88</f>
        <v>200</v>
      </c>
      <c r="O88" s="260"/>
      <c r="P88" s="264">
        <f>N88+O88</f>
        <v>200</v>
      </c>
      <c r="Q88" s="260"/>
      <c r="R88" s="264">
        <f>P88+Q88</f>
        <v>200</v>
      </c>
      <c r="S88" s="260"/>
      <c r="T88" s="264">
        <f>R88+S88</f>
        <v>200</v>
      </c>
      <c r="U88" s="260"/>
      <c r="V88" s="264">
        <f t="shared" si="0"/>
        <v>200</v>
      </c>
      <c r="W88" s="260"/>
      <c r="X88" s="264">
        <f t="shared" si="1"/>
        <v>200</v>
      </c>
      <c r="Y88" s="260"/>
      <c r="Z88" s="264">
        <f t="shared" si="2"/>
        <v>200</v>
      </c>
      <c r="AA88" s="260"/>
      <c r="AB88" s="264">
        <f t="shared" si="3"/>
        <v>200</v>
      </c>
    </row>
    <row r="89" spans="1:28" ht="14.25" customHeight="1">
      <c r="A89" s="331"/>
      <c r="B89" s="532"/>
      <c r="C89" s="540">
        <v>6121</v>
      </c>
      <c r="D89" s="410" t="s">
        <v>223</v>
      </c>
      <c r="E89" s="293" t="s">
        <v>218</v>
      </c>
      <c r="F89" s="104"/>
      <c r="G89" s="105"/>
      <c r="H89" s="106"/>
      <c r="I89" s="517" t="s">
        <v>237</v>
      </c>
      <c r="J89" s="164"/>
      <c r="K89" s="108"/>
      <c r="L89" s="222"/>
      <c r="M89" s="109"/>
      <c r="N89" s="264"/>
      <c r="O89" s="109"/>
      <c r="P89" s="264"/>
      <c r="Q89" s="109"/>
      <c r="R89" s="264"/>
      <c r="S89" s="109"/>
      <c r="T89" s="264"/>
      <c r="U89" s="109">
        <v>10000</v>
      </c>
      <c r="V89" s="264">
        <f t="shared" si="0"/>
        <v>10000</v>
      </c>
      <c r="W89" s="109"/>
      <c r="X89" s="264">
        <f t="shared" si="1"/>
        <v>10000</v>
      </c>
      <c r="Y89" s="109"/>
      <c r="Z89" s="264">
        <f t="shared" si="2"/>
        <v>10000</v>
      </c>
      <c r="AA89" s="109"/>
      <c r="AB89" s="264">
        <f t="shared" si="3"/>
        <v>10000</v>
      </c>
    </row>
    <row r="90" spans="1:28" ht="14.25" customHeight="1">
      <c r="A90" s="331"/>
      <c r="B90" s="532"/>
      <c r="C90" s="442">
        <v>6121</v>
      </c>
      <c r="D90" s="436"/>
      <c r="E90" s="535" t="s">
        <v>23</v>
      </c>
      <c r="F90" s="216"/>
      <c r="G90" s="336"/>
      <c r="H90" s="337"/>
      <c r="I90" s="517"/>
      <c r="J90" s="164"/>
      <c r="K90" s="108"/>
      <c r="L90" s="222"/>
      <c r="M90" s="109"/>
      <c r="N90" s="264"/>
      <c r="O90" s="109"/>
      <c r="P90" s="264"/>
      <c r="Q90" s="109"/>
      <c r="R90" s="264"/>
      <c r="S90" s="109"/>
      <c r="T90" s="264"/>
      <c r="U90" s="376">
        <v>10000</v>
      </c>
      <c r="V90" s="265">
        <f t="shared" si="0"/>
        <v>10000</v>
      </c>
      <c r="W90" s="109"/>
      <c r="X90" s="350">
        <f t="shared" si="1"/>
        <v>10000</v>
      </c>
      <c r="Y90" s="109"/>
      <c r="Z90" s="350">
        <f t="shared" si="2"/>
        <v>10000</v>
      </c>
      <c r="AA90" s="109"/>
      <c r="AB90" s="350">
        <f t="shared" si="3"/>
        <v>10000</v>
      </c>
    </row>
    <row r="91" spans="1:28" ht="14.25" customHeight="1">
      <c r="A91" s="155"/>
      <c r="B91" s="370"/>
      <c r="C91" s="541">
        <v>5331</v>
      </c>
      <c r="D91" s="431"/>
      <c r="E91" s="472" t="s">
        <v>54</v>
      </c>
      <c r="F91" s="216"/>
      <c r="G91" s="336"/>
      <c r="H91" s="337"/>
      <c r="I91" s="337"/>
      <c r="J91" s="159"/>
      <c r="K91" s="160"/>
      <c r="L91" s="381"/>
      <c r="M91" s="263"/>
      <c r="N91" s="382"/>
      <c r="O91" s="263"/>
      <c r="P91" s="382"/>
      <c r="Q91" s="374">
        <v>1200</v>
      </c>
      <c r="R91" s="350">
        <f>P91+Q91</f>
        <v>1200</v>
      </c>
      <c r="S91" s="374"/>
      <c r="T91" s="350">
        <f>R91+S91</f>
        <v>1200</v>
      </c>
      <c r="U91" s="374"/>
      <c r="V91" s="350">
        <f t="shared" si="0"/>
        <v>1200</v>
      </c>
      <c r="W91" s="374"/>
      <c r="X91" s="350">
        <f t="shared" si="1"/>
        <v>1200</v>
      </c>
      <c r="Y91" s="374">
        <f>Y86+Y87</f>
        <v>0</v>
      </c>
      <c r="Z91" s="350">
        <f t="shared" si="2"/>
        <v>1200</v>
      </c>
      <c r="AA91" s="374"/>
      <c r="AB91" s="350">
        <f t="shared" si="3"/>
        <v>1200</v>
      </c>
    </row>
    <row r="92" spans="1:28" ht="13.5" customHeight="1" thickBot="1">
      <c r="A92" s="110"/>
      <c r="B92" s="111"/>
      <c r="C92" s="64">
        <v>6351</v>
      </c>
      <c r="D92" s="433"/>
      <c r="E92" s="295" t="s">
        <v>27</v>
      </c>
      <c r="F92" s="130"/>
      <c r="G92" s="131"/>
      <c r="H92" s="113"/>
      <c r="I92" s="113"/>
      <c r="J92" s="132">
        <v>0</v>
      </c>
      <c r="K92" s="115"/>
      <c r="L92" s="69">
        <f>J92+K92</f>
        <v>0</v>
      </c>
      <c r="M92" s="116">
        <v>200</v>
      </c>
      <c r="N92" s="341">
        <f>L92+M92</f>
        <v>200</v>
      </c>
      <c r="O92" s="116"/>
      <c r="P92" s="341">
        <f>N92+O92</f>
        <v>200</v>
      </c>
      <c r="Q92" s="116"/>
      <c r="R92" s="341">
        <f>P92+Q92</f>
        <v>200</v>
      </c>
      <c r="S92" s="116"/>
      <c r="T92" s="341">
        <f>R92+S92</f>
        <v>200</v>
      </c>
      <c r="U92" s="116">
        <v>0</v>
      </c>
      <c r="V92" s="341">
        <f t="shared" si="0"/>
        <v>200</v>
      </c>
      <c r="W92" s="116"/>
      <c r="X92" s="341">
        <f t="shared" si="1"/>
        <v>200</v>
      </c>
      <c r="Y92" s="116"/>
      <c r="Z92" s="341">
        <f t="shared" si="2"/>
        <v>200</v>
      </c>
      <c r="AA92" s="116"/>
      <c r="AB92" s="341">
        <f t="shared" si="3"/>
        <v>200</v>
      </c>
    </row>
    <row r="93" spans="1:28" ht="12.75" customHeight="1">
      <c r="A93" s="117">
        <v>38</v>
      </c>
      <c r="B93" s="117">
        <v>3121</v>
      </c>
      <c r="C93" s="118"/>
      <c r="D93" s="432"/>
      <c r="E93" s="292" t="s">
        <v>225</v>
      </c>
      <c r="F93" s="284"/>
      <c r="G93" s="88"/>
      <c r="H93" s="89"/>
      <c r="I93" s="89"/>
      <c r="J93" s="90"/>
      <c r="K93" s="91"/>
      <c r="L93" s="354"/>
      <c r="M93" s="92"/>
      <c r="N93" s="344"/>
      <c r="O93" s="92"/>
      <c r="P93" s="345"/>
      <c r="Q93" s="92"/>
      <c r="R93" s="345"/>
      <c r="S93" s="92"/>
      <c r="T93" s="345"/>
      <c r="U93" s="92"/>
      <c r="V93" s="345"/>
      <c r="W93" s="92"/>
      <c r="X93" s="345"/>
      <c r="Y93" s="92"/>
      <c r="Z93" s="345"/>
      <c r="AA93" s="92"/>
      <c r="AB93" s="345"/>
    </row>
    <row r="94" spans="1:28" ht="12.75" customHeight="1">
      <c r="A94" s="122"/>
      <c r="B94" s="123"/>
      <c r="C94" s="124">
        <v>6351</v>
      </c>
      <c r="D94" s="410" t="s">
        <v>224</v>
      </c>
      <c r="E94" s="294" t="s">
        <v>226</v>
      </c>
      <c r="F94" s="284"/>
      <c r="G94" s="88"/>
      <c r="H94" s="89"/>
      <c r="I94" s="517"/>
      <c r="J94" s="348"/>
      <c r="K94" s="59"/>
      <c r="L94" s="60"/>
      <c r="M94" s="61"/>
      <c r="N94" s="231"/>
      <c r="O94" s="61"/>
      <c r="P94" s="265"/>
      <c r="Q94" s="351"/>
      <c r="R94" s="264"/>
      <c r="S94" s="351"/>
      <c r="T94" s="264">
        <f>R94+S94</f>
        <v>0</v>
      </c>
      <c r="U94" s="351"/>
      <c r="V94" s="264"/>
      <c r="W94" s="234">
        <v>120</v>
      </c>
      <c r="X94" s="264">
        <f>V94+W94</f>
        <v>120</v>
      </c>
      <c r="Y94" s="234"/>
      <c r="Z94" s="264">
        <f>X94+Y94</f>
        <v>120</v>
      </c>
      <c r="AA94" s="234"/>
      <c r="AB94" s="264">
        <f>Z94+AA94</f>
        <v>120</v>
      </c>
    </row>
    <row r="95" spans="1:28" ht="12.75" customHeight="1" thickBot="1">
      <c r="A95" s="110"/>
      <c r="B95" s="111"/>
      <c r="C95" s="64">
        <v>6351</v>
      </c>
      <c r="D95" s="433"/>
      <c r="E95" s="295" t="s">
        <v>27</v>
      </c>
      <c r="F95" s="284"/>
      <c r="G95" s="88"/>
      <c r="H95" s="89"/>
      <c r="I95" s="89"/>
      <c r="J95" s="90"/>
      <c r="K95" s="91"/>
      <c r="L95" s="83"/>
      <c r="M95" s="92"/>
      <c r="N95" s="237"/>
      <c r="O95" s="92"/>
      <c r="P95" s="350"/>
      <c r="Q95" s="92"/>
      <c r="R95" s="265"/>
      <c r="S95" s="92"/>
      <c r="T95" s="265">
        <f>R95+S95</f>
        <v>0</v>
      </c>
      <c r="U95" s="92"/>
      <c r="V95" s="265"/>
      <c r="W95" s="538">
        <v>120</v>
      </c>
      <c r="X95" s="265">
        <f>V95+W95</f>
        <v>120</v>
      </c>
      <c r="Y95" s="538"/>
      <c r="Z95" s="265">
        <f>X95+Y95</f>
        <v>120</v>
      </c>
      <c r="AA95" s="538"/>
      <c r="AB95" s="265">
        <f>Z95+AA95</f>
        <v>120</v>
      </c>
    </row>
    <row r="96" spans="1:28" ht="29.25" customHeight="1">
      <c r="A96" s="117">
        <v>39</v>
      </c>
      <c r="B96" s="117">
        <v>3121</v>
      </c>
      <c r="C96" s="118"/>
      <c r="D96" s="432"/>
      <c r="E96" s="292" t="s">
        <v>69</v>
      </c>
      <c r="F96" s="95"/>
      <c r="G96" s="96"/>
      <c r="H96" s="119"/>
      <c r="I96" s="119"/>
      <c r="J96" s="120"/>
      <c r="K96" s="121"/>
      <c r="L96" s="251"/>
      <c r="M96" s="259"/>
      <c r="N96" s="252"/>
      <c r="O96" s="259"/>
      <c r="P96" s="252"/>
      <c r="Q96" s="259"/>
      <c r="R96" s="252"/>
      <c r="S96" s="259"/>
      <c r="T96" s="252"/>
      <c r="U96" s="259"/>
      <c r="V96" s="252"/>
      <c r="W96" s="259"/>
      <c r="X96" s="252"/>
      <c r="Y96" s="259"/>
      <c r="Z96" s="252"/>
      <c r="AA96" s="259"/>
      <c r="AB96" s="252"/>
    </row>
    <row r="97" spans="1:28" ht="14.25" customHeight="1">
      <c r="A97" s="122"/>
      <c r="B97" s="123"/>
      <c r="C97" s="56">
        <v>5331</v>
      </c>
      <c r="D97" s="410" t="s">
        <v>88</v>
      </c>
      <c r="E97" s="411" t="s">
        <v>135</v>
      </c>
      <c r="F97" s="125"/>
      <c r="G97" s="127"/>
      <c r="H97" s="128"/>
      <c r="I97" s="128"/>
      <c r="J97" s="215">
        <v>0</v>
      </c>
      <c r="K97" s="129">
        <v>300</v>
      </c>
      <c r="L97" s="222">
        <f>J97+K97</f>
        <v>300</v>
      </c>
      <c r="M97" s="260"/>
      <c r="N97" s="264">
        <f>L97+M97</f>
        <v>300</v>
      </c>
      <c r="O97" s="260"/>
      <c r="P97" s="264">
        <f>N97+O97</f>
        <v>300</v>
      </c>
      <c r="Q97" s="260">
        <v>200</v>
      </c>
      <c r="R97" s="264">
        <f>P97+Q97</f>
        <v>500</v>
      </c>
      <c r="S97" s="260"/>
      <c r="T97" s="264">
        <f>R97+S97</f>
        <v>500</v>
      </c>
      <c r="U97" s="260"/>
      <c r="V97" s="264">
        <f>T97+U97</f>
        <v>500</v>
      </c>
      <c r="W97" s="260"/>
      <c r="X97" s="264">
        <f>V97+W97</f>
        <v>500</v>
      </c>
      <c r="Y97" s="260"/>
      <c r="Z97" s="264">
        <f>X97+Y97</f>
        <v>500</v>
      </c>
      <c r="AA97" s="260"/>
      <c r="AB97" s="264">
        <f>Z97+AA97</f>
        <v>500</v>
      </c>
    </row>
    <row r="98" spans="1:28" ht="14.25" customHeight="1">
      <c r="A98" s="103"/>
      <c r="B98" s="56"/>
      <c r="C98" s="56">
        <v>5331</v>
      </c>
      <c r="D98" s="410" t="s">
        <v>165</v>
      </c>
      <c r="E98" s="293" t="s">
        <v>136</v>
      </c>
      <c r="F98" s="216"/>
      <c r="G98" s="336"/>
      <c r="H98" s="337"/>
      <c r="I98" s="337"/>
      <c r="J98" s="164"/>
      <c r="K98" s="108"/>
      <c r="L98" s="222"/>
      <c r="M98" s="109"/>
      <c r="N98" s="264"/>
      <c r="O98" s="109"/>
      <c r="P98" s="264"/>
      <c r="Q98" s="109">
        <v>300</v>
      </c>
      <c r="R98" s="264">
        <f aca="true" t="shared" si="4" ref="R98:T99">P98+Q98</f>
        <v>300</v>
      </c>
      <c r="S98" s="109"/>
      <c r="T98" s="264">
        <f t="shared" si="4"/>
        <v>300</v>
      </c>
      <c r="U98" s="109"/>
      <c r="V98" s="264">
        <f>T98+U98</f>
        <v>300</v>
      </c>
      <c r="W98" s="109"/>
      <c r="X98" s="264">
        <f>V98+W98</f>
        <v>300</v>
      </c>
      <c r="Y98" s="109"/>
      <c r="Z98" s="264">
        <f>X98+Y98</f>
        <v>300</v>
      </c>
      <c r="AA98" s="109"/>
      <c r="AB98" s="264">
        <f>Z98+AA98</f>
        <v>300</v>
      </c>
    </row>
    <row r="99" spans="1:28" ht="14.25" customHeight="1">
      <c r="A99" s="155"/>
      <c r="B99" s="370"/>
      <c r="C99" s="56">
        <v>6351</v>
      </c>
      <c r="D99" s="410" t="s">
        <v>166</v>
      </c>
      <c r="E99" s="293" t="s">
        <v>137</v>
      </c>
      <c r="F99" s="216"/>
      <c r="G99" s="336"/>
      <c r="H99" s="337"/>
      <c r="I99" s="521"/>
      <c r="J99" s="159"/>
      <c r="K99" s="160"/>
      <c r="L99" s="381"/>
      <c r="M99" s="263"/>
      <c r="N99" s="382"/>
      <c r="O99" s="263"/>
      <c r="P99" s="382"/>
      <c r="Q99" s="263">
        <v>120</v>
      </c>
      <c r="R99" s="264">
        <f t="shared" si="4"/>
        <v>120</v>
      </c>
      <c r="S99" s="263"/>
      <c r="T99" s="264">
        <f t="shared" si="4"/>
        <v>120</v>
      </c>
      <c r="U99" s="263"/>
      <c r="V99" s="264">
        <f>T99+U99</f>
        <v>120</v>
      </c>
      <c r="W99" s="263"/>
      <c r="X99" s="264">
        <f>V99+W99</f>
        <v>120</v>
      </c>
      <c r="Y99" s="263"/>
      <c r="Z99" s="264">
        <f>X99+Y99</f>
        <v>120</v>
      </c>
      <c r="AA99" s="263"/>
      <c r="AB99" s="264">
        <f>Z99+AA99</f>
        <v>120</v>
      </c>
    </row>
    <row r="100" spans="1:28" ht="13.5" customHeight="1">
      <c r="A100" s="103"/>
      <c r="B100" s="102"/>
      <c r="C100" s="247">
        <v>5331</v>
      </c>
      <c r="D100" s="436"/>
      <c r="E100" s="347" t="s">
        <v>54</v>
      </c>
      <c r="F100" s="9"/>
      <c r="G100" s="380"/>
      <c r="H100" s="106"/>
      <c r="I100" s="106"/>
      <c r="J100" s="375">
        <v>0</v>
      </c>
      <c r="K100" s="151">
        <v>300</v>
      </c>
      <c r="L100" s="60">
        <f>J100+K100</f>
        <v>300</v>
      </c>
      <c r="M100" s="376"/>
      <c r="N100" s="265">
        <f>L100+M100</f>
        <v>300</v>
      </c>
      <c r="O100" s="376"/>
      <c r="P100" s="265">
        <f>N100+O100</f>
        <v>300</v>
      </c>
      <c r="Q100" s="376">
        <v>500</v>
      </c>
      <c r="R100" s="265">
        <f>P100+Q100</f>
        <v>800</v>
      </c>
      <c r="S100" s="376"/>
      <c r="T100" s="265">
        <f>R100+S100</f>
        <v>800</v>
      </c>
      <c r="U100" s="376"/>
      <c r="V100" s="265">
        <f>T100+U100</f>
        <v>800</v>
      </c>
      <c r="W100" s="376"/>
      <c r="X100" s="265">
        <f>V100+W100</f>
        <v>800</v>
      </c>
      <c r="Y100" s="376"/>
      <c r="Z100" s="265">
        <f>X100+Y100</f>
        <v>800</v>
      </c>
      <c r="AA100" s="376"/>
      <c r="AB100" s="265">
        <f>Z100+AA100</f>
        <v>800</v>
      </c>
    </row>
    <row r="101" spans="1:28" ht="13.5" customHeight="1" thickBot="1">
      <c r="A101" s="155"/>
      <c r="B101" s="370"/>
      <c r="C101" s="64">
        <v>6351</v>
      </c>
      <c r="D101" s="433"/>
      <c r="E101" s="295" t="s">
        <v>27</v>
      </c>
      <c r="F101" s="206"/>
      <c r="G101" s="371"/>
      <c r="H101" s="337"/>
      <c r="I101" s="337"/>
      <c r="J101" s="372"/>
      <c r="K101" s="373"/>
      <c r="L101" s="83"/>
      <c r="M101" s="374"/>
      <c r="N101" s="350"/>
      <c r="O101" s="374"/>
      <c r="P101" s="350"/>
      <c r="Q101" s="374">
        <v>120</v>
      </c>
      <c r="R101" s="265">
        <f>P101+Q101</f>
        <v>120</v>
      </c>
      <c r="S101" s="374"/>
      <c r="T101" s="265">
        <f>R101+S101</f>
        <v>120</v>
      </c>
      <c r="U101" s="374"/>
      <c r="V101" s="265">
        <f>T101+U101</f>
        <v>120</v>
      </c>
      <c r="W101" s="374"/>
      <c r="X101" s="265">
        <f>V101+W101</f>
        <v>120</v>
      </c>
      <c r="Y101" s="374"/>
      <c r="Z101" s="265">
        <f>X101+Y101</f>
        <v>120</v>
      </c>
      <c r="AA101" s="374"/>
      <c r="AB101" s="265">
        <f>Z101+AA101</f>
        <v>120</v>
      </c>
    </row>
    <row r="102" spans="1:28" ht="15" customHeight="1">
      <c r="A102" s="117">
        <v>40</v>
      </c>
      <c r="B102" s="117">
        <v>3121</v>
      </c>
      <c r="C102" s="118"/>
      <c r="D102" s="432"/>
      <c r="E102" s="292" t="s">
        <v>24</v>
      </c>
      <c r="F102" s="95"/>
      <c r="G102" s="96"/>
      <c r="H102" s="119"/>
      <c r="I102" s="119"/>
      <c r="J102" s="120"/>
      <c r="K102" s="121"/>
      <c r="L102" s="251"/>
      <c r="M102" s="259"/>
      <c r="N102" s="252"/>
      <c r="O102" s="259"/>
      <c r="P102" s="252"/>
      <c r="Q102" s="259"/>
      <c r="R102" s="252"/>
      <c r="S102" s="259"/>
      <c r="T102" s="252"/>
      <c r="U102" s="259"/>
      <c r="V102" s="252"/>
      <c r="W102" s="259"/>
      <c r="X102" s="252"/>
      <c r="Y102" s="259"/>
      <c r="Z102" s="252"/>
      <c r="AA102" s="259"/>
      <c r="AB102" s="252"/>
    </row>
    <row r="103" spans="1:28" ht="14.25" customHeight="1">
      <c r="A103" s="122"/>
      <c r="B103" s="123"/>
      <c r="C103" s="124">
        <v>6351</v>
      </c>
      <c r="D103" s="409" t="s">
        <v>25</v>
      </c>
      <c r="E103" s="294" t="s">
        <v>26</v>
      </c>
      <c r="F103" s="125"/>
      <c r="G103" s="127"/>
      <c r="H103" s="128"/>
      <c r="I103" s="128"/>
      <c r="J103" s="215">
        <v>8000</v>
      </c>
      <c r="K103" s="129"/>
      <c r="L103" s="222">
        <f>J103+K103</f>
        <v>8000</v>
      </c>
      <c r="M103" s="260"/>
      <c r="N103" s="264">
        <f>L103+M103</f>
        <v>8000</v>
      </c>
      <c r="O103" s="260"/>
      <c r="P103" s="264">
        <f>N103+O103</f>
        <v>8000</v>
      </c>
      <c r="Q103" s="260">
        <v>2000</v>
      </c>
      <c r="R103" s="264">
        <f>P103+Q103</f>
        <v>10000</v>
      </c>
      <c r="S103" s="260"/>
      <c r="T103" s="264">
        <f>R103+S103</f>
        <v>10000</v>
      </c>
      <c r="U103" s="260"/>
      <c r="V103" s="264">
        <f>T103+U103</f>
        <v>10000</v>
      </c>
      <c r="W103" s="260"/>
      <c r="X103" s="264">
        <f>V103+W103</f>
        <v>10000</v>
      </c>
      <c r="Y103" s="260"/>
      <c r="Z103" s="264">
        <f>X103+Y103</f>
        <v>10000</v>
      </c>
      <c r="AA103" s="260"/>
      <c r="AB103" s="264">
        <f>Z103+AA103</f>
        <v>10000</v>
      </c>
    </row>
    <row r="104" spans="1:28" ht="14.25" customHeight="1">
      <c r="A104" s="155"/>
      <c r="B104" s="370"/>
      <c r="C104" s="342">
        <v>6351</v>
      </c>
      <c r="D104" s="410" t="s">
        <v>195</v>
      </c>
      <c r="E104" s="534" t="s">
        <v>202</v>
      </c>
      <c r="F104" s="216"/>
      <c r="G104" s="336"/>
      <c r="H104" s="337"/>
      <c r="I104" s="337"/>
      <c r="J104" s="159"/>
      <c r="K104" s="160"/>
      <c r="L104" s="222"/>
      <c r="M104" s="263"/>
      <c r="N104" s="264"/>
      <c r="O104" s="263"/>
      <c r="P104" s="264"/>
      <c r="Q104" s="263"/>
      <c r="R104" s="264"/>
      <c r="S104" s="263">
        <v>922</v>
      </c>
      <c r="T104" s="264">
        <f>R104+S104</f>
        <v>922</v>
      </c>
      <c r="U104" s="263"/>
      <c r="V104" s="264">
        <f>T104+U104</f>
        <v>922</v>
      </c>
      <c r="W104" s="263"/>
      <c r="X104" s="264">
        <f>V104+W104</f>
        <v>922</v>
      </c>
      <c r="Y104" s="263"/>
      <c r="Z104" s="264">
        <f>X104+Y104</f>
        <v>922</v>
      </c>
      <c r="AA104" s="263"/>
      <c r="AB104" s="264">
        <f>Z104+AA104</f>
        <v>922</v>
      </c>
    </row>
    <row r="105" spans="1:28" ht="13.5" customHeight="1" thickBot="1">
      <c r="A105" s="110"/>
      <c r="B105" s="111"/>
      <c r="C105" s="64">
        <v>6351</v>
      </c>
      <c r="D105" s="433"/>
      <c r="E105" s="295" t="s">
        <v>27</v>
      </c>
      <c r="F105" s="130"/>
      <c r="G105" s="131"/>
      <c r="H105" s="113"/>
      <c r="I105" s="113"/>
      <c r="J105" s="132">
        <v>8000</v>
      </c>
      <c r="K105" s="115"/>
      <c r="L105" s="60">
        <f>J105+K105</f>
        <v>8000</v>
      </c>
      <c r="M105" s="116"/>
      <c r="N105" s="265">
        <f>L105+M105</f>
        <v>8000</v>
      </c>
      <c r="O105" s="116"/>
      <c r="P105" s="265">
        <f>N105+O105</f>
        <v>8000</v>
      </c>
      <c r="Q105" s="116">
        <v>2000</v>
      </c>
      <c r="R105" s="265">
        <f>P105+Q105</f>
        <v>10000</v>
      </c>
      <c r="S105" s="116">
        <v>922</v>
      </c>
      <c r="T105" s="265">
        <f>R105+S105</f>
        <v>10922</v>
      </c>
      <c r="U105" s="116"/>
      <c r="V105" s="265">
        <f>T105+U105</f>
        <v>10922</v>
      </c>
      <c r="W105" s="116"/>
      <c r="X105" s="265">
        <f>V105+W105</f>
        <v>10922</v>
      </c>
      <c r="Y105" s="116"/>
      <c r="Z105" s="265">
        <f>X105+Y105</f>
        <v>10922</v>
      </c>
      <c r="AA105" s="116"/>
      <c r="AB105" s="265">
        <f>Z105+AA105</f>
        <v>10922</v>
      </c>
    </row>
    <row r="106" spans="1:28" ht="27.75" customHeight="1">
      <c r="A106" s="117">
        <v>44</v>
      </c>
      <c r="B106" s="117">
        <v>3123</v>
      </c>
      <c r="C106" s="118"/>
      <c r="D106" s="432"/>
      <c r="E106" s="292" t="s">
        <v>130</v>
      </c>
      <c r="F106" s="95"/>
      <c r="G106" s="96"/>
      <c r="H106" s="119"/>
      <c r="I106" s="119"/>
      <c r="J106" s="120"/>
      <c r="K106" s="121"/>
      <c r="L106" s="251"/>
      <c r="M106" s="259"/>
      <c r="N106" s="252"/>
      <c r="O106" s="259"/>
      <c r="P106" s="252"/>
      <c r="Q106" s="259"/>
      <c r="R106" s="252"/>
      <c r="S106" s="259"/>
      <c r="T106" s="252"/>
      <c r="U106" s="259"/>
      <c r="V106" s="252"/>
      <c r="W106" s="259"/>
      <c r="X106" s="252"/>
      <c r="Y106" s="259"/>
      <c r="Z106" s="252"/>
      <c r="AA106" s="259"/>
      <c r="AB106" s="252"/>
    </row>
    <row r="107" spans="1:28" ht="14.25" customHeight="1">
      <c r="A107" s="122"/>
      <c r="B107" s="123"/>
      <c r="C107" s="124">
        <v>6351</v>
      </c>
      <c r="D107" s="410" t="s">
        <v>167</v>
      </c>
      <c r="E107" s="294" t="s">
        <v>153</v>
      </c>
      <c r="F107" s="125"/>
      <c r="G107" s="127"/>
      <c r="H107" s="128"/>
      <c r="I107" s="128"/>
      <c r="J107" s="215"/>
      <c r="K107" s="129"/>
      <c r="L107" s="222"/>
      <c r="M107" s="260"/>
      <c r="N107" s="264"/>
      <c r="O107" s="260"/>
      <c r="P107" s="264"/>
      <c r="Q107" s="260">
        <v>150</v>
      </c>
      <c r="R107" s="264">
        <f>P107+Q107</f>
        <v>150</v>
      </c>
      <c r="S107" s="260"/>
      <c r="T107" s="264">
        <f>R107+S107</f>
        <v>150</v>
      </c>
      <c r="U107" s="260"/>
      <c r="V107" s="264">
        <f>T107+U107</f>
        <v>150</v>
      </c>
      <c r="W107" s="260">
        <v>75</v>
      </c>
      <c r="X107" s="264">
        <f>V107+W107</f>
        <v>225</v>
      </c>
      <c r="Y107" s="260"/>
      <c r="Z107" s="264">
        <f>X107+Y107</f>
        <v>225</v>
      </c>
      <c r="AA107" s="260"/>
      <c r="AB107" s="264">
        <f>Z107+AA107</f>
        <v>225</v>
      </c>
    </row>
    <row r="108" spans="1:28" ht="13.5" customHeight="1" thickBot="1">
      <c r="A108" s="110"/>
      <c r="B108" s="111"/>
      <c r="C108" s="64">
        <v>6351</v>
      </c>
      <c r="D108" s="433"/>
      <c r="E108" s="295" t="s">
        <v>27</v>
      </c>
      <c r="F108" s="130"/>
      <c r="G108" s="131"/>
      <c r="H108" s="113"/>
      <c r="I108" s="113"/>
      <c r="J108" s="132"/>
      <c r="K108" s="115"/>
      <c r="L108" s="60"/>
      <c r="M108" s="116"/>
      <c r="N108" s="233"/>
      <c r="O108" s="116"/>
      <c r="P108" s="341"/>
      <c r="Q108" s="116">
        <v>150</v>
      </c>
      <c r="R108" s="341">
        <f>P108+Q108</f>
        <v>150</v>
      </c>
      <c r="S108" s="116"/>
      <c r="T108" s="341">
        <f>R108+S108</f>
        <v>150</v>
      </c>
      <c r="U108" s="116"/>
      <c r="V108" s="233">
        <f>T108+U108</f>
        <v>150</v>
      </c>
      <c r="W108" s="116">
        <v>75</v>
      </c>
      <c r="X108" s="233">
        <f>V108+W108</f>
        <v>225</v>
      </c>
      <c r="Y108" s="116"/>
      <c r="Z108" s="233">
        <f>X108+Y108</f>
        <v>225</v>
      </c>
      <c r="AA108" s="116"/>
      <c r="AB108" s="233">
        <f>Z108+AA108</f>
        <v>225</v>
      </c>
    </row>
    <row r="109" spans="1:28" ht="14.25" customHeight="1">
      <c r="A109" s="155">
        <v>46</v>
      </c>
      <c r="B109" s="155">
        <v>3114</v>
      </c>
      <c r="C109" s="87"/>
      <c r="D109" s="437"/>
      <c r="E109" s="298" t="s">
        <v>145</v>
      </c>
      <c r="F109" s="156"/>
      <c r="G109" s="157"/>
      <c r="H109" s="158"/>
      <c r="I109" s="158"/>
      <c r="J109" s="159"/>
      <c r="K109" s="253"/>
      <c r="L109" s="257"/>
      <c r="M109" s="253"/>
      <c r="N109" s="240"/>
      <c r="O109" s="263"/>
      <c r="P109" s="240"/>
      <c r="Q109" s="263"/>
      <c r="R109" s="240"/>
      <c r="S109" s="263"/>
      <c r="T109" s="240"/>
      <c r="U109" s="263"/>
      <c r="V109" s="240"/>
      <c r="W109" s="263"/>
      <c r="X109" s="240"/>
      <c r="Y109" s="263"/>
      <c r="Z109" s="240"/>
      <c r="AA109" s="263"/>
      <c r="AB109" s="240"/>
    </row>
    <row r="110" spans="1:28" ht="12.75" customHeight="1">
      <c r="A110" s="102"/>
      <c r="B110" s="103"/>
      <c r="C110" s="56">
        <v>5331</v>
      </c>
      <c r="D110" s="410" t="s">
        <v>168</v>
      </c>
      <c r="E110" s="300" t="s">
        <v>143</v>
      </c>
      <c r="F110" s="161"/>
      <c r="G110" s="162"/>
      <c r="H110" s="163"/>
      <c r="I110" s="163"/>
      <c r="J110" s="164"/>
      <c r="K110" s="109"/>
      <c r="L110" s="222"/>
      <c r="M110" s="109"/>
      <c r="N110" s="264"/>
      <c r="O110" s="109"/>
      <c r="P110" s="264"/>
      <c r="Q110" s="109">
        <v>2000</v>
      </c>
      <c r="R110" s="264">
        <f>P110+Q110</f>
        <v>2000</v>
      </c>
      <c r="S110" s="109"/>
      <c r="T110" s="264">
        <f>R110+S110</f>
        <v>2000</v>
      </c>
      <c r="U110" s="109"/>
      <c r="V110" s="264">
        <f>T110+U110</f>
        <v>2000</v>
      </c>
      <c r="W110" s="109"/>
      <c r="X110" s="264">
        <f>V110+W110</f>
        <v>2000</v>
      </c>
      <c r="Y110" s="109"/>
      <c r="Z110" s="264">
        <f>X110+Y110</f>
        <v>2000</v>
      </c>
      <c r="AA110" s="109"/>
      <c r="AB110" s="264">
        <f>Z110+AA110</f>
        <v>2000</v>
      </c>
    </row>
    <row r="111" spans="1:28" ht="12.75" customHeight="1" thickBot="1">
      <c r="A111" s="111"/>
      <c r="B111" s="110"/>
      <c r="C111" s="74">
        <v>5331</v>
      </c>
      <c r="D111" s="438"/>
      <c r="E111" s="291" t="s">
        <v>54</v>
      </c>
      <c r="F111" s="10"/>
      <c r="G111" s="112"/>
      <c r="H111" s="165"/>
      <c r="I111" s="165"/>
      <c r="J111" s="132"/>
      <c r="K111" s="116"/>
      <c r="L111" s="69"/>
      <c r="M111" s="116"/>
      <c r="N111" s="233"/>
      <c r="O111" s="116"/>
      <c r="P111" s="233"/>
      <c r="Q111" s="116">
        <v>2000</v>
      </c>
      <c r="R111" s="233">
        <f>P111+Q111</f>
        <v>2000</v>
      </c>
      <c r="S111" s="116"/>
      <c r="T111" s="233">
        <f>R111+S111</f>
        <v>2000</v>
      </c>
      <c r="U111" s="116"/>
      <c r="V111" s="265">
        <f>T111+U111</f>
        <v>2000</v>
      </c>
      <c r="W111" s="116"/>
      <c r="X111" s="265">
        <f>V111+W111</f>
        <v>2000</v>
      </c>
      <c r="Y111" s="116"/>
      <c r="Z111" s="265">
        <f>X111+Y111</f>
        <v>2000</v>
      </c>
      <c r="AA111" s="116"/>
      <c r="AB111" s="265">
        <f>Z111+AA111</f>
        <v>2000</v>
      </c>
    </row>
    <row r="112" spans="1:28" ht="27" customHeight="1">
      <c r="A112" s="117">
        <v>47</v>
      </c>
      <c r="B112" s="117">
        <v>3114</v>
      </c>
      <c r="C112" s="118"/>
      <c r="D112" s="432"/>
      <c r="E112" s="292" t="s">
        <v>75</v>
      </c>
      <c r="F112" s="95"/>
      <c r="G112" s="96"/>
      <c r="H112" s="119"/>
      <c r="I112" s="119"/>
      <c r="J112" s="120"/>
      <c r="K112" s="121"/>
      <c r="L112" s="251"/>
      <c r="M112" s="259"/>
      <c r="N112" s="252"/>
      <c r="O112" s="259"/>
      <c r="P112" s="252"/>
      <c r="Q112" s="259"/>
      <c r="R112" s="252"/>
      <c r="S112" s="259"/>
      <c r="T112" s="252"/>
      <c r="U112" s="259"/>
      <c r="V112" s="252"/>
      <c r="W112" s="259"/>
      <c r="X112" s="252"/>
      <c r="Y112" s="259"/>
      <c r="Z112" s="252"/>
      <c r="AA112" s="259"/>
      <c r="AB112" s="252"/>
    </row>
    <row r="113" spans="1:28" ht="14.25" customHeight="1">
      <c r="A113" s="122"/>
      <c r="B113" s="123"/>
      <c r="C113" s="124">
        <v>6351</v>
      </c>
      <c r="D113" s="410" t="s">
        <v>89</v>
      </c>
      <c r="E113" s="294" t="s">
        <v>76</v>
      </c>
      <c r="F113" s="125"/>
      <c r="G113" s="127"/>
      <c r="H113" s="128"/>
      <c r="I113" s="128"/>
      <c r="J113" s="215">
        <v>0</v>
      </c>
      <c r="K113" s="129"/>
      <c r="L113" s="222">
        <f>J113+K113</f>
        <v>0</v>
      </c>
      <c r="M113" s="260">
        <v>4000</v>
      </c>
      <c r="N113" s="264">
        <f>L113+M113</f>
        <v>4000</v>
      </c>
      <c r="O113" s="260"/>
      <c r="P113" s="264">
        <f>N113+O113</f>
        <v>4000</v>
      </c>
      <c r="Q113" s="260"/>
      <c r="R113" s="264">
        <f>P113+Q113</f>
        <v>4000</v>
      </c>
      <c r="S113" s="260"/>
      <c r="T113" s="264">
        <f>R113+S113</f>
        <v>4000</v>
      </c>
      <c r="U113" s="260"/>
      <c r="V113" s="264">
        <f>T113+U113</f>
        <v>4000</v>
      </c>
      <c r="W113" s="260"/>
      <c r="X113" s="264">
        <f>V113+W113</f>
        <v>4000</v>
      </c>
      <c r="Y113" s="260"/>
      <c r="Z113" s="264">
        <f>X113+Y113</f>
        <v>4000</v>
      </c>
      <c r="AA113" s="260"/>
      <c r="AB113" s="264">
        <f>Z113+AA113</f>
        <v>4000</v>
      </c>
    </row>
    <row r="114" spans="1:28" ht="13.5" customHeight="1" thickBot="1">
      <c r="A114" s="110"/>
      <c r="B114" s="111"/>
      <c r="C114" s="64">
        <v>6351</v>
      </c>
      <c r="D114" s="433"/>
      <c r="E114" s="295" t="s">
        <v>27</v>
      </c>
      <c r="F114" s="130"/>
      <c r="G114" s="131"/>
      <c r="H114" s="113"/>
      <c r="I114" s="113"/>
      <c r="J114" s="132">
        <v>0</v>
      </c>
      <c r="K114" s="115"/>
      <c r="L114" s="60">
        <f>J114+K114</f>
        <v>0</v>
      </c>
      <c r="M114" s="116">
        <v>4000</v>
      </c>
      <c r="N114" s="265">
        <f>L114+M114</f>
        <v>4000</v>
      </c>
      <c r="O114" s="116"/>
      <c r="P114" s="265">
        <f>N114+O114</f>
        <v>4000</v>
      </c>
      <c r="Q114" s="116"/>
      <c r="R114" s="265">
        <f>P114+Q114</f>
        <v>4000</v>
      </c>
      <c r="S114" s="116"/>
      <c r="T114" s="265">
        <f>R114+S114</f>
        <v>4000</v>
      </c>
      <c r="U114" s="116"/>
      <c r="V114" s="265">
        <f>T114+U114</f>
        <v>4000</v>
      </c>
      <c r="W114" s="116"/>
      <c r="X114" s="265">
        <f>V114+W114</f>
        <v>4000</v>
      </c>
      <c r="Y114" s="116"/>
      <c r="Z114" s="265">
        <f>X114+Y114</f>
        <v>4000</v>
      </c>
      <c r="AA114" s="116"/>
      <c r="AB114" s="265">
        <f>Z114+AA114</f>
        <v>4000</v>
      </c>
    </row>
    <row r="115" spans="1:28" ht="24.75" customHeight="1">
      <c r="A115" s="117">
        <v>66</v>
      </c>
      <c r="B115" s="117">
        <v>3146</v>
      </c>
      <c r="C115" s="118"/>
      <c r="D115" s="440"/>
      <c r="E115" s="292" t="s">
        <v>250</v>
      </c>
      <c r="F115" s="286"/>
      <c r="G115" s="147"/>
      <c r="H115" s="148"/>
      <c r="I115" s="148"/>
      <c r="J115" s="149"/>
      <c r="K115" s="150"/>
      <c r="L115" s="238"/>
      <c r="M115" s="261"/>
      <c r="N115" s="258"/>
      <c r="O115" s="261"/>
      <c r="P115" s="258"/>
      <c r="Q115" s="261"/>
      <c r="R115" s="258"/>
      <c r="S115" s="261"/>
      <c r="T115" s="258"/>
      <c r="U115" s="261"/>
      <c r="V115" s="258"/>
      <c r="W115" s="261"/>
      <c r="X115" s="258"/>
      <c r="Y115" s="261"/>
      <c r="Z115" s="258"/>
      <c r="AA115" s="261"/>
      <c r="AB115" s="258"/>
    </row>
    <row r="116" spans="1:28" ht="14.25" customHeight="1">
      <c r="A116" s="103"/>
      <c r="B116" s="102"/>
      <c r="C116" s="56">
        <v>5331</v>
      </c>
      <c r="D116" s="410" t="s">
        <v>249</v>
      </c>
      <c r="E116" s="293" t="s">
        <v>251</v>
      </c>
      <c r="F116" s="104"/>
      <c r="G116" s="105"/>
      <c r="H116" s="106"/>
      <c r="I116" s="106"/>
      <c r="J116" s="164"/>
      <c r="K116" s="108"/>
      <c r="L116" s="222"/>
      <c r="M116" s="109"/>
      <c r="N116" s="264"/>
      <c r="O116" s="109"/>
      <c r="P116" s="264"/>
      <c r="Q116" s="109">
        <v>2000</v>
      </c>
      <c r="R116" s="264">
        <f>P116+Q116</f>
        <v>2000</v>
      </c>
      <c r="S116" s="109"/>
      <c r="T116" s="264">
        <f>R116+S116</f>
        <v>2000</v>
      </c>
      <c r="U116" s="109"/>
      <c r="V116" s="264">
        <f>T116+U116</f>
        <v>2000</v>
      </c>
      <c r="W116" s="109"/>
      <c r="X116" s="264"/>
      <c r="Y116" s="109">
        <v>450</v>
      </c>
      <c r="Z116" s="264">
        <f>X116+Y116</f>
        <v>450</v>
      </c>
      <c r="AA116" s="109"/>
      <c r="AB116" s="264">
        <f>Z116+AA116</f>
        <v>450</v>
      </c>
    </row>
    <row r="117" spans="1:28" ht="13.5" customHeight="1" thickBot="1">
      <c r="A117" s="111"/>
      <c r="B117" s="110"/>
      <c r="C117" s="64">
        <v>5331</v>
      </c>
      <c r="D117" s="439"/>
      <c r="E117" s="384" t="s">
        <v>54</v>
      </c>
      <c r="F117" s="10"/>
      <c r="G117" s="112"/>
      <c r="H117" s="152"/>
      <c r="I117" s="152"/>
      <c r="J117" s="153"/>
      <c r="K117" s="154"/>
      <c r="L117" s="60"/>
      <c r="M117" s="262"/>
      <c r="N117" s="265"/>
      <c r="O117" s="262"/>
      <c r="P117" s="265"/>
      <c r="Q117" s="262">
        <v>2000</v>
      </c>
      <c r="R117" s="265">
        <f>P117+Q117</f>
        <v>2000</v>
      </c>
      <c r="S117" s="262"/>
      <c r="T117" s="265">
        <f>R117+S117</f>
        <v>2000</v>
      </c>
      <c r="U117" s="262"/>
      <c r="V117" s="265">
        <f>T117+U117</f>
        <v>2000</v>
      </c>
      <c r="W117" s="262"/>
      <c r="X117" s="265"/>
      <c r="Y117" s="262">
        <v>450</v>
      </c>
      <c r="Z117" s="265">
        <f>X117+Y117</f>
        <v>450</v>
      </c>
      <c r="AA117" s="262"/>
      <c r="AB117" s="265">
        <f>Z117+AA117</f>
        <v>450</v>
      </c>
    </row>
    <row r="118" spans="1:28" ht="14.25" customHeight="1">
      <c r="A118" s="133">
        <v>68</v>
      </c>
      <c r="B118" s="133">
        <v>3121</v>
      </c>
      <c r="C118" s="134"/>
      <c r="D118" s="437"/>
      <c r="E118" s="296" t="s">
        <v>28</v>
      </c>
      <c r="F118" s="135"/>
      <c r="G118" s="136"/>
      <c r="H118" s="119"/>
      <c r="I118" s="119"/>
      <c r="J118" s="120"/>
      <c r="K118" s="121"/>
      <c r="L118" s="251"/>
      <c r="M118" s="259"/>
      <c r="N118" s="252"/>
      <c r="O118" s="259"/>
      <c r="P118" s="252"/>
      <c r="Q118" s="259"/>
      <c r="R118" s="252"/>
      <c r="S118" s="259"/>
      <c r="T118" s="252"/>
      <c r="U118" s="259"/>
      <c r="V118" s="252"/>
      <c r="W118" s="259"/>
      <c r="X118" s="252"/>
      <c r="Y118" s="259"/>
      <c r="Z118" s="252"/>
      <c r="AA118" s="259"/>
      <c r="AB118" s="252"/>
    </row>
    <row r="119" spans="1:28" ht="16.5" customHeight="1">
      <c r="A119" s="137"/>
      <c r="B119" s="138"/>
      <c r="C119" s="139">
        <v>6351</v>
      </c>
      <c r="D119" s="277" t="s">
        <v>29</v>
      </c>
      <c r="E119" s="297" t="s">
        <v>30</v>
      </c>
      <c r="F119" s="140"/>
      <c r="G119" s="141"/>
      <c r="H119" s="106"/>
      <c r="I119" s="106"/>
      <c r="J119" s="164">
        <v>6000</v>
      </c>
      <c r="K119" s="108"/>
      <c r="L119" s="222">
        <f>J119+K119</f>
        <v>6000</v>
      </c>
      <c r="M119" s="109"/>
      <c r="N119" s="264">
        <f>L119+M119</f>
        <v>6000</v>
      </c>
      <c r="O119" s="109"/>
      <c r="P119" s="264">
        <f>N119+O119</f>
        <v>6000</v>
      </c>
      <c r="Q119" s="109">
        <v>1500</v>
      </c>
      <c r="R119" s="264">
        <f>P119+Q119</f>
        <v>7500</v>
      </c>
      <c r="S119" s="109"/>
      <c r="T119" s="264">
        <f>R119+S119</f>
        <v>7500</v>
      </c>
      <c r="U119" s="109"/>
      <c r="V119" s="264">
        <f>T119+U119</f>
        <v>7500</v>
      </c>
      <c r="W119" s="109"/>
      <c r="X119" s="264">
        <f>V119+W119</f>
        <v>7500</v>
      </c>
      <c r="Y119" s="109"/>
      <c r="Z119" s="264">
        <f>X119+Y119</f>
        <v>7500</v>
      </c>
      <c r="AA119" s="109"/>
      <c r="AB119" s="264">
        <f>Z119+AA119</f>
        <v>7500</v>
      </c>
    </row>
    <row r="120" spans="1:28" ht="15.75" customHeight="1" thickBot="1">
      <c r="A120" s="142"/>
      <c r="B120" s="143"/>
      <c r="C120" s="144">
        <v>6351</v>
      </c>
      <c r="D120" s="439"/>
      <c r="E120" s="290" t="s">
        <v>27</v>
      </c>
      <c r="F120" s="145"/>
      <c r="G120" s="146"/>
      <c r="H120" s="113"/>
      <c r="I120" s="113"/>
      <c r="J120" s="132">
        <v>6000</v>
      </c>
      <c r="K120" s="115"/>
      <c r="L120" s="60">
        <f>J120+K120</f>
        <v>6000</v>
      </c>
      <c r="M120" s="116"/>
      <c r="N120" s="265">
        <f>L120+M120</f>
        <v>6000</v>
      </c>
      <c r="O120" s="116"/>
      <c r="P120" s="265">
        <f>N120+O120</f>
        <v>6000</v>
      </c>
      <c r="Q120" s="116">
        <v>1500</v>
      </c>
      <c r="R120" s="265">
        <f>P120+Q120</f>
        <v>7500</v>
      </c>
      <c r="S120" s="116"/>
      <c r="T120" s="265">
        <f>R120+S120</f>
        <v>7500</v>
      </c>
      <c r="U120" s="116"/>
      <c r="V120" s="265">
        <f>T120+U120</f>
        <v>7500</v>
      </c>
      <c r="W120" s="116"/>
      <c r="X120" s="265">
        <f>V120+W120</f>
        <v>7500</v>
      </c>
      <c r="Y120" s="116"/>
      <c r="Z120" s="265">
        <f>X120+Y120</f>
        <v>7500</v>
      </c>
      <c r="AA120" s="116"/>
      <c r="AB120" s="265">
        <f>Z120+AA120</f>
        <v>7500</v>
      </c>
    </row>
    <row r="121" spans="1:28" ht="31.5" customHeight="1">
      <c r="A121" s="117">
        <v>72</v>
      </c>
      <c r="B121" s="117">
        <v>3122</v>
      </c>
      <c r="C121" s="118"/>
      <c r="D121" s="440"/>
      <c r="E121" s="292" t="s">
        <v>82</v>
      </c>
      <c r="F121" s="286"/>
      <c r="G121" s="147"/>
      <c r="H121" s="148"/>
      <c r="I121" s="148"/>
      <c r="J121" s="149"/>
      <c r="K121" s="150"/>
      <c r="L121" s="238"/>
      <c r="M121" s="261"/>
      <c r="N121" s="258"/>
      <c r="O121" s="261"/>
      <c r="P121" s="258"/>
      <c r="Q121" s="261"/>
      <c r="R121" s="258"/>
      <c r="S121" s="261"/>
      <c r="T121" s="258"/>
      <c r="U121" s="261"/>
      <c r="V121" s="258"/>
      <c r="W121" s="261"/>
      <c r="X121" s="258"/>
      <c r="Y121" s="261"/>
      <c r="Z121" s="258"/>
      <c r="AA121" s="261"/>
      <c r="AB121" s="258"/>
    </row>
    <row r="122" spans="1:28" ht="16.5" customHeight="1">
      <c r="A122" s="103"/>
      <c r="B122" s="102"/>
      <c r="C122" s="56">
        <v>6351</v>
      </c>
      <c r="D122" s="277" t="s">
        <v>55</v>
      </c>
      <c r="E122" s="293" t="s">
        <v>65</v>
      </c>
      <c r="F122" s="104"/>
      <c r="G122" s="105"/>
      <c r="H122" s="106"/>
      <c r="I122" s="106"/>
      <c r="J122" s="164">
        <v>0</v>
      </c>
      <c r="K122" s="108">
        <v>150</v>
      </c>
      <c r="L122" s="222">
        <f>J122+K122</f>
        <v>150</v>
      </c>
      <c r="M122" s="109"/>
      <c r="N122" s="264">
        <f>L122+M122</f>
        <v>150</v>
      </c>
      <c r="O122" s="109"/>
      <c r="P122" s="264">
        <f>N122+O122</f>
        <v>150</v>
      </c>
      <c r="Q122" s="109"/>
      <c r="R122" s="264">
        <f>P122+Q122</f>
        <v>150</v>
      </c>
      <c r="S122" s="109"/>
      <c r="T122" s="264">
        <f>R122+S122</f>
        <v>150</v>
      </c>
      <c r="U122" s="109"/>
      <c r="V122" s="264">
        <f>T122+U122</f>
        <v>150</v>
      </c>
      <c r="W122" s="109"/>
      <c r="X122" s="264">
        <f>V122+W122</f>
        <v>150</v>
      </c>
      <c r="Y122" s="109"/>
      <c r="Z122" s="264">
        <f>X122+Y122</f>
        <v>150</v>
      </c>
      <c r="AA122" s="109"/>
      <c r="AB122" s="264">
        <f>Z122+AA122</f>
        <v>150</v>
      </c>
    </row>
    <row r="123" spans="1:28" ht="13.5" customHeight="1">
      <c r="A123" s="244"/>
      <c r="B123" s="243"/>
      <c r="C123" s="335">
        <v>6351</v>
      </c>
      <c r="D123" s="410" t="s">
        <v>169</v>
      </c>
      <c r="E123" s="317" t="s">
        <v>150</v>
      </c>
      <c r="F123" s="216"/>
      <c r="G123" s="336"/>
      <c r="H123" s="337"/>
      <c r="I123" s="337"/>
      <c r="J123" s="164"/>
      <c r="K123" s="108"/>
      <c r="L123" s="222"/>
      <c r="M123" s="109"/>
      <c r="N123" s="264"/>
      <c r="O123" s="109"/>
      <c r="P123" s="264"/>
      <c r="Q123" s="109">
        <v>700</v>
      </c>
      <c r="R123" s="264">
        <f>P123+Q123</f>
        <v>700</v>
      </c>
      <c r="S123" s="109"/>
      <c r="T123" s="264">
        <f>R123+S123</f>
        <v>700</v>
      </c>
      <c r="U123" s="109"/>
      <c r="V123" s="264">
        <f>T123+U123</f>
        <v>700</v>
      </c>
      <c r="W123" s="109"/>
      <c r="X123" s="264">
        <f>V123+W123</f>
        <v>700</v>
      </c>
      <c r="Y123" s="109"/>
      <c r="Z123" s="264">
        <f>X123+Y123</f>
        <v>700</v>
      </c>
      <c r="AA123" s="109"/>
      <c r="AB123" s="264">
        <f>Z123+AA123</f>
        <v>700</v>
      </c>
    </row>
    <row r="124" spans="1:28" ht="12.75" customHeight="1">
      <c r="A124" s="244"/>
      <c r="B124" s="243"/>
      <c r="C124" s="335">
        <v>6351</v>
      </c>
      <c r="D124" s="410" t="s">
        <v>170</v>
      </c>
      <c r="E124" s="317" t="s">
        <v>181</v>
      </c>
      <c r="F124" s="216"/>
      <c r="G124" s="336"/>
      <c r="H124" s="337"/>
      <c r="I124" s="521"/>
      <c r="J124" s="164"/>
      <c r="K124" s="108"/>
      <c r="L124" s="222"/>
      <c r="M124" s="109"/>
      <c r="N124" s="264"/>
      <c r="O124" s="109"/>
      <c r="P124" s="264"/>
      <c r="Q124" s="109">
        <v>300</v>
      </c>
      <c r="R124" s="264">
        <f>P124+Q124</f>
        <v>300</v>
      </c>
      <c r="S124" s="109"/>
      <c r="T124" s="264">
        <f>R124+S124</f>
        <v>300</v>
      </c>
      <c r="U124" s="109"/>
      <c r="V124" s="264">
        <f>T124+U124</f>
        <v>300</v>
      </c>
      <c r="W124" s="109"/>
      <c r="X124" s="264">
        <f>V124+W124</f>
        <v>300</v>
      </c>
      <c r="Y124" s="109"/>
      <c r="Z124" s="264">
        <f>X124+Y124</f>
        <v>300</v>
      </c>
      <c r="AA124" s="109"/>
      <c r="AB124" s="264">
        <f>Z124+AA124</f>
        <v>300</v>
      </c>
    </row>
    <row r="125" spans="1:28" ht="13.5" customHeight="1" thickBot="1">
      <c r="A125" s="111"/>
      <c r="B125" s="110"/>
      <c r="C125" s="64">
        <v>6351</v>
      </c>
      <c r="D125" s="439"/>
      <c r="E125" s="295" t="s">
        <v>27</v>
      </c>
      <c r="F125" s="10"/>
      <c r="G125" s="112"/>
      <c r="H125" s="152"/>
      <c r="I125" s="152"/>
      <c r="J125" s="153">
        <v>0</v>
      </c>
      <c r="K125" s="154">
        <v>150</v>
      </c>
      <c r="L125" s="378">
        <f>J125+K125</f>
        <v>150</v>
      </c>
      <c r="M125" s="262"/>
      <c r="N125" s="379">
        <f>L125+M125</f>
        <v>150</v>
      </c>
      <c r="O125" s="262"/>
      <c r="P125" s="379">
        <f>N125+O125</f>
        <v>150</v>
      </c>
      <c r="Q125" s="262">
        <v>1000</v>
      </c>
      <c r="R125" s="379">
        <f>P125+Q125</f>
        <v>1150</v>
      </c>
      <c r="S125" s="262"/>
      <c r="T125" s="379">
        <f>R125+S125</f>
        <v>1150</v>
      </c>
      <c r="U125" s="262"/>
      <c r="V125" s="233">
        <f>T125+U125</f>
        <v>1150</v>
      </c>
      <c r="W125" s="262"/>
      <c r="X125" s="233">
        <f>V125+W125</f>
        <v>1150</v>
      </c>
      <c r="Y125" s="262"/>
      <c r="Z125" s="233">
        <f>X125+Y125</f>
        <v>1150</v>
      </c>
      <c r="AA125" s="262"/>
      <c r="AB125" s="233">
        <f>Z125+AA125</f>
        <v>1150</v>
      </c>
    </row>
    <row r="126" spans="1:28" ht="13.5" customHeight="1">
      <c r="A126" s="133">
        <v>74</v>
      </c>
      <c r="B126" s="133">
        <v>4322</v>
      </c>
      <c r="C126" s="134"/>
      <c r="D126" s="437"/>
      <c r="E126" s="296" t="s">
        <v>131</v>
      </c>
      <c r="F126" s="206"/>
      <c r="G126" s="371"/>
      <c r="H126" s="337"/>
      <c r="I126" s="337"/>
      <c r="J126" s="372"/>
      <c r="K126" s="373"/>
      <c r="L126" s="354"/>
      <c r="M126" s="374"/>
      <c r="N126" s="345"/>
      <c r="O126" s="374"/>
      <c r="P126" s="345"/>
      <c r="Q126" s="374"/>
      <c r="R126" s="345"/>
      <c r="S126" s="374"/>
      <c r="T126" s="345"/>
      <c r="U126" s="374"/>
      <c r="V126" s="345"/>
      <c r="W126" s="374"/>
      <c r="X126" s="345"/>
      <c r="Y126" s="374"/>
      <c r="Z126" s="345"/>
      <c r="AA126" s="374"/>
      <c r="AB126" s="345"/>
    </row>
    <row r="127" spans="1:28" ht="13.5" customHeight="1">
      <c r="A127" s="137"/>
      <c r="B127" s="138"/>
      <c r="C127" s="139">
        <v>6351</v>
      </c>
      <c r="D127" s="277" t="s">
        <v>155</v>
      </c>
      <c r="E127" s="297" t="s">
        <v>132</v>
      </c>
      <c r="F127" s="206"/>
      <c r="G127" s="371"/>
      <c r="H127" s="337"/>
      <c r="I127" s="521"/>
      <c r="J127" s="375"/>
      <c r="K127" s="151"/>
      <c r="L127" s="60"/>
      <c r="M127" s="376"/>
      <c r="N127" s="265"/>
      <c r="O127" s="376"/>
      <c r="P127" s="265"/>
      <c r="Q127" s="109">
        <v>500</v>
      </c>
      <c r="R127" s="264">
        <f>P127+Q127</f>
        <v>500</v>
      </c>
      <c r="S127" s="109"/>
      <c r="T127" s="264">
        <f>R127+S127</f>
        <v>500</v>
      </c>
      <c r="U127" s="109"/>
      <c r="V127" s="264">
        <f>T127+U127</f>
        <v>500</v>
      </c>
      <c r="W127" s="109"/>
      <c r="X127" s="264">
        <f>V127+W127</f>
        <v>500</v>
      </c>
      <c r="Y127" s="109"/>
      <c r="Z127" s="264">
        <f>X127+Y127</f>
        <v>500</v>
      </c>
      <c r="AA127" s="109"/>
      <c r="AB127" s="264">
        <f>Z127+AA127</f>
        <v>500</v>
      </c>
    </row>
    <row r="128" spans="1:28" ht="13.5" customHeight="1" thickBot="1">
      <c r="A128" s="142"/>
      <c r="B128" s="143"/>
      <c r="C128" s="144">
        <v>6351</v>
      </c>
      <c r="D128" s="439"/>
      <c r="E128" s="290" t="s">
        <v>27</v>
      </c>
      <c r="F128" s="206"/>
      <c r="G128" s="371"/>
      <c r="H128" s="337"/>
      <c r="I128" s="523"/>
      <c r="J128" s="132"/>
      <c r="K128" s="115"/>
      <c r="L128" s="69"/>
      <c r="M128" s="116"/>
      <c r="N128" s="341"/>
      <c r="O128" s="116"/>
      <c r="P128" s="341"/>
      <c r="Q128" s="116">
        <v>500</v>
      </c>
      <c r="R128" s="341">
        <f>P128+Q128</f>
        <v>500</v>
      </c>
      <c r="S128" s="116"/>
      <c r="T128" s="341">
        <f>R128+S128</f>
        <v>500</v>
      </c>
      <c r="U128" s="116"/>
      <c r="V128" s="233">
        <f>T128+U128</f>
        <v>500</v>
      </c>
      <c r="W128" s="116"/>
      <c r="X128" s="233">
        <f>V128+W128</f>
        <v>500</v>
      </c>
      <c r="Y128" s="116"/>
      <c r="Z128" s="233">
        <f>X128+Y128</f>
        <v>500</v>
      </c>
      <c r="AA128" s="116"/>
      <c r="AB128" s="233">
        <f>Z128+AA128</f>
        <v>500</v>
      </c>
    </row>
    <row r="129" spans="1:28" ht="13.5" customHeight="1">
      <c r="A129" s="133">
        <v>79</v>
      </c>
      <c r="B129" s="133">
        <v>3114</v>
      </c>
      <c r="C129" s="134"/>
      <c r="D129" s="437"/>
      <c r="E129" s="296" t="s">
        <v>186</v>
      </c>
      <c r="F129" s="206"/>
      <c r="G129" s="371"/>
      <c r="H129" s="337"/>
      <c r="I129" s="337"/>
      <c r="J129" s="372"/>
      <c r="K129" s="373"/>
      <c r="L129" s="354"/>
      <c r="M129" s="374"/>
      <c r="N129" s="345"/>
      <c r="O129" s="374"/>
      <c r="P129" s="345"/>
      <c r="Q129" s="374"/>
      <c r="R129" s="345"/>
      <c r="S129" s="374"/>
      <c r="T129" s="345"/>
      <c r="U129" s="374"/>
      <c r="V129" s="345"/>
      <c r="W129" s="374"/>
      <c r="X129" s="345"/>
      <c r="Y129" s="374"/>
      <c r="Z129" s="345"/>
      <c r="AA129" s="374"/>
      <c r="AB129" s="345"/>
    </row>
    <row r="130" spans="1:28" ht="13.5" customHeight="1">
      <c r="A130" s="137"/>
      <c r="B130" s="138"/>
      <c r="C130" s="139">
        <v>6351</v>
      </c>
      <c r="D130" s="277" t="s">
        <v>192</v>
      </c>
      <c r="E130" s="297" t="s">
        <v>191</v>
      </c>
      <c r="F130" s="206"/>
      <c r="G130" s="371"/>
      <c r="H130" s="337"/>
      <c r="I130" s="521"/>
      <c r="J130" s="375"/>
      <c r="K130" s="151"/>
      <c r="L130" s="60"/>
      <c r="M130" s="376"/>
      <c r="N130" s="265"/>
      <c r="O130" s="376"/>
      <c r="P130" s="265"/>
      <c r="Q130" s="109"/>
      <c r="R130" s="264"/>
      <c r="S130" s="109">
        <v>550</v>
      </c>
      <c r="T130" s="264">
        <f>R130+S130</f>
        <v>550</v>
      </c>
      <c r="U130" s="109"/>
      <c r="V130" s="264">
        <f>T130+U130</f>
        <v>550</v>
      </c>
      <c r="W130" s="109"/>
      <c r="X130" s="264">
        <f>V130+W130</f>
        <v>550</v>
      </c>
      <c r="Y130" s="109"/>
      <c r="Z130" s="264">
        <f>X130+Y130</f>
        <v>550</v>
      </c>
      <c r="AA130" s="109"/>
      <c r="AB130" s="264">
        <f>Z130+AA130</f>
        <v>550</v>
      </c>
    </row>
    <row r="131" spans="1:28" ht="13.5" customHeight="1" thickBot="1">
      <c r="A131" s="142"/>
      <c r="B131" s="143"/>
      <c r="C131" s="144">
        <v>6351</v>
      </c>
      <c r="D131" s="439"/>
      <c r="E131" s="290" t="s">
        <v>27</v>
      </c>
      <c r="F131" s="206"/>
      <c r="G131" s="371"/>
      <c r="H131" s="337"/>
      <c r="I131" s="337"/>
      <c r="J131" s="372"/>
      <c r="K131" s="373"/>
      <c r="L131" s="354"/>
      <c r="M131" s="374"/>
      <c r="N131" s="345"/>
      <c r="O131" s="374"/>
      <c r="P131" s="345"/>
      <c r="Q131" s="374"/>
      <c r="R131" s="341"/>
      <c r="S131" s="374">
        <v>550</v>
      </c>
      <c r="T131" s="341">
        <f>R131+S131</f>
        <v>550</v>
      </c>
      <c r="U131" s="374"/>
      <c r="V131" s="265">
        <f>T131+U131</f>
        <v>550</v>
      </c>
      <c r="W131" s="374"/>
      <c r="X131" s="265">
        <f>V131+W131</f>
        <v>550</v>
      </c>
      <c r="Y131" s="374"/>
      <c r="Z131" s="265">
        <f>X131+Y131</f>
        <v>550</v>
      </c>
      <c r="AA131" s="374"/>
      <c r="AB131" s="265">
        <f>Z131+AA131</f>
        <v>550</v>
      </c>
    </row>
    <row r="132" spans="1:28" ht="24.75" customHeight="1">
      <c r="A132" s="117">
        <v>83</v>
      </c>
      <c r="B132" s="117">
        <v>3114</v>
      </c>
      <c r="C132" s="118"/>
      <c r="D132" s="440"/>
      <c r="E132" s="292" t="s">
        <v>70</v>
      </c>
      <c r="F132" s="286"/>
      <c r="G132" s="147"/>
      <c r="H132" s="148"/>
      <c r="I132" s="148"/>
      <c r="J132" s="149"/>
      <c r="K132" s="150"/>
      <c r="L132" s="238"/>
      <c r="M132" s="261"/>
      <c r="N132" s="258"/>
      <c r="O132" s="261"/>
      <c r="P132" s="258"/>
      <c r="Q132" s="261"/>
      <c r="R132" s="258"/>
      <c r="S132" s="261"/>
      <c r="T132" s="258"/>
      <c r="U132" s="261"/>
      <c r="V132" s="258"/>
      <c r="W132" s="261"/>
      <c r="X132" s="258"/>
      <c r="Y132" s="261"/>
      <c r="Z132" s="258"/>
      <c r="AA132" s="261"/>
      <c r="AB132" s="258"/>
    </row>
    <row r="133" spans="1:28" ht="16.5" customHeight="1">
      <c r="A133" s="103"/>
      <c r="B133" s="102"/>
      <c r="C133" s="56">
        <v>6351</v>
      </c>
      <c r="D133" s="410" t="s">
        <v>90</v>
      </c>
      <c r="E133" s="293" t="s">
        <v>83</v>
      </c>
      <c r="F133" s="104"/>
      <c r="G133" s="105"/>
      <c r="H133" s="106"/>
      <c r="I133" s="106"/>
      <c r="J133" s="164">
        <v>0</v>
      </c>
      <c r="K133" s="108">
        <v>110</v>
      </c>
      <c r="L133" s="222">
        <f>J133+K133</f>
        <v>110</v>
      </c>
      <c r="M133" s="109"/>
      <c r="N133" s="264">
        <f>L133+M133</f>
        <v>110</v>
      </c>
      <c r="O133" s="109"/>
      <c r="P133" s="264">
        <f>N133+O133</f>
        <v>110</v>
      </c>
      <c r="Q133" s="109"/>
      <c r="R133" s="264">
        <f>P133+Q133</f>
        <v>110</v>
      </c>
      <c r="S133" s="109"/>
      <c r="T133" s="264">
        <f>R133+S133</f>
        <v>110</v>
      </c>
      <c r="U133" s="109"/>
      <c r="V133" s="264">
        <f>T133+U133</f>
        <v>110</v>
      </c>
      <c r="W133" s="109"/>
      <c r="X133" s="264">
        <f>V133+W133</f>
        <v>110</v>
      </c>
      <c r="Y133" s="109"/>
      <c r="Z133" s="264">
        <f>X133+Y133</f>
        <v>110</v>
      </c>
      <c r="AA133" s="109"/>
      <c r="AB133" s="264">
        <f>Z133+AA133</f>
        <v>110</v>
      </c>
    </row>
    <row r="134" spans="1:28" ht="13.5" customHeight="1" thickBot="1">
      <c r="A134" s="111"/>
      <c r="B134" s="110"/>
      <c r="C134" s="74">
        <v>6351</v>
      </c>
      <c r="D134" s="438"/>
      <c r="E134" s="272" t="s">
        <v>27</v>
      </c>
      <c r="F134" s="10"/>
      <c r="G134" s="112"/>
      <c r="H134" s="152"/>
      <c r="I134" s="152"/>
      <c r="J134" s="153">
        <v>0</v>
      </c>
      <c r="K134" s="154">
        <v>110</v>
      </c>
      <c r="L134" s="83">
        <f>J134+K134</f>
        <v>110</v>
      </c>
      <c r="M134" s="262"/>
      <c r="N134" s="350">
        <f>L134+M134</f>
        <v>110</v>
      </c>
      <c r="O134" s="262"/>
      <c r="P134" s="350">
        <f>N134+O134</f>
        <v>110</v>
      </c>
      <c r="Q134" s="262"/>
      <c r="R134" s="350">
        <f>P134+Q134</f>
        <v>110</v>
      </c>
      <c r="S134" s="262"/>
      <c r="T134" s="350">
        <f>R134+S134</f>
        <v>110</v>
      </c>
      <c r="U134" s="262"/>
      <c r="V134" s="265">
        <f>T134+U134</f>
        <v>110</v>
      </c>
      <c r="W134" s="262"/>
      <c r="X134" s="265">
        <f>V134+W134</f>
        <v>110</v>
      </c>
      <c r="Y134" s="262"/>
      <c r="Z134" s="265">
        <f>X134+Y134</f>
        <v>110</v>
      </c>
      <c r="AA134" s="262"/>
      <c r="AB134" s="265">
        <f>Z134+AA134</f>
        <v>110</v>
      </c>
    </row>
    <row r="135" spans="1:28" ht="14.25" customHeight="1">
      <c r="A135" s="117">
        <v>90</v>
      </c>
      <c r="B135" s="117">
        <v>3121</v>
      </c>
      <c r="C135" s="118"/>
      <c r="D135" s="440"/>
      <c r="E135" s="292" t="s">
        <v>57</v>
      </c>
      <c r="F135" s="286"/>
      <c r="G135" s="147"/>
      <c r="H135" s="148"/>
      <c r="I135" s="148"/>
      <c r="J135" s="149"/>
      <c r="K135" s="150"/>
      <c r="L135" s="238"/>
      <c r="M135" s="261"/>
      <c r="N135" s="258"/>
      <c r="O135" s="261"/>
      <c r="P135" s="258"/>
      <c r="Q135" s="261"/>
      <c r="R135" s="258"/>
      <c r="S135" s="261"/>
      <c r="T135" s="258"/>
      <c r="U135" s="261"/>
      <c r="V135" s="258"/>
      <c r="W135" s="261"/>
      <c r="X135" s="258"/>
      <c r="Y135" s="261"/>
      <c r="Z135" s="258"/>
      <c r="AA135" s="261"/>
      <c r="AB135" s="258"/>
    </row>
    <row r="136" spans="1:28" ht="27.75" customHeight="1">
      <c r="A136" s="103"/>
      <c r="B136" s="102"/>
      <c r="C136" s="56">
        <v>6351</v>
      </c>
      <c r="D136" s="410" t="s">
        <v>91</v>
      </c>
      <c r="E136" s="319" t="s">
        <v>98</v>
      </c>
      <c r="F136" s="104"/>
      <c r="G136" s="105"/>
      <c r="H136" s="106"/>
      <c r="I136" s="106"/>
      <c r="J136" s="164">
        <v>0</v>
      </c>
      <c r="K136" s="108">
        <v>893</v>
      </c>
      <c r="L136" s="222">
        <f>J136+K136</f>
        <v>893</v>
      </c>
      <c r="M136" s="109"/>
      <c r="N136" s="264">
        <f>L136+M136</f>
        <v>893</v>
      </c>
      <c r="O136" s="109"/>
      <c r="P136" s="264">
        <f>N136+O136</f>
        <v>893</v>
      </c>
      <c r="Q136" s="109"/>
      <c r="R136" s="264">
        <f>P136+Q136</f>
        <v>893</v>
      </c>
      <c r="S136" s="109"/>
      <c r="T136" s="264">
        <f>R136+S136</f>
        <v>893</v>
      </c>
      <c r="U136" s="109"/>
      <c r="V136" s="264">
        <f>T136+U136</f>
        <v>893</v>
      </c>
      <c r="W136" s="109"/>
      <c r="X136" s="264">
        <f>V136+W136</f>
        <v>893</v>
      </c>
      <c r="Y136" s="109"/>
      <c r="Z136" s="264">
        <f>X136+Y136</f>
        <v>893</v>
      </c>
      <c r="AA136" s="109"/>
      <c r="AB136" s="264">
        <f>Z136+AA136</f>
        <v>893</v>
      </c>
    </row>
    <row r="137" spans="1:28" ht="13.5" customHeight="1">
      <c r="A137" s="244"/>
      <c r="B137" s="243"/>
      <c r="C137" s="335">
        <v>6351</v>
      </c>
      <c r="D137" s="410" t="s">
        <v>91</v>
      </c>
      <c r="E137" s="349" t="s">
        <v>156</v>
      </c>
      <c r="F137" s="216"/>
      <c r="G137" s="336"/>
      <c r="H137" s="337"/>
      <c r="I137" s="521"/>
      <c r="J137" s="164"/>
      <c r="K137" s="108"/>
      <c r="L137" s="222"/>
      <c r="M137" s="109"/>
      <c r="N137" s="264"/>
      <c r="O137" s="109"/>
      <c r="P137" s="264"/>
      <c r="Q137" s="109">
        <v>5000</v>
      </c>
      <c r="R137" s="264">
        <f>P137+Q137</f>
        <v>5000</v>
      </c>
      <c r="S137" s="109"/>
      <c r="T137" s="264">
        <f>R137+S137</f>
        <v>5000</v>
      </c>
      <c r="U137" s="109"/>
      <c r="V137" s="264">
        <f>T137+U137</f>
        <v>5000</v>
      </c>
      <c r="W137" s="109"/>
      <c r="X137" s="264">
        <f>V137+W137</f>
        <v>5000</v>
      </c>
      <c r="Y137" s="109"/>
      <c r="Z137" s="264">
        <f>X137+Y137</f>
        <v>5000</v>
      </c>
      <c r="AA137" s="109"/>
      <c r="AB137" s="264">
        <f>Z137+AA137</f>
        <v>5000</v>
      </c>
    </row>
    <row r="138" spans="1:28" ht="13.5" customHeight="1" thickBot="1">
      <c r="A138" s="111"/>
      <c r="B138" s="110"/>
      <c r="C138" s="64">
        <v>6351</v>
      </c>
      <c r="D138" s="439"/>
      <c r="E138" s="295" t="s">
        <v>27</v>
      </c>
      <c r="F138" s="10"/>
      <c r="G138" s="112"/>
      <c r="H138" s="152"/>
      <c r="I138" s="152"/>
      <c r="J138" s="153">
        <v>0</v>
      </c>
      <c r="K138" s="154">
        <v>893</v>
      </c>
      <c r="L138" s="60">
        <f>J138+K138</f>
        <v>893</v>
      </c>
      <c r="M138" s="262"/>
      <c r="N138" s="350">
        <f>L138+M138</f>
        <v>893</v>
      </c>
      <c r="O138" s="262"/>
      <c r="P138" s="350">
        <f>N138+O138</f>
        <v>893</v>
      </c>
      <c r="Q138" s="262">
        <v>5000</v>
      </c>
      <c r="R138" s="265">
        <f>P138+Q138</f>
        <v>5893</v>
      </c>
      <c r="S138" s="262"/>
      <c r="T138" s="265">
        <f>R138+S138</f>
        <v>5893</v>
      </c>
      <c r="U138" s="262"/>
      <c r="V138" s="265">
        <f>T138+U138</f>
        <v>5893</v>
      </c>
      <c r="W138" s="262"/>
      <c r="X138" s="265">
        <f>V138+W138</f>
        <v>5893</v>
      </c>
      <c r="Y138" s="262"/>
      <c r="Z138" s="265">
        <f>X138+Y138</f>
        <v>5893</v>
      </c>
      <c r="AA138" s="262"/>
      <c r="AB138" s="265">
        <f>Z138+AA138</f>
        <v>5893</v>
      </c>
    </row>
    <row r="139" spans="1:28" ht="24.75" customHeight="1">
      <c r="A139" s="117">
        <v>91</v>
      </c>
      <c r="B139" s="117">
        <v>3121</v>
      </c>
      <c r="C139" s="118"/>
      <c r="D139" s="440"/>
      <c r="E139" s="292" t="s">
        <v>58</v>
      </c>
      <c r="F139" s="286"/>
      <c r="G139" s="147"/>
      <c r="H139" s="148"/>
      <c r="I139" s="148"/>
      <c r="J139" s="149"/>
      <c r="K139" s="150"/>
      <c r="L139" s="238"/>
      <c r="M139" s="261"/>
      <c r="N139" s="258"/>
      <c r="O139" s="261"/>
      <c r="P139" s="258"/>
      <c r="Q139" s="261"/>
      <c r="R139" s="258"/>
      <c r="S139" s="261"/>
      <c r="T139" s="258"/>
      <c r="U139" s="261"/>
      <c r="V139" s="258"/>
      <c r="W139" s="261"/>
      <c r="X139" s="258"/>
      <c r="Y139" s="261"/>
      <c r="Z139" s="258"/>
      <c r="AA139" s="261"/>
      <c r="AB139" s="258"/>
    </row>
    <row r="140" spans="1:28" ht="16.5" customHeight="1">
      <c r="A140" s="103"/>
      <c r="B140" s="102"/>
      <c r="C140" s="56">
        <v>6351</v>
      </c>
      <c r="D140" s="410" t="s">
        <v>92</v>
      </c>
      <c r="E140" s="293" t="s">
        <v>104</v>
      </c>
      <c r="F140" s="104"/>
      <c r="G140" s="105"/>
      <c r="H140" s="106"/>
      <c r="I140" s="106"/>
      <c r="J140" s="164">
        <v>0</v>
      </c>
      <c r="K140" s="108">
        <v>600</v>
      </c>
      <c r="L140" s="222">
        <f>J140+K140</f>
        <v>600</v>
      </c>
      <c r="M140" s="109"/>
      <c r="N140" s="264">
        <f>L140+M140</f>
        <v>600</v>
      </c>
      <c r="O140" s="109"/>
      <c r="P140" s="264">
        <f>N140+O140</f>
        <v>600</v>
      </c>
      <c r="Q140" s="109"/>
      <c r="R140" s="264">
        <f>P140+Q140</f>
        <v>600</v>
      </c>
      <c r="S140" s="109"/>
      <c r="T140" s="264">
        <f>R140+S140</f>
        <v>600</v>
      </c>
      <c r="U140" s="109"/>
      <c r="V140" s="264">
        <f>T140+U140</f>
        <v>600</v>
      </c>
      <c r="W140" s="109"/>
      <c r="X140" s="264">
        <v>600</v>
      </c>
      <c r="Y140" s="109"/>
      <c r="Z140" s="264">
        <f>X140+Y140</f>
        <v>600</v>
      </c>
      <c r="AA140" s="109"/>
      <c r="AB140" s="264">
        <f>Z140+AA140</f>
        <v>600</v>
      </c>
    </row>
    <row r="141" spans="1:28" ht="13.5" customHeight="1" thickBot="1">
      <c r="A141" s="111"/>
      <c r="B141" s="110"/>
      <c r="C141" s="64">
        <v>6351</v>
      </c>
      <c r="D141" s="439"/>
      <c r="E141" s="295" t="s">
        <v>27</v>
      </c>
      <c r="F141" s="10"/>
      <c r="G141" s="112"/>
      <c r="H141" s="152"/>
      <c r="I141" s="152"/>
      <c r="J141" s="153">
        <v>0</v>
      </c>
      <c r="K141" s="154">
        <v>600</v>
      </c>
      <c r="L141" s="60">
        <f>J141+K141</f>
        <v>600</v>
      </c>
      <c r="M141" s="262"/>
      <c r="N141" s="265">
        <f>L141+M141</f>
        <v>600</v>
      </c>
      <c r="O141" s="262"/>
      <c r="P141" s="265">
        <f>N141+O141</f>
        <v>600</v>
      </c>
      <c r="Q141" s="262"/>
      <c r="R141" s="265">
        <f>P141+Q141</f>
        <v>600</v>
      </c>
      <c r="S141" s="262"/>
      <c r="T141" s="265">
        <f>R141+S141</f>
        <v>600</v>
      </c>
      <c r="U141" s="262"/>
      <c r="V141" s="265">
        <f>T141+U141</f>
        <v>600</v>
      </c>
      <c r="W141" s="262"/>
      <c r="X141" s="265">
        <f>V141+W141</f>
        <v>600</v>
      </c>
      <c r="Y141" s="262"/>
      <c r="Z141" s="265">
        <f>X141+Y141</f>
        <v>600</v>
      </c>
      <c r="AA141" s="262"/>
      <c r="AB141" s="265">
        <f>Z141+AA141</f>
        <v>600</v>
      </c>
    </row>
    <row r="142" spans="1:28" ht="24.75" customHeight="1">
      <c r="A142" s="117">
        <v>92</v>
      </c>
      <c r="B142" s="117">
        <v>3121</v>
      </c>
      <c r="C142" s="118"/>
      <c r="D142" s="441"/>
      <c r="E142" s="402" t="s">
        <v>122</v>
      </c>
      <c r="F142" s="286"/>
      <c r="G142" s="147"/>
      <c r="H142" s="148"/>
      <c r="I142" s="519"/>
      <c r="J142" s="149"/>
      <c r="K142" s="150"/>
      <c r="L142" s="238"/>
      <c r="M142" s="261"/>
      <c r="N142" s="258"/>
      <c r="O142" s="261"/>
      <c r="P142" s="258"/>
      <c r="Q142" s="261"/>
      <c r="R142" s="258"/>
      <c r="S142" s="261"/>
      <c r="T142" s="258"/>
      <c r="U142" s="261"/>
      <c r="V142" s="258"/>
      <c r="W142" s="261"/>
      <c r="X142" s="258"/>
      <c r="Y142" s="261"/>
      <c r="Z142" s="258"/>
      <c r="AA142" s="261"/>
      <c r="AB142" s="258"/>
    </row>
    <row r="143" spans="1:28" ht="12.75" customHeight="1">
      <c r="A143" s="122"/>
      <c r="B143" s="122"/>
      <c r="C143" s="56">
        <v>5331</v>
      </c>
      <c r="D143" s="413" t="s">
        <v>171</v>
      </c>
      <c r="E143" s="403" t="s">
        <v>123</v>
      </c>
      <c r="F143" s="398"/>
      <c r="G143" s="399"/>
      <c r="H143" s="337"/>
      <c r="I143" s="521"/>
      <c r="J143" s="375"/>
      <c r="K143" s="151"/>
      <c r="L143" s="405"/>
      <c r="M143" s="376"/>
      <c r="N143" s="406"/>
      <c r="O143" s="376"/>
      <c r="P143" s="406"/>
      <c r="Q143" s="109">
        <v>600</v>
      </c>
      <c r="R143" s="264">
        <f aca="true" t="shared" si="5" ref="R143:T144">P143+Q143</f>
        <v>600</v>
      </c>
      <c r="S143" s="109"/>
      <c r="T143" s="264">
        <f t="shared" si="5"/>
        <v>600</v>
      </c>
      <c r="U143" s="109"/>
      <c r="V143" s="264">
        <f>T143+U143</f>
        <v>600</v>
      </c>
      <c r="W143" s="109"/>
      <c r="X143" s="264">
        <f>V143+W143</f>
        <v>600</v>
      </c>
      <c r="Y143" s="109">
        <v>16</v>
      </c>
      <c r="Z143" s="264">
        <f>X143+Y143</f>
        <v>616</v>
      </c>
      <c r="AA143" s="109"/>
      <c r="AB143" s="264">
        <f>Z143+AA143</f>
        <v>616</v>
      </c>
    </row>
    <row r="144" spans="1:28" ht="12.75" customHeight="1">
      <c r="A144" s="122"/>
      <c r="B144" s="122"/>
      <c r="C144" s="124">
        <v>5331</v>
      </c>
      <c r="D144" s="413" t="s">
        <v>172</v>
      </c>
      <c r="E144" s="408" t="s">
        <v>151</v>
      </c>
      <c r="F144" s="398"/>
      <c r="G144" s="399"/>
      <c r="H144" s="337"/>
      <c r="I144" s="528"/>
      <c r="J144" s="372"/>
      <c r="K144" s="373"/>
      <c r="L144" s="400"/>
      <c r="M144" s="374"/>
      <c r="N144" s="401"/>
      <c r="O144" s="374"/>
      <c r="P144" s="401"/>
      <c r="Q144" s="263">
        <v>600</v>
      </c>
      <c r="R144" s="264">
        <f t="shared" si="5"/>
        <v>600</v>
      </c>
      <c r="S144" s="263"/>
      <c r="T144" s="264">
        <f t="shared" si="5"/>
        <v>600</v>
      </c>
      <c r="U144" s="263"/>
      <c r="V144" s="264">
        <f>T144+U144</f>
        <v>600</v>
      </c>
      <c r="W144" s="263"/>
      <c r="X144" s="264">
        <f>V144+W144</f>
        <v>600</v>
      </c>
      <c r="Y144" s="263">
        <v>-16</v>
      </c>
      <c r="Z144" s="264">
        <f>X144+Y144</f>
        <v>584</v>
      </c>
      <c r="AA144" s="263"/>
      <c r="AB144" s="264">
        <f>Z144+AA144</f>
        <v>584</v>
      </c>
    </row>
    <row r="145" spans="1:28" ht="12.75" customHeight="1">
      <c r="A145" s="103"/>
      <c r="B145" s="102"/>
      <c r="C145" s="407">
        <v>6351</v>
      </c>
      <c r="D145" s="413" t="s">
        <v>173</v>
      </c>
      <c r="E145" s="104" t="s">
        <v>152</v>
      </c>
      <c r="F145" s="104"/>
      <c r="G145" s="105"/>
      <c r="H145" s="106"/>
      <c r="I145" s="521"/>
      <c r="J145" s="164"/>
      <c r="K145" s="108"/>
      <c r="L145" s="222"/>
      <c r="M145" s="109"/>
      <c r="N145" s="264"/>
      <c r="O145" s="109"/>
      <c r="P145" s="264"/>
      <c r="Q145" s="109">
        <v>300</v>
      </c>
      <c r="R145" s="264">
        <f>P145+Q145</f>
        <v>300</v>
      </c>
      <c r="S145" s="109"/>
      <c r="T145" s="264">
        <f>R145+S145</f>
        <v>300</v>
      </c>
      <c r="U145" s="109"/>
      <c r="V145" s="264">
        <f>T145+U145</f>
        <v>300</v>
      </c>
      <c r="W145" s="109"/>
      <c r="X145" s="264">
        <f>V145+W145</f>
        <v>300</v>
      </c>
      <c r="Y145" s="109"/>
      <c r="Z145" s="264">
        <f>X145+Y145</f>
        <v>300</v>
      </c>
      <c r="AA145" s="109"/>
      <c r="AB145" s="264">
        <f>Z145+AA145</f>
        <v>300</v>
      </c>
    </row>
    <row r="146" spans="1:28" ht="13.5" customHeight="1" thickBot="1">
      <c r="A146" s="102"/>
      <c r="B146" s="103"/>
      <c r="C146" s="247">
        <v>5331</v>
      </c>
      <c r="D146" s="442"/>
      <c r="E146" s="404" t="s">
        <v>54</v>
      </c>
      <c r="F146" s="10"/>
      <c r="G146" s="112"/>
      <c r="H146" s="152"/>
      <c r="I146" s="521"/>
      <c r="J146" s="375"/>
      <c r="K146" s="151"/>
      <c r="L146" s="60"/>
      <c r="M146" s="376"/>
      <c r="N146" s="265"/>
      <c r="O146" s="376"/>
      <c r="P146" s="265"/>
      <c r="Q146" s="376">
        <v>1200</v>
      </c>
      <c r="R146" s="265">
        <f>P146+Q146</f>
        <v>1200</v>
      </c>
      <c r="S146" s="376"/>
      <c r="T146" s="265">
        <f>R146+S146</f>
        <v>1200</v>
      </c>
      <c r="U146" s="376"/>
      <c r="V146" s="265">
        <f>T146+U146</f>
        <v>1200</v>
      </c>
      <c r="W146" s="376"/>
      <c r="X146" s="265">
        <f>V146+W146</f>
        <v>1200</v>
      </c>
      <c r="Y146" s="376">
        <v>0</v>
      </c>
      <c r="Z146" s="265">
        <f>X146+Y146</f>
        <v>1200</v>
      </c>
      <c r="AA146" s="376"/>
      <c r="AB146" s="265">
        <f>Z146+AA146</f>
        <v>1200</v>
      </c>
    </row>
    <row r="147" spans="1:28" ht="13.5" customHeight="1" thickBot="1">
      <c r="A147" s="395"/>
      <c r="B147" s="396"/>
      <c r="C147" s="74">
        <v>6351</v>
      </c>
      <c r="D147" s="443"/>
      <c r="E147" s="414" t="s">
        <v>27</v>
      </c>
      <c r="F147" s="206"/>
      <c r="G147" s="371"/>
      <c r="H147" s="337"/>
      <c r="I147" s="522"/>
      <c r="J147" s="372"/>
      <c r="K147" s="373"/>
      <c r="L147" s="354"/>
      <c r="M147" s="374"/>
      <c r="N147" s="345"/>
      <c r="O147" s="374"/>
      <c r="P147" s="345"/>
      <c r="Q147" s="374">
        <v>300</v>
      </c>
      <c r="R147" s="265">
        <f>P147+Q147</f>
        <v>300</v>
      </c>
      <c r="S147" s="374"/>
      <c r="T147" s="265">
        <f>R147+S147</f>
        <v>300</v>
      </c>
      <c r="U147" s="374"/>
      <c r="V147" s="265">
        <f>T147+U147</f>
        <v>300</v>
      </c>
      <c r="W147" s="374"/>
      <c r="X147" s="265">
        <f>V147+W147</f>
        <v>300</v>
      </c>
      <c r="Y147" s="374"/>
      <c r="Z147" s="265">
        <f>X147+Y147</f>
        <v>300</v>
      </c>
      <c r="AA147" s="374"/>
      <c r="AB147" s="265">
        <f>Z147+AA147</f>
        <v>300</v>
      </c>
    </row>
    <row r="148" spans="1:28" ht="24.75" customHeight="1">
      <c r="A148" s="117">
        <v>93</v>
      </c>
      <c r="B148" s="117">
        <v>3122</v>
      </c>
      <c r="C148" s="118"/>
      <c r="D148" s="440"/>
      <c r="E148" s="292" t="s">
        <v>141</v>
      </c>
      <c r="F148" s="286"/>
      <c r="G148" s="147"/>
      <c r="H148" s="148"/>
      <c r="I148" s="148"/>
      <c r="J148" s="149"/>
      <c r="K148" s="150"/>
      <c r="L148" s="238"/>
      <c r="M148" s="261"/>
      <c r="N148" s="258"/>
      <c r="O148" s="261"/>
      <c r="P148" s="258"/>
      <c r="Q148" s="261"/>
      <c r="R148" s="258"/>
      <c r="S148" s="261"/>
      <c r="T148" s="258"/>
      <c r="U148" s="261"/>
      <c r="V148" s="258"/>
      <c r="W148" s="261"/>
      <c r="X148" s="258"/>
      <c r="Y148" s="261"/>
      <c r="Z148" s="258"/>
      <c r="AA148" s="261"/>
      <c r="AB148" s="258"/>
    </row>
    <row r="149" spans="1:28" ht="14.25" customHeight="1">
      <c r="A149" s="103"/>
      <c r="B149" s="102"/>
      <c r="C149" s="56">
        <v>5331</v>
      </c>
      <c r="D149" s="410" t="s">
        <v>174</v>
      </c>
      <c r="E149" s="293" t="s">
        <v>142</v>
      </c>
      <c r="F149" s="104"/>
      <c r="G149" s="105"/>
      <c r="H149" s="106"/>
      <c r="I149" s="106"/>
      <c r="J149" s="164"/>
      <c r="K149" s="108"/>
      <c r="L149" s="222"/>
      <c r="M149" s="109"/>
      <c r="N149" s="264"/>
      <c r="O149" s="109"/>
      <c r="P149" s="264"/>
      <c r="Q149" s="109">
        <v>2000</v>
      </c>
      <c r="R149" s="264">
        <f>P149+Q149</f>
        <v>2000</v>
      </c>
      <c r="S149" s="109"/>
      <c r="T149" s="264">
        <f>R149+S149</f>
        <v>2000</v>
      </c>
      <c r="U149" s="109"/>
      <c r="V149" s="264">
        <f>T149+U149</f>
        <v>2000</v>
      </c>
      <c r="W149" s="109"/>
      <c r="X149" s="264">
        <f>V149+W149</f>
        <v>2000</v>
      </c>
      <c r="Y149" s="109"/>
      <c r="Z149" s="264">
        <f>X149+Y149</f>
        <v>2000</v>
      </c>
      <c r="AA149" s="109"/>
      <c r="AB149" s="264">
        <f>Z149+AA149</f>
        <v>2000</v>
      </c>
    </row>
    <row r="150" spans="1:28" ht="13.5" customHeight="1" thickBot="1">
      <c r="A150" s="111"/>
      <c r="B150" s="110"/>
      <c r="C150" s="64">
        <v>5331</v>
      </c>
      <c r="D150" s="439"/>
      <c r="E150" s="299" t="s">
        <v>54</v>
      </c>
      <c r="F150" s="10"/>
      <c r="G150" s="112"/>
      <c r="H150" s="152"/>
      <c r="I150" s="152"/>
      <c r="J150" s="153"/>
      <c r="K150" s="154"/>
      <c r="L150" s="60"/>
      <c r="M150" s="262"/>
      <c r="N150" s="265"/>
      <c r="O150" s="262"/>
      <c r="P150" s="265"/>
      <c r="Q150" s="262">
        <v>2000</v>
      </c>
      <c r="R150" s="265">
        <f>P150+Q150</f>
        <v>2000</v>
      </c>
      <c r="S150" s="262"/>
      <c r="T150" s="265">
        <f>R150+S150</f>
        <v>2000</v>
      </c>
      <c r="U150" s="262"/>
      <c r="V150" s="265">
        <f>T150+U150</f>
        <v>2000</v>
      </c>
      <c r="W150" s="262"/>
      <c r="X150" s="265">
        <f>V150+W150</f>
        <v>2000</v>
      </c>
      <c r="Y150" s="262"/>
      <c r="Z150" s="265">
        <f>X150+Y150</f>
        <v>2000</v>
      </c>
      <c r="AA150" s="262"/>
      <c r="AB150" s="265">
        <f>Z150+AA150</f>
        <v>2000</v>
      </c>
    </row>
    <row r="151" spans="1:28" ht="24.75" customHeight="1">
      <c r="A151" s="117">
        <v>97</v>
      </c>
      <c r="B151" s="117">
        <v>3123</v>
      </c>
      <c r="C151" s="118"/>
      <c r="D151" s="440"/>
      <c r="E151" s="292" t="s">
        <v>31</v>
      </c>
      <c r="F151" s="286"/>
      <c r="G151" s="147"/>
      <c r="H151" s="148"/>
      <c r="I151" s="148"/>
      <c r="J151" s="149"/>
      <c r="K151" s="150"/>
      <c r="L151" s="238"/>
      <c r="M151" s="261"/>
      <c r="N151" s="258"/>
      <c r="O151" s="261"/>
      <c r="P151" s="258"/>
      <c r="Q151" s="261"/>
      <c r="R151" s="258"/>
      <c r="S151" s="261"/>
      <c r="T151" s="258"/>
      <c r="U151" s="261"/>
      <c r="V151" s="258"/>
      <c r="W151" s="261"/>
      <c r="X151" s="258"/>
      <c r="Y151" s="261"/>
      <c r="Z151" s="258"/>
      <c r="AA151" s="261"/>
      <c r="AB151" s="258"/>
    </row>
    <row r="152" spans="1:28" ht="16.5" customHeight="1">
      <c r="A152" s="103"/>
      <c r="B152" s="102"/>
      <c r="C152" s="56">
        <v>6351</v>
      </c>
      <c r="D152" s="277" t="s">
        <v>32</v>
      </c>
      <c r="E152" s="293" t="s">
        <v>105</v>
      </c>
      <c r="F152" s="104"/>
      <c r="G152" s="105"/>
      <c r="H152" s="106"/>
      <c r="I152" s="106"/>
      <c r="J152" s="164">
        <v>11725</v>
      </c>
      <c r="K152" s="151"/>
      <c r="L152" s="222">
        <f>J152+K152</f>
        <v>11725</v>
      </c>
      <c r="M152" s="109">
        <v>570.5</v>
      </c>
      <c r="N152" s="264">
        <f>L152+M152</f>
        <v>12295.5</v>
      </c>
      <c r="O152" s="109"/>
      <c r="P152" s="264">
        <f>N152+O152</f>
        <v>12295.5</v>
      </c>
      <c r="Q152" s="109"/>
      <c r="R152" s="264">
        <f>P152+Q152</f>
        <v>12295.5</v>
      </c>
      <c r="S152" s="109"/>
      <c r="T152" s="264">
        <f>R152+S152</f>
        <v>12295.5</v>
      </c>
      <c r="U152" s="109"/>
      <c r="V152" s="264">
        <f>T152+U152</f>
        <v>12295.5</v>
      </c>
      <c r="W152" s="109"/>
      <c r="X152" s="264">
        <f>V152+W152</f>
        <v>12295.5</v>
      </c>
      <c r="Y152" s="109"/>
      <c r="Z152" s="264">
        <f>X152+Y152</f>
        <v>12295.5</v>
      </c>
      <c r="AA152" s="109"/>
      <c r="AB152" s="264">
        <f>Z152+AA152</f>
        <v>12295.5</v>
      </c>
    </row>
    <row r="153" spans="1:28" ht="13.5" customHeight="1" thickBot="1">
      <c r="A153" s="111"/>
      <c r="B153" s="110"/>
      <c r="C153" s="64">
        <v>6351</v>
      </c>
      <c r="D153" s="439"/>
      <c r="E153" s="295" t="s">
        <v>27</v>
      </c>
      <c r="F153" s="10"/>
      <c r="G153" s="112"/>
      <c r="H153" s="152"/>
      <c r="I153" s="152"/>
      <c r="J153" s="153">
        <v>11725</v>
      </c>
      <c r="K153" s="154"/>
      <c r="L153" s="60">
        <f>J153+K153</f>
        <v>11725</v>
      </c>
      <c r="M153" s="262">
        <v>570.5</v>
      </c>
      <c r="N153" s="233">
        <f>L153+M153</f>
        <v>12295.5</v>
      </c>
      <c r="O153" s="262"/>
      <c r="P153" s="233">
        <f>N153+O153</f>
        <v>12295.5</v>
      </c>
      <c r="Q153" s="262"/>
      <c r="R153" s="233">
        <f>P153+Q153</f>
        <v>12295.5</v>
      </c>
      <c r="S153" s="262"/>
      <c r="T153" s="233">
        <f>R153+S153</f>
        <v>12295.5</v>
      </c>
      <c r="U153" s="262"/>
      <c r="V153" s="233">
        <f>T153+U153</f>
        <v>12295.5</v>
      </c>
      <c r="W153" s="262"/>
      <c r="X153" s="233">
        <f>V153+W153</f>
        <v>12295.5</v>
      </c>
      <c r="Y153" s="262"/>
      <c r="Z153" s="233">
        <f>X153+Y153</f>
        <v>12295.5</v>
      </c>
      <c r="AA153" s="262"/>
      <c r="AB153" s="233">
        <f>Z153+AA153</f>
        <v>12295.5</v>
      </c>
    </row>
    <row r="154" spans="1:28" ht="27" customHeight="1">
      <c r="A154" s="117">
        <v>100</v>
      </c>
      <c r="B154" s="117">
        <v>3123</v>
      </c>
      <c r="C154" s="118"/>
      <c r="D154" s="440"/>
      <c r="E154" s="292" t="s">
        <v>139</v>
      </c>
      <c r="F154" s="206"/>
      <c r="G154" s="371"/>
      <c r="H154" s="337"/>
      <c r="I154" s="337"/>
      <c r="J154" s="372"/>
      <c r="K154" s="373"/>
      <c r="L154" s="354"/>
      <c r="M154" s="374"/>
      <c r="N154" s="345"/>
      <c r="O154" s="374"/>
      <c r="P154" s="345"/>
      <c r="Q154" s="374"/>
      <c r="R154" s="345"/>
      <c r="S154" s="374"/>
      <c r="T154" s="345"/>
      <c r="U154" s="374"/>
      <c r="V154" s="345"/>
      <c r="W154" s="374"/>
      <c r="X154" s="345"/>
      <c r="Y154" s="374"/>
      <c r="Z154" s="345"/>
      <c r="AA154" s="374"/>
      <c r="AB154" s="345"/>
    </row>
    <row r="155" spans="1:28" ht="13.5" customHeight="1">
      <c r="A155" s="103"/>
      <c r="B155" s="102"/>
      <c r="C155" s="56">
        <v>5331</v>
      </c>
      <c r="D155" s="277" t="s">
        <v>157</v>
      </c>
      <c r="E155" s="317" t="s">
        <v>51</v>
      </c>
      <c r="F155" s="206"/>
      <c r="G155" s="371"/>
      <c r="H155" s="337"/>
      <c r="I155" s="521"/>
      <c r="J155" s="375"/>
      <c r="K155" s="151"/>
      <c r="L155" s="60"/>
      <c r="M155" s="376"/>
      <c r="N155" s="265"/>
      <c r="O155" s="376"/>
      <c r="P155" s="265"/>
      <c r="Q155" s="109">
        <v>600</v>
      </c>
      <c r="R155" s="264">
        <f>P155+Q155</f>
        <v>600</v>
      </c>
      <c r="S155" s="109"/>
      <c r="T155" s="264">
        <f>R155+S155</f>
        <v>600</v>
      </c>
      <c r="U155" s="109"/>
      <c r="V155" s="264">
        <f>T155+U155</f>
        <v>600</v>
      </c>
      <c r="W155" s="109"/>
      <c r="X155" s="264">
        <f>V155+W155</f>
        <v>600</v>
      </c>
      <c r="Y155" s="109"/>
      <c r="Z155" s="264">
        <f>X155+Y155</f>
        <v>600</v>
      </c>
      <c r="AA155" s="109"/>
      <c r="AB155" s="264">
        <f>Z155+AA155</f>
        <v>600</v>
      </c>
    </row>
    <row r="156" spans="1:28" ht="13.5" customHeight="1" thickBot="1">
      <c r="A156" s="111"/>
      <c r="B156" s="110"/>
      <c r="C156" s="64">
        <v>5331</v>
      </c>
      <c r="D156" s="439"/>
      <c r="E156" s="384" t="s">
        <v>54</v>
      </c>
      <c r="F156" s="130"/>
      <c r="G156" s="131"/>
      <c r="H156" s="113"/>
      <c r="I156" s="113"/>
      <c r="J156" s="132"/>
      <c r="K156" s="115"/>
      <c r="L156" s="69"/>
      <c r="M156" s="116"/>
      <c r="N156" s="341"/>
      <c r="O156" s="116"/>
      <c r="P156" s="341"/>
      <c r="Q156" s="116">
        <v>600</v>
      </c>
      <c r="R156" s="233">
        <f>P156+Q156</f>
        <v>600</v>
      </c>
      <c r="S156" s="116"/>
      <c r="T156" s="233">
        <f>R156+S156</f>
        <v>600</v>
      </c>
      <c r="U156" s="116"/>
      <c r="V156" s="233">
        <f>T156+U156</f>
        <v>600</v>
      </c>
      <c r="W156" s="116"/>
      <c r="X156" s="233">
        <f>V156+W156</f>
        <v>600</v>
      </c>
      <c r="Y156" s="116"/>
      <c r="Z156" s="233">
        <f>X156+Y156</f>
        <v>600</v>
      </c>
      <c r="AA156" s="116"/>
      <c r="AB156" s="233">
        <f>Z156+AA156</f>
        <v>600</v>
      </c>
    </row>
    <row r="157" spans="1:28" ht="26.25" customHeight="1">
      <c r="A157" s="155">
        <v>115</v>
      </c>
      <c r="B157" s="155">
        <v>3122</v>
      </c>
      <c r="C157" s="87"/>
      <c r="D157" s="437"/>
      <c r="E157" s="298" t="s">
        <v>33</v>
      </c>
      <c r="F157" s="156"/>
      <c r="G157" s="157"/>
      <c r="H157" s="158"/>
      <c r="I157" s="158"/>
      <c r="J157" s="159"/>
      <c r="K157" s="263"/>
      <c r="L157" s="383"/>
      <c r="M157" s="263"/>
      <c r="N157" s="240"/>
      <c r="O157" s="263"/>
      <c r="P157" s="240"/>
      <c r="Q157" s="263"/>
      <c r="R157" s="240"/>
      <c r="S157" s="263"/>
      <c r="T157" s="240"/>
      <c r="U157" s="263"/>
      <c r="V157" s="240"/>
      <c r="W157" s="263"/>
      <c r="X157" s="240"/>
      <c r="Y157" s="263"/>
      <c r="Z157" s="240"/>
      <c r="AA157" s="263"/>
      <c r="AB157" s="240"/>
    </row>
    <row r="158" spans="1:28" ht="13.5" customHeight="1">
      <c r="A158" s="103"/>
      <c r="B158" s="247"/>
      <c r="C158" s="56">
        <v>5331</v>
      </c>
      <c r="D158" s="410" t="s">
        <v>93</v>
      </c>
      <c r="E158" s="293" t="s">
        <v>71</v>
      </c>
      <c r="F158" s="104"/>
      <c r="G158" s="105"/>
      <c r="H158" s="106"/>
      <c r="I158" s="106"/>
      <c r="J158" s="164">
        <v>0</v>
      </c>
      <c r="K158" s="109">
        <v>150</v>
      </c>
      <c r="L158" s="235">
        <f>J158+K158</f>
        <v>150</v>
      </c>
      <c r="M158" s="109"/>
      <c r="N158" s="264">
        <f>L158+M158</f>
        <v>150</v>
      </c>
      <c r="O158" s="109"/>
      <c r="P158" s="264">
        <f>N158+O158</f>
        <v>150</v>
      </c>
      <c r="Q158" s="109"/>
      <c r="R158" s="264">
        <f>P158+Q158</f>
        <v>150</v>
      </c>
      <c r="S158" s="109"/>
      <c r="T158" s="264">
        <f>R158+S158</f>
        <v>150</v>
      </c>
      <c r="U158" s="109"/>
      <c r="V158" s="264">
        <f>T158+U158</f>
        <v>150</v>
      </c>
      <c r="W158" s="109"/>
      <c r="X158" s="264">
        <f>V158+W158</f>
        <v>150</v>
      </c>
      <c r="Y158" s="109"/>
      <c r="Z158" s="264">
        <f aca="true" t="shared" si="6" ref="Z158:Z164">X158+Y158</f>
        <v>150</v>
      </c>
      <c r="AA158" s="109"/>
      <c r="AB158" s="264">
        <f aca="true" t="shared" si="7" ref="AB158:AB164">Z158+AA158</f>
        <v>150</v>
      </c>
    </row>
    <row r="159" spans="1:28" ht="13.5" customHeight="1">
      <c r="A159" s="103"/>
      <c r="B159" s="103"/>
      <c r="C159" s="56">
        <v>5331</v>
      </c>
      <c r="D159" s="437" t="s">
        <v>252</v>
      </c>
      <c r="E159" s="293" t="s">
        <v>253</v>
      </c>
      <c r="F159" s="423"/>
      <c r="G159" s="424"/>
      <c r="H159" s="249"/>
      <c r="I159" s="249"/>
      <c r="J159" s="246"/>
      <c r="K159" s="256"/>
      <c r="L159" s="425"/>
      <c r="M159" s="256"/>
      <c r="N159" s="264"/>
      <c r="O159" s="256"/>
      <c r="P159" s="264"/>
      <c r="Q159" s="256"/>
      <c r="R159" s="264"/>
      <c r="S159" s="256"/>
      <c r="T159" s="264"/>
      <c r="U159" s="256"/>
      <c r="V159" s="264"/>
      <c r="W159" s="256"/>
      <c r="X159" s="264"/>
      <c r="Y159" s="256">
        <v>200</v>
      </c>
      <c r="Z159" s="264">
        <f t="shared" si="6"/>
        <v>200</v>
      </c>
      <c r="AA159" s="256"/>
      <c r="AB159" s="264">
        <f t="shared" si="7"/>
        <v>200</v>
      </c>
    </row>
    <row r="160" spans="1:28" ht="13.5" customHeight="1">
      <c r="A160" s="103"/>
      <c r="B160" s="103"/>
      <c r="C160" s="56">
        <v>5331</v>
      </c>
      <c r="D160" s="410" t="s">
        <v>93</v>
      </c>
      <c r="E160" s="293" t="s">
        <v>190</v>
      </c>
      <c r="F160" s="423"/>
      <c r="G160" s="424"/>
      <c r="H160" s="249"/>
      <c r="I160" s="249"/>
      <c r="J160" s="246"/>
      <c r="K160" s="256"/>
      <c r="L160" s="425"/>
      <c r="M160" s="256"/>
      <c r="N160" s="264"/>
      <c r="O160" s="256"/>
      <c r="P160" s="264"/>
      <c r="Q160" s="256"/>
      <c r="R160" s="264"/>
      <c r="S160" s="256">
        <v>2200</v>
      </c>
      <c r="T160" s="264">
        <f>R160+S160</f>
        <v>2200</v>
      </c>
      <c r="U160" s="256"/>
      <c r="V160" s="264">
        <f>T160+U160</f>
        <v>2200</v>
      </c>
      <c r="W160" s="256"/>
      <c r="X160" s="264">
        <f>V160+W160</f>
        <v>2200</v>
      </c>
      <c r="Y160" s="256"/>
      <c r="Z160" s="264">
        <f t="shared" si="6"/>
        <v>2200</v>
      </c>
      <c r="AA160" s="256">
        <v>1500</v>
      </c>
      <c r="AB160" s="264">
        <f t="shared" si="7"/>
        <v>3700</v>
      </c>
    </row>
    <row r="161" spans="1:28" ht="13.5" customHeight="1">
      <c r="A161" s="155"/>
      <c r="B161" s="155"/>
      <c r="C161" s="87">
        <v>5331</v>
      </c>
      <c r="D161" s="444"/>
      <c r="E161" s="299" t="s">
        <v>54</v>
      </c>
      <c r="F161" s="287"/>
      <c r="G161" s="248"/>
      <c r="H161" s="249"/>
      <c r="I161" s="249"/>
      <c r="J161" s="250">
        <v>0</v>
      </c>
      <c r="K161" s="254">
        <v>150</v>
      </c>
      <c r="L161" s="255">
        <f>J161+K161</f>
        <v>150</v>
      </c>
      <c r="M161" s="254"/>
      <c r="N161" s="265">
        <f>L161+M161</f>
        <v>150</v>
      </c>
      <c r="O161" s="254"/>
      <c r="P161" s="265">
        <v>150</v>
      </c>
      <c r="Q161" s="254"/>
      <c r="R161" s="265">
        <v>150</v>
      </c>
      <c r="S161" s="254">
        <v>2200</v>
      </c>
      <c r="T161" s="265">
        <f>SUM(T158:T160)</f>
        <v>2350</v>
      </c>
      <c r="U161" s="254"/>
      <c r="V161" s="265">
        <f>T161+U161</f>
        <v>2350</v>
      </c>
      <c r="W161" s="254"/>
      <c r="X161" s="265">
        <f>V161+W161</f>
        <v>2350</v>
      </c>
      <c r="Y161" s="254">
        <v>200</v>
      </c>
      <c r="Z161" s="265">
        <f t="shared" si="6"/>
        <v>2550</v>
      </c>
      <c r="AA161" s="254">
        <v>1500</v>
      </c>
      <c r="AB161" s="265">
        <f t="shared" si="7"/>
        <v>4050</v>
      </c>
    </row>
    <row r="162" spans="1:28" ht="16.5" customHeight="1">
      <c r="A162" s="102"/>
      <c r="B162" s="103"/>
      <c r="C162" s="56">
        <v>6351</v>
      </c>
      <c r="D162" s="410" t="s">
        <v>99</v>
      </c>
      <c r="E162" s="300" t="s">
        <v>34</v>
      </c>
      <c r="F162" s="161"/>
      <c r="G162" s="162"/>
      <c r="H162" s="163"/>
      <c r="I162" s="163"/>
      <c r="J162" s="164">
        <v>10000</v>
      </c>
      <c r="K162" s="109">
        <v>-5410</v>
      </c>
      <c r="L162" s="235">
        <f>J162+K162</f>
        <v>4590</v>
      </c>
      <c r="M162" s="109">
        <v>406.5</v>
      </c>
      <c r="N162" s="264">
        <f>L162+M162</f>
        <v>4996.5</v>
      </c>
      <c r="O162" s="109"/>
      <c r="P162" s="264">
        <f>N162+O162</f>
        <v>4996.5</v>
      </c>
      <c r="Q162" s="109"/>
      <c r="R162" s="264">
        <f>P162+Q162</f>
        <v>4996.5</v>
      </c>
      <c r="S162" s="109">
        <v>-2200</v>
      </c>
      <c r="T162" s="264">
        <f>R162+S162</f>
        <v>2796.5</v>
      </c>
      <c r="U162" s="109"/>
      <c r="V162" s="264">
        <f>T162+U162</f>
        <v>2796.5</v>
      </c>
      <c r="W162" s="109"/>
      <c r="X162" s="264">
        <f>V162+W162</f>
        <v>2796.5</v>
      </c>
      <c r="Y162" s="109">
        <v>-600</v>
      </c>
      <c r="Z162" s="264">
        <f t="shared" si="6"/>
        <v>2196.5</v>
      </c>
      <c r="AA162" s="109">
        <v>-1000</v>
      </c>
      <c r="AB162" s="264">
        <f t="shared" si="7"/>
        <v>1196.5</v>
      </c>
    </row>
    <row r="163" spans="1:28" ht="12.75" customHeight="1">
      <c r="A163" s="243"/>
      <c r="B163" s="244"/>
      <c r="C163" s="56">
        <v>6351</v>
      </c>
      <c r="D163" s="331" t="s">
        <v>86</v>
      </c>
      <c r="E163" s="300" t="s">
        <v>85</v>
      </c>
      <c r="F163" s="161"/>
      <c r="G163" s="162"/>
      <c r="H163" s="245"/>
      <c r="I163" s="245"/>
      <c r="J163" s="246">
        <v>0</v>
      </c>
      <c r="K163" s="256">
        <v>1200</v>
      </c>
      <c r="L163" s="235">
        <f>J163+K163</f>
        <v>1200</v>
      </c>
      <c r="M163" s="256">
        <v>306.5</v>
      </c>
      <c r="N163" s="264">
        <f>L163+M163</f>
        <v>1506.5</v>
      </c>
      <c r="O163" s="256"/>
      <c r="P163" s="264">
        <f>N163+O163</f>
        <v>1506.5</v>
      </c>
      <c r="Q163" s="256"/>
      <c r="R163" s="264">
        <f>P163+Q163</f>
        <v>1506.5</v>
      </c>
      <c r="S163" s="256"/>
      <c r="T163" s="264">
        <f>R163+S163</f>
        <v>1506.5</v>
      </c>
      <c r="U163" s="256"/>
      <c r="V163" s="264">
        <f>T163+U163</f>
        <v>1506.5</v>
      </c>
      <c r="W163" s="256"/>
      <c r="X163" s="264">
        <f>V163+W163</f>
        <v>1506.5</v>
      </c>
      <c r="Y163" s="256"/>
      <c r="Z163" s="264">
        <f t="shared" si="6"/>
        <v>1506.5</v>
      </c>
      <c r="AA163" s="256"/>
      <c r="AB163" s="264">
        <f t="shared" si="7"/>
        <v>1506.5</v>
      </c>
    </row>
    <row r="164" spans="1:28" ht="12.75" customHeight="1" thickBot="1">
      <c r="A164" s="111"/>
      <c r="B164" s="110"/>
      <c r="C164" s="74">
        <v>6351</v>
      </c>
      <c r="D164" s="438"/>
      <c r="E164" s="272" t="s">
        <v>27</v>
      </c>
      <c r="F164" s="10"/>
      <c r="G164" s="112"/>
      <c r="H164" s="165"/>
      <c r="I164" s="165"/>
      <c r="J164" s="132">
        <v>10000</v>
      </c>
      <c r="K164" s="116">
        <v>-4210</v>
      </c>
      <c r="L164" s="233">
        <f>J164+K164</f>
        <v>5790</v>
      </c>
      <c r="M164" s="116">
        <v>713</v>
      </c>
      <c r="N164" s="233">
        <f>L164+M164</f>
        <v>6503</v>
      </c>
      <c r="O164" s="116"/>
      <c r="P164" s="265">
        <f>N164+O164</f>
        <v>6503</v>
      </c>
      <c r="Q164" s="116"/>
      <c r="R164" s="265">
        <f>P164+Q164</f>
        <v>6503</v>
      </c>
      <c r="S164" s="116">
        <v>-2200</v>
      </c>
      <c r="T164" s="265">
        <f>R164+S164</f>
        <v>4303</v>
      </c>
      <c r="U164" s="116"/>
      <c r="V164" s="265">
        <f>T164+U164</f>
        <v>4303</v>
      </c>
      <c r="W164" s="116"/>
      <c r="X164" s="265">
        <f>V164+W164</f>
        <v>4303</v>
      </c>
      <c r="Y164" s="116">
        <v>-600</v>
      </c>
      <c r="Z164" s="265">
        <f t="shared" si="6"/>
        <v>3703</v>
      </c>
      <c r="AA164" s="116">
        <v>-1000</v>
      </c>
      <c r="AB164" s="265">
        <f t="shared" si="7"/>
        <v>2703</v>
      </c>
    </row>
    <row r="165" spans="1:28" ht="24.75" customHeight="1">
      <c r="A165" s="118">
        <v>118</v>
      </c>
      <c r="B165" s="118">
        <v>3123</v>
      </c>
      <c r="C165" s="355"/>
      <c r="D165" s="434"/>
      <c r="E165" s="292" t="s">
        <v>78</v>
      </c>
      <c r="F165" s="286"/>
      <c r="G165" s="147"/>
      <c r="H165" s="518"/>
      <c r="I165" s="519"/>
      <c r="J165" s="149"/>
      <c r="K165" s="150"/>
      <c r="L165" s="238"/>
      <c r="M165" s="261"/>
      <c r="N165" s="258"/>
      <c r="O165" s="261"/>
      <c r="P165" s="458"/>
      <c r="Q165" s="261"/>
      <c r="R165" s="258"/>
      <c r="S165" s="150"/>
      <c r="T165" s="458"/>
      <c r="U165" s="261"/>
      <c r="V165" s="258"/>
      <c r="W165" s="261"/>
      <c r="X165" s="258"/>
      <c r="Y165" s="261"/>
      <c r="Z165" s="258"/>
      <c r="AA165" s="261"/>
      <c r="AB165" s="258"/>
    </row>
    <row r="166" spans="1:28" ht="16.5" customHeight="1">
      <c r="A166" s="462"/>
      <c r="B166" s="335"/>
      <c r="C166" s="453">
        <v>6351</v>
      </c>
      <c r="D166" s="442" t="s">
        <v>77</v>
      </c>
      <c r="E166" s="454" t="s">
        <v>79</v>
      </c>
      <c r="F166" s="423"/>
      <c r="G166" s="424"/>
      <c r="H166" s="456"/>
      <c r="I166" s="520"/>
      <c r="J166" s="164">
        <v>0</v>
      </c>
      <c r="K166" s="447">
        <v>1300</v>
      </c>
      <c r="L166" s="377">
        <f>J166+K166</f>
        <v>1300</v>
      </c>
      <c r="M166" s="256"/>
      <c r="N166" s="343">
        <f>L166+M166</f>
        <v>1300</v>
      </c>
      <c r="O166" s="256"/>
      <c r="P166" s="459">
        <f>N166+O166</f>
        <v>1300</v>
      </c>
      <c r="Q166" s="256"/>
      <c r="R166" s="343">
        <f>P166+Q166</f>
        <v>1300</v>
      </c>
      <c r="S166" s="397"/>
      <c r="T166" s="459">
        <f>R166+S166</f>
        <v>1300</v>
      </c>
      <c r="U166" s="256"/>
      <c r="V166" s="264">
        <f>T166+U166</f>
        <v>1300</v>
      </c>
      <c r="W166" s="256"/>
      <c r="X166" s="264">
        <f>V166+W166</f>
        <v>1300</v>
      </c>
      <c r="Y166" s="256"/>
      <c r="Z166" s="264">
        <f>X166+Y166</f>
        <v>1300</v>
      </c>
      <c r="AA166" s="256"/>
      <c r="AB166" s="264">
        <f>Z166+AA166</f>
        <v>1300</v>
      </c>
    </row>
    <row r="167" spans="1:28" s="13" customFormat="1" ht="16.5" customHeight="1">
      <c r="A167" s="247"/>
      <c r="B167" s="56"/>
      <c r="C167" s="448">
        <v>6351</v>
      </c>
      <c r="D167" s="413" t="s">
        <v>113</v>
      </c>
      <c r="E167" s="104" t="s">
        <v>112</v>
      </c>
      <c r="F167" s="104"/>
      <c r="G167" s="104"/>
      <c r="H167" s="449"/>
      <c r="I167" s="521"/>
      <c r="J167" s="164">
        <v>0</v>
      </c>
      <c r="K167" s="450"/>
      <c r="L167" s="451"/>
      <c r="M167" s="452"/>
      <c r="N167" s="451"/>
      <c r="O167" s="108">
        <v>5347</v>
      </c>
      <c r="P167" s="451">
        <f>N167+O167</f>
        <v>5347</v>
      </c>
      <c r="Q167" s="461"/>
      <c r="R167" s="264">
        <f>P167+Q167</f>
        <v>5347</v>
      </c>
      <c r="S167" s="109"/>
      <c r="T167" s="451">
        <f>R167+S167</f>
        <v>5347</v>
      </c>
      <c r="U167" s="109"/>
      <c r="V167" s="264">
        <f>T167+U167</f>
        <v>5347</v>
      </c>
      <c r="W167" s="109"/>
      <c r="X167" s="264">
        <f>V167+W167</f>
        <v>5347</v>
      </c>
      <c r="Y167" s="109"/>
      <c r="Z167" s="264">
        <f>X167+Y167</f>
        <v>5347</v>
      </c>
      <c r="AA167" s="109"/>
      <c r="AB167" s="264">
        <f>Z167+AA167</f>
        <v>5347</v>
      </c>
    </row>
    <row r="168" spans="1:28" ht="13.5" customHeight="1" thickBot="1">
      <c r="A168" s="463"/>
      <c r="B168" s="74"/>
      <c r="C168" s="73">
        <v>6351</v>
      </c>
      <c r="D168" s="443"/>
      <c r="E168" s="455" t="s">
        <v>27</v>
      </c>
      <c r="F168" s="10"/>
      <c r="G168" s="112"/>
      <c r="H168" s="457"/>
      <c r="I168" s="522"/>
      <c r="J168" s="153">
        <v>0</v>
      </c>
      <c r="K168" s="154">
        <v>1300</v>
      </c>
      <c r="L168" s="338">
        <f>J168+K168</f>
        <v>1300</v>
      </c>
      <c r="M168" s="262"/>
      <c r="N168" s="338">
        <f>L168+M168</f>
        <v>1300</v>
      </c>
      <c r="O168" s="262">
        <v>5347</v>
      </c>
      <c r="P168" s="460">
        <f>N168+O168</f>
        <v>6647</v>
      </c>
      <c r="Q168" s="262"/>
      <c r="R168" s="379">
        <f>P168+Q168</f>
        <v>6647</v>
      </c>
      <c r="S168" s="154"/>
      <c r="T168" s="460">
        <f>R168+S168</f>
        <v>6647</v>
      </c>
      <c r="U168" s="262"/>
      <c r="V168" s="233">
        <f>T168+U168</f>
        <v>6647</v>
      </c>
      <c r="W168" s="262"/>
      <c r="X168" s="233">
        <f>V168+W168</f>
        <v>6647</v>
      </c>
      <c r="Y168" s="262"/>
      <c r="Z168" s="233">
        <f>X168+Y168</f>
        <v>6647</v>
      </c>
      <c r="AA168" s="262"/>
      <c r="AB168" s="233">
        <f>Z168+AA168</f>
        <v>6647</v>
      </c>
    </row>
    <row r="169" spans="1:28" ht="14.25" customHeight="1">
      <c r="A169" s="117">
        <v>119</v>
      </c>
      <c r="B169" s="117">
        <v>3123</v>
      </c>
      <c r="C169" s="118"/>
      <c r="D169" s="440"/>
      <c r="E169" s="545" t="s">
        <v>128</v>
      </c>
      <c r="F169" s="546"/>
      <c r="G169" s="547"/>
      <c r="H169" s="548"/>
      <c r="I169" s="548"/>
      <c r="J169" s="549"/>
      <c r="K169" s="99"/>
      <c r="L169" s="229"/>
      <c r="M169" s="101"/>
      <c r="N169" s="550"/>
      <c r="O169" s="101"/>
      <c r="P169" s="550"/>
      <c r="Q169" s="101"/>
      <c r="R169" s="550"/>
      <c r="S169" s="101"/>
      <c r="T169" s="550"/>
      <c r="U169" s="101"/>
      <c r="V169" s="550"/>
      <c r="W169" s="101"/>
      <c r="X169" s="550"/>
      <c r="Y169" s="101"/>
      <c r="Z169" s="550"/>
      <c r="AA169" s="101"/>
      <c r="AB169" s="550"/>
    </row>
    <row r="170" spans="1:28" ht="14.25" customHeight="1">
      <c r="A170" s="155"/>
      <c r="B170" s="155"/>
      <c r="C170" s="342">
        <v>5331</v>
      </c>
      <c r="D170" s="437" t="s">
        <v>245</v>
      </c>
      <c r="E170" s="544" t="s">
        <v>246</v>
      </c>
      <c r="F170" s="156"/>
      <c r="G170" s="157"/>
      <c r="H170" s="158"/>
      <c r="I170" s="158"/>
      <c r="J170" s="159"/>
      <c r="K170" s="160"/>
      <c r="L170" s="239"/>
      <c r="M170" s="263"/>
      <c r="N170" s="240"/>
      <c r="O170" s="263"/>
      <c r="P170" s="240"/>
      <c r="Q170" s="263"/>
      <c r="R170" s="240"/>
      <c r="S170" s="263"/>
      <c r="T170" s="240"/>
      <c r="U170" s="263"/>
      <c r="V170" s="240"/>
      <c r="W170" s="263"/>
      <c r="X170" s="240"/>
      <c r="Y170" s="263">
        <v>475</v>
      </c>
      <c r="Z170" s="264">
        <f>X170+Y170</f>
        <v>475</v>
      </c>
      <c r="AA170" s="263"/>
      <c r="AB170" s="264">
        <f>Z170+AA170</f>
        <v>475</v>
      </c>
    </row>
    <row r="171" spans="1:28" ht="12.75" customHeight="1">
      <c r="A171" s="102"/>
      <c r="B171" s="103"/>
      <c r="C171" s="56">
        <v>6351</v>
      </c>
      <c r="D171" s="277" t="s">
        <v>158</v>
      </c>
      <c r="E171" s="300" t="s">
        <v>129</v>
      </c>
      <c r="F171" s="161"/>
      <c r="G171" s="162"/>
      <c r="H171" s="163"/>
      <c r="I171" s="163"/>
      <c r="J171" s="164"/>
      <c r="K171" s="108"/>
      <c r="L171" s="222"/>
      <c r="M171" s="109"/>
      <c r="N171" s="264"/>
      <c r="O171" s="109"/>
      <c r="P171" s="264"/>
      <c r="Q171" s="109">
        <v>2200</v>
      </c>
      <c r="R171" s="264">
        <f>P171+Q171</f>
        <v>2200</v>
      </c>
      <c r="S171" s="109"/>
      <c r="T171" s="264">
        <f>R171+S171</f>
        <v>2200</v>
      </c>
      <c r="U171" s="109"/>
      <c r="V171" s="264">
        <f>T171+U171</f>
        <v>2200</v>
      </c>
      <c r="W171" s="109"/>
      <c r="X171" s="264">
        <f>V171+W171</f>
        <v>2200</v>
      </c>
      <c r="Y171" s="109">
        <v>110</v>
      </c>
      <c r="Z171" s="264">
        <f>X171+Y171</f>
        <v>2310</v>
      </c>
      <c r="AA171" s="109"/>
      <c r="AB171" s="264">
        <f>Z171+AA171</f>
        <v>2310</v>
      </c>
    </row>
    <row r="172" spans="1:28" ht="12.75" customHeight="1">
      <c r="A172" s="243"/>
      <c r="B172" s="244"/>
      <c r="C172" s="247">
        <v>5331</v>
      </c>
      <c r="D172" s="436"/>
      <c r="E172" s="347" t="s">
        <v>54</v>
      </c>
      <c r="F172" s="393"/>
      <c r="G172" s="394"/>
      <c r="H172" s="245"/>
      <c r="I172" s="245"/>
      <c r="J172" s="246"/>
      <c r="K172" s="397"/>
      <c r="L172" s="222"/>
      <c r="M172" s="256"/>
      <c r="N172" s="343"/>
      <c r="O172" s="256"/>
      <c r="P172" s="343"/>
      <c r="Q172" s="256"/>
      <c r="R172" s="343"/>
      <c r="S172" s="256"/>
      <c r="T172" s="343"/>
      <c r="U172" s="256"/>
      <c r="V172" s="343"/>
      <c r="W172" s="256"/>
      <c r="X172" s="343"/>
      <c r="Y172" s="254">
        <v>475</v>
      </c>
      <c r="Z172" s="231">
        <f>X172+Y172</f>
        <v>475</v>
      </c>
      <c r="AA172" s="254"/>
      <c r="AB172" s="231">
        <f>Z172+AA172</f>
        <v>475</v>
      </c>
    </row>
    <row r="173" spans="1:28" ht="12.75" customHeight="1" thickBot="1">
      <c r="A173" s="111"/>
      <c r="B173" s="110"/>
      <c r="C173" s="74">
        <v>6351</v>
      </c>
      <c r="D173" s="438"/>
      <c r="E173" s="272" t="s">
        <v>27</v>
      </c>
      <c r="F173" s="10"/>
      <c r="G173" s="112"/>
      <c r="H173" s="165"/>
      <c r="I173" s="165"/>
      <c r="J173" s="132"/>
      <c r="K173" s="115"/>
      <c r="L173" s="60"/>
      <c r="M173" s="116"/>
      <c r="N173" s="233"/>
      <c r="O173" s="116"/>
      <c r="P173" s="233"/>
      <c r="Q173" s="116">
        <v>2200</v>
      </c>
      <c r="R173" s="341">
        <f>P173+Q173</f>
        <v>2200</v>
      </c>
      <c r="S173" s="116"/>
      <c r="T173" s="341">
        <f>R173+S173</f>
        <v>2200</v>
      </c>
      <c r="U173" s="116"/>
      <c r="V173" s="233">
        <f>T173+U173</f>
        <v>2200</v>
      </c>
      <c r="W173" s="116"/>
      <c r="X173" s="233">
        <f>V173+W173</f>
        <v>2200</v>
      </c>
      <c r="Y173" s="116">
        <v>110</v>
      </c>
      <c r="Z173" s="338">
        <f>X173+Y173</f>
        <v>2310</v>
      </c>
      <c r="AA173" s="116"/>
      <c r="AB173" s="338">
        <f>Z173+AA173</f>
        <v>2310</v>
      </c>
    </row>
    <row r="174" spans="1:28" ht="26.25" customHeight="1">
      <c r="A174" s="155">
        <v>122</v>
      </c>
      <c r="B174" s="155">
        <v>3123</v>
      </c>
      <c r="C174" s="87"/>
      <c r="D174" s="437"/>
      <c r="E174" s="298" t="s">
        <v>184</v>
      </c>
      <c r="F174" s="156"/>
      <c r="G174" s="157"/>
      <c r="H174" s="158"/>
      <c r="I174" s="158"/>
      <c r="J174" s="159"/>
      <c r="K174" s="253"/>
      <c r="L174" s="257"/>
      <c r="M174" s="253"/>
      <c r="N174" s="240"/>
      <c r="O174" s="263"/>
      <c r="P174" s="240"/>
      <c r="Q174" s="263"/>
      <c r="R174" s="240"/>
      <c r="S174" s="263"/>
      <c r="T174" s="240"/>
      <c r="U174" s="263"/>
      <c r="V174" s="240"/>
      <c r="W174" s="263"/>
      <c r="X174" s="240"/>
      <c r="Y174" s="263"/>
      <c r="Z174" s="240"/>
      <c r="AA174" s="263"/>
      <c r="AB174" s="240"/>
    </row>
    <row r="175" spans="1:28" ht="12.75" customHeight="1">
      <c r="A175" s="102"/>
      <c r="B175" s="103"/>
      <c r="C175" s="56">
        <v>5331</v>
      </c>
      <c r="D175" s="410" t="s">
        <v>193</v>
      </c>
      <c r="E175" s="300" t="s">
        <v>185</v>
      </c>
      <c r="F175" s="161"/>
      <c r="G175" s="162"/>
      <c r="H175" s="163"/>
      <c r="I175" s="163"/>
      <c r="J175" s="164"/>
      <c r="K175" s="109"/>
      <c r="L175" s="222"/>
      <c r="M175" s="109"/>
      <c r="N175" s="264"/>
      <c r="O175" s="109"/>
      <c r="P175" s="264"/>
      <c r="Q175" s="109"/>
      <c r="R175" s="264"/>
      <c r="S175" s="109">
        <v>580</v>
      </c>
      <c r="T175" s="264">
        <f>R175+S175</f>
        <v>580</v>
      </c>
      <c r="U175" s="109"/>
      <c r="V175" s="264">
        <f>T175+U175</f>
        <v>580</v>
      </c>
      <c r="W175" s="109"/>
      <c r="X175" s="264">
        <f>V175+W175</f>
        <v>580</v>
      </c>
      <c r="Y175" s="109"/>
      <c r="Z175" s="264">
        <f>X175+Y175</f>
        <v>580</v>
      </c>
      <c r="AA175" s="109"/>
      <c r="AB175" s="264">
        <f>Z175+AA175</f>
        <v>580</v>
      </c>
    </row>
    <row r="176" spans="1:28" ht="12.75" customHeight="1" thickBot="1">
      <c r="A176" s="111"/>
      <c r="B176" s="110"/>
      <c r="C176" s="74">
        <v>5331</v>
      </c>
      <c r="D176" s="438"/>
      <c r="E176" s="291" t="s">
        <v>54</v>
      </c>
      <c r="F176" s="10"/>
      <c r="G176" s="112"/>
      <c r="H176" s="165"/>
      <c r="I176" s="165"/>
      <c r="J176" s="132"/>
      <c r="K176" s="116"/>
      <c r="L176" s="69"/>
      <c r="M176" s="116"/>
      <c r="N176" s="233"/>
      <c r="O176" s="116"/>
      <c r="P176" s="233"/>
      <c r="Q176" s="116"/>
      <c r="R176" s="233"/>
      <c r="S176" s="116">
        <v>580</v>
      </c>
      <c r="T176" s="341">
        <f>R176+S176</f>
        <v>580</v>
      </c>
      <c r="U176" s="116"/>
      <c r="V176" s="233">
        <f>T176+U176</f>
        <v>580</v>
      </c>
      <c r="W176" s="116"/>
      <c r="X176" s="233">
        <f>V176+W176</f>
        <v>580</v>
      </c>
      <c r="Y176" s="116"/>
      <c r="Z176" s="233">
        <f>X176+Y176</f>
        <v>580</v>
      </c>
      <c r="AA176" s="116"/>
      <c r="AB176" s="233">
        <f>Z176+AA176</f>
        <v>580</v>
      </c>
    </row>
    <row r="177" spans="1:28" ht="26.25" customHeight="1">
      <c r="A177" s="155">
        <v>123</v>
      </c>
      <c r="B177" s="155">
        <v>3124</v>
      </c>
      <c r="C177" s="87"/>
      <c r="D177" s="437"/>
      <c r="E177" s="298" t="s">
        <v>68</v>
      </c>
      <c r="F177" s="156"/>
      <c r="G177" s="157"/>
      <c r="H177" s="158"/>
      <c r="I177" s="158"/>
      <c r="J177" s="159"/>
      <c r="K177" s="253"/>
      <c r="L177" s="257"/>
      <c r="M177" s="253"/>
      <c r="N177" s="240"/>
      <c r="O177" s="263"/>
      <c r="P177" s="240"/>
      <c r="Q177" s="263"/>
      <c r="R177" s="240"/>
      <c r="S177" s="263"/>
      <c r="T177" s="240"/>
      <c r="U177" s="263"/>
      <c r="V177" s="240"/>
      <c r="W177" s="263"/>
      <c r="X177" s="240"/>
      <c r="Y177" s="263"/>
      <c r="Z177" s="240"/>
      <c r="AA177" s="263"/>
      <c r="AB177" s="240"/>
    </row>
    <row r="178" spans="1:28" ht="12.75" customHeight="1">
      <c r="A178" s="102"/>
      <c r="B178" s="103"/>
      <c r="C178" s="56">
        <v>5331</v>
      </c>
      <c r="D178" s="277" t="s">
        <v>67</v>
      </c>
      <c r="E178" s="300" t="s">
        <v>66</v>
      </c>
      <c r="F178" s="161"/>
      <c r="G178" s="162"/>
      <c r="H178" s="163"/>
      <c r="I178" s="163"/>
      <c r="J178" s="164">
        <v>0</v>
      </c>
      <c r="K178" s="109">
        <v>187</v>
      </c>
      <c r="L178" s="222">
        <f>J178+K178</f>
        <v>187</v>
      </c>
      <c r="M178" s="109"/>
      <c r="N178" s="264">
        <f>L178+M178</f>
        <v>187</v>
      </c>
      <c r="O178" s="109"/>
      <c r="P178" s="264">
        <f>N178+O178</f>
        <v>187</v>
      </c>
      <c r="Q178" s="109"/>
      <c r="R178" s="264">
        <f>P178+Q178</f>
        <v>187</v>
      </c>
      <c r="S178" s="109"/>
      <c r="T178" s="264">
        <f>R178+S178</f>
        <v>187</v>
      </c>
      <c r="U178" s="109"/>
      <c r="V178" s="264">
        <f>T178+U178</f>
        <v>187</v>
      </c>
      <c r="W178" s="109"/>
      <c r="X178" s="264">
        <f>V178+W178</f>
        <v>187</v>
      </c>
      <c r="Y178" s="109"/>
      <c r="Z178" s="264">
        <f>X178+Y178</f>
        <v>187</v>
      </c>
      <c r="AA178" s="109"/>
      <c r="AB178" s="264">
        <f>Z178+AA178</f>
        <v>187</v>
      </c>
    </row>
    <row r="179" spans="1:28" ht="12.75" customHeight="1">
      <c r="A179" s="243"/>
      <c r="B179" s="244"/>
      <c r="C179" s="342">
        <v>6351</v>
      </c>
      <c r="D179" s="410" t="s">
        <v>175</v>
      </c>
      <c r="E179" s="392" t="s">
        <v>146</v>
      </c>
      <c r="F179" s="393"/>
      <c r="G179" s="394"/>
      <c r="H179" s="245"/>
      <c r="I179" s="245"/>
      <c r="J179" s="246"/>
      <c r="K179" s="256"/>
      <c r="L179" s="377"/>
      <c r="M179" s="256"/>
      <c r="N179" s="343"/>
      <c r="O179" s="256"/>
      <c r="P179" s="343"/>
      <c r="Q179" s="256">
        <v>1300</v>
      </c>
      <c r="R179" s="264">
        <f>P179+Q179</f>
        <v>1300</v>
      </c>
      <c r="S179" s="256"/>
      <c r="T179" s="264">
        <f>R179+S179</f>
        <v>1300</v>
      </c>
      <c r="U179" s="256"/>
      <c r="V179" s="264">
        <f>T179+U179</f>
        <v>1300</v>
      </c>
      <c r="W179" s="256"/>
      <c r="X179" s="264">
        <f>V179+W179</f>
        <v>1300</v>
      </c>
      <c r="Y179" s="256"/>
      <c r="Z179" s="264">
        <f>X179+Y179</f>
        <v>1300</v>
      </c>
      <c r="AA179" s="256"/>
      <c r="AB179" s="264">
        <f>Z179+AA179</f>
        <v>1300</v>
      </c>
    </row>
    <row r="180" spans="1:28" ht="12.75" customHeight="1">
      <c r="A180" s="102"/>
      <c r="B180" s="103"/>
      <c r="C180" s="247">
        <v>5331</v>
      </c>
      <c r="D180" s="277"/>
      <c r="E180" s="347" t="s">
        <v>54</v>
      </c>
      <c r="F180" s="9"/>
      <c r="G180" s="380"/>
      <c r="H180" s="163"/>
      <c r="I180" s="163"/>
      <c r="J180" s="375">
        <v>0</v>
      </c>
      <c r="K180" s="376">
        <v>187</v>
      </c>
      <c r="L180" s="60">
        <f>J180+K180</f>
        <v>187</v>
      </c>
      <c r="M180" s="376"/>
      <c r="N180" s="231">
        <f>L180+M180</f>
        <v>187</v>
      </c>
      <c r="O180" s="376"/>
      <c r="P180" s="231">
        <f>N180+O180</f>
        <v>187</v>
      </c>
      <c r="Q180" s="376"/>
      <c r="R180" s="231">
        <f>P180+Q180</f>
        <v>187</v>
      </c>
      <c r="S180" s="376"/>
      <c r="T180" s="231">
        <f>R180+S180</f>
        <v>187</v>
      </c>
      <c r="U180" s="376"/>
      <c r="V180" s="265">
        <f>T180+U180</f>
        <v>187</v>
      </c>
      <c r="W180" s="376"/>
      <c r="X180" s="265">
        <f>V180+W180</f>
        <v>187</v>
      </c>
      <c r="Y180" s="376"/>
      <c r="Z180" s="265">
        <f>X180+Y180</f>
        <v>187</v>
      </c>
      <c r="AA180" s="376"/>
      <c r="AB180" s="265">
        <f>Z180+AA180</f>
        <v>187</v>
      </c>
    </row>
    <row r="181" spans="1:28" ht="13.5" customHeight="1" thickBot="1">
      <c r="A181" s="395"/>
      <c r="B181" s="396"/>
      <c r="C181" s="74">
        <v>6351</v>
      </c>
      <c r="D181" s="438"/>
      <c r="E181" s="272" t="s">
        <v>27</v>
      </c>
      <c r="F181" s="10"/>
      <c r="G181" s="112"/>
      <c r="H181" s="152"/>
      <c r="I181" s="152"/>
      <c r="J181" s="153"/>
      <c r="K181" s="154"/>
      <c r="L181" s="83"/>
      <c r="M181" s="262"/>
      <c r="N181" s="338"/>
      <c r="O181" s="262"/>
      <c r="P181" s="379"/>
      <c r="Q181" s="262">
        <v>1300</v>
      </c>
      <c r="R181" s="379">
        <f>P181+Q181</f>
        <v>1300</v>
      </c>
      <c r="S181" s="262"/>
      <c r="T181" s="379">
        <f>R181+S181</f>
        <v>1300</v>
      </c>
      <c r="U181" s="262"/>
      <c r="V181" s="233">
        <f>T181+U181</f>
        <v>1300</v>
      </c>
      <c r="W181" s="262"/>
      <c r="X181" s="233">
        <f>V181+W181</f>
        <v>1300</v>
      </c>
      <c r="Y181" s="262"/>
      <c r="Z181" s="233">
        <f>X181+Y181</f>
        <v>1300</v>
      </c>
      <c r="AA181" s="262"/>
      <c r="AB181" s="233">
        <f>Z181+AA181</f>
        <v>1300</v>
      </c>
    </row>
    <row r="182" spans="1:28" ht="14.25" customHeight="1">
      <c r="A182" s="155">
        <v>127</v>
      </c>
      <c r="B182" s="155">
        <v>4322</v>
      </c>
      <c r="C182" s="87"/>
      <c r="D182" s="437"/>
      <c r="E182" s="298" t="s">
        <v>144</v>
      </c>
      <c r="F182" s="156"/>
      <c r="G182" s="157"/>
      <c r="H182" s="158"/>
      <c r="I182" s="158"/>
      <c r="J182" s="159"/>
      <c r="K182" s="253"/>
      <c r="L182" s="257"/>
      <c r="M182" s="253"/>
      <c r="N182" s="240"/>
      <c r="O182" s="263"/>
      <c r="P182" s="240"/>
      <c r="Q182" s="263"/>
      <c r="R182" s="240"/>
      <c r="S182" s="263"/>
      <c r="T182" s="240"/>
      <c r="U182" s="263"/>
      <c r="V182" s="240"/>
      <c r="W182" s="263"/>
      <c r="X182" s="240"/>
      <c r="Y182" s="263"/>
      <c r="Z182" s="240"/>
      <c r="AA182" s="263"/>
      <c r="AB182" s="240"/>
    </row>
    <row r="183" spans="1:28" ht="12.75" customHeight="1">
      <c r="A183" s="102"/>
      <c r="B183" s="103"/>
      <c r="C183" s="56">
        <v>5331</v>
      </c>
      <c r="D183" s="410" t="s">
        <v>176</v>
      </c>
      <c r="E183" s="300" t="s">
        <v>143</v>
      </c>
      <c r="F183" s="161"/>
      <c r="G183" s="162"/>
      <c r="H183" s="163"/>
      <c r="I183" s="163"/>
      <c r="J183" s="164"/>
      <c r="K183" s="109"/>
      <c r="L183" s="222"/>
      <c r="M183" s="109"/>
      <c r="N183" s="264"/>
      <c r="O183" s="109"/>
      <c r="P183" s="264"/>
      <c r="Q183" s="109">
        <v>2300</v>
      </c>
      <c r="R183" s="264">
        <f>P183+Q183</f>
        <v>2300</v>
      </c>
      <c r="S183" s="109"/>
      <c r="T183" s="264">
        <f>R183+S183</f>
        <v>2300</v>
      </c>
      <c r="U183" s="109"/>
      <c r="V183" s="264">
        <f>T183+U183</f>
        <v>2300</v>
      </c>
      <c r="W183" s="109"/>
      <c r="X183" s="264">
        <f>V183+W183</f>
        <v>2300</v>
      </c>
      <c r="Y183" s="109"/>
      <c r="Z183" s="264">
        <f>X183+Y183</f>
        <v>2300</v>
      </c>
      <c r="AA183" s="109">
        <v>-500</v>
      </c>
      <c r="AB183" s="264">
        <f>Z183+AA183</f>
        <v>1800</v>
      </c>
    </row>
    <row r="184" spans="1:28" ht="12.75" customHeight="1" thickBot="1">
      <c r="A184" s="111"/>
      <c r="B184" s="110"/>
      <c r="C184" s="74">
        <v>5331</v>
      </c>
      <c r="D184" s="438"/>
      <c r="E184" s="291" t="s">
        <v>54</v>
      </c>
      <c r="F184" s="10"/>
      <c r="G184" s="112"/>
      <c r="H184" s="165"/>
      <c r="I184" s="165"/>
      <c r="J184" s="132"/>
      <c r="K184" s="116"/>
      <c r="L184" s="69"/>
      <c r="M184" s="116"/>
      <c r="N184" s="233"/>
      <c r="O184" s="116"/>
      <c r="P184" s="233"/>
      <c r="Q184" s="116">
        <v>2300</v>
      </c>
      <c r="R184" s="233">
        <f>P184+Q184</f>
        <v>2300</v>
      </c>
      <c r="S184" s="116"/>
      <c r="T184" s="233">
        <f>R184+S184</f>
        <v>2300</v>
      </c>
      <c r="U184" s="116"/>
      <c r="V184" s="233">
        <f>T184+U184</f>
        <v>2300</v>
      </c>
      <c r="W184" s="116"/>
      <c r="X184" s="233">
        <f>V184+W184</f>
        <v>2300</v>
      </c>
      <c r="Y184" s="116"/>
      <c r="Z184" s="233">
        <f>X184+Y184</f>
        <v>2300</v>
      </c>
      <c r="AA184" s="116">
        <v>-500</v>
      </c>
      <c r="AB184" s="233">
        <f>Z184+AA184</f>
        <v>1800</v>
      </c>
    </row>
    <row r="185" spans="1:28" ht="24.75" customHeight="1">
      <c r="A185" s="155">
        <v>131</v>
      </c>
      <c r="B185" s="155">
        <v>3114</v>
      </c>
      <c r="C185" s="87"/>
      <c r="D185" s="437"/>
      <c r="E185" s="298" t="s">
        <v>188</v>
      </c>
      <c r="F185" s="156"/>
      <c r="G185" s="157"/>
      <c r="H185" s="158"/>
      <c r="I185" s="158"/>
      <c r="J185" s="159"/>
      <c r="K185" s="253"/>
      <c r="L185" s="257"/>
      <c r="M185" s="253"/>
      <c r="N185" s="240"/>
      <c r="O185" s="263"/>
      <c r="P185" s="240"/>
      <c r="Q185" s="263"/>
      <c r="R185" s="240"/>
      <c r="S185" s="263"/>
      <c r="T185" s="240"/>
      <c r="U185" s="263"/>
      <c r="V185" s="240"/>
      <c r="W185" s="263"/>
      <c r="X185" s="240"/>
      <c r="Y185" s="263"/>
      <c r="Z185" s="240"/>
      <c r="AA185" s="263"/>
      <c r="AB185" s="240"/>
    </row>
    <row r="186" spans="1:28" ht="12.75" customHeight="1">
      <c r="A186" s="102"/>
      <c r="B186" s="103"/>
      <c r="C186" s="56">
        <v>5331</v>
      </c>
      <c r="D186" s="410" t="s">
        <v>194</v>
      </c>
      <c r="E186" s="300" t="s">
        <v>189</v>
      </c>
      <c r="F186" s="161"/>
      <c r="G186" s="162"/>
      <c r="H186" s="163"/>
      <c r="I186" s="163"/>
      <c r="J186" s="164"/>
      <c r="K186" s="109"/>
      <c r="L186" s="222"/>
      <c r="M186" s="109"/>
      <c r="N186" s="264"/>
      <c r="O186" s="109"/>
      <c r="P186" s="264"/>
      <c r="Q186" s="109"/>
      <c r="R186" s="264"/>
      <c r="S186" s="109">
        <v>100</v>
      </c>
      <c r="T186" s="264">
        <f>R186+S186</f>
        <v>100</v>
      </c>
      <c r="U186" s="109"/>
      <c r="V186" s="264">
        <f>T186+U186</f>
        <v>100</v>
      </c>
      <c r="W186" s="109">
        <v>-60</v>
      </c>
      <c r="X186" s="264">
        <f>V186+W186</f>
        <v>40</v>
      </c>
      <c r="Y186" s="109"/>
      <c r="Z186" s="264">
        <f>X186+Y186</f>
        <v>40</v>
      </c>
      <c r="AA186" s="109"/>
      <c r="AB186" s="264">
        <f>Z186+AA186</f>
        <v>40</v>
      </c>
    </row>
    <row r="187" spans="1:28" ht="12.75" customHeight="1">
      <c r="A187" s="243"/>
      <c r="B187" s="244"/>
      <c r="C187" s="56">
        <v>5331</v>
      </c>
      <c r="D187" s="410" t="s">
        <v>207</v>
      </c>
      <c r="E187" s="300" t="s">
        <v>206</v>
      </c>
      <c r="F187" s="161"/>
      <c r="G187" s="162"/>
      <c r="H187" s="163"/>
      <c r="I187" s="163"/>
      <c r="J187" s="164"/>
      <c r="K187" s="109"/>
      <c r="L187" s="222"/>
      <c r="M187" s="109"/>
      <c r="N187" s="264"/>
      <c r="O187" s="109"/>
      <c r="P187" s="264"/>
      <c r="Q187" s="109"/>
      <c r="R187" s="264"/>
      <c r="S187" s="109"/>
      <c r="T187" s="264"/>
      <c r="U187" s="109"/>
      <c r="V187" s="264">
        <f>T187+U187</f>
        <v>0</v>
      </c>
      <c r="W187" s="109">
        <v>60</v>
      </c>
      <c r="X187" s="264">
        <f>V187+W187</f>
        <v>60</v>
      </c>
      <c r="Y187" s="109"/>
      <c r="Z187" s="264">
        <f>X187+Y187</f>
        <v>60</v>
      </c>
      <c r="AA187" s="109"/>
      <c r="AB187" s="264">
        <f>Z187+AA187</f>
        <v>60</v>
      </c>
    </row>
    <row r="188" spans="1:28" ht="12.75" customHeight="1" thickBot="1">
      <c r="A188" s="111"/>
      <c r="B188" s="110"/>
      <c r="C188" s="74">
        <v>5331</v>
      </c>
      <c r="D188" s="438"/>
      <c r="E188" s="291" t="s">
        <v>54</v>
      </c>
      <c r="F188" s="10"/>
      <c r="G188" s="112"/>
      <c r="H188" s="464"/>
      <c r="I188" s="464"/>
      <c r="J188" s="153"/>
      <c r="K188" s="262"/>
      <c r="L188" s="378"/>
      <c r="M188" s="262"/>
      <c r="N188" s="338"/>
      <c r="O188" s="262"/>
      <c r="P188" s="338"/>
      <c r="Q188" s="262"/>
      <c r="R188" s="338"/>
      <c r="S188" s="262">
        <v>100</v>
      </c>
      <c r="T188" s="379">
        <f>R188+S188</f>
        <v>100</v>
      </c>
      <c r="U188" s="262"/>
      <c r="V188" s="233">
        <f>T188+U188</f>
        <v>100</v>
      </c>
      <c r="W188" s="262">
        <v>0</v>
      </c>
      <c r="X188" s="233">
        <f>V188+W188</f>
        <v>100</v>
      </c>
      <c r="Y188" s="262"/>
      <c r="Z188" s="233">
        <f>X188+Y188</f>
        <v>100</v>
      </c>
      <c r="AA188" s="262"/>
      <c r="AB188" s="233">
        <f>Z188+AA188</f>
        <v>100</v>
      </c>
    </row>
    <row r="189" spans="1:28" ht="26.25" customHeight="1">
      <c r="A189" s="531">
        <v>145</v>
      </c>
      <c r="B189" s="155">
        <v>3123</v>
      </c>
      <c r="C189" s="87"/>
      <c r="D189" s="437"/>
      <c r="E189" s="271" t="s">
        <v>211</v>
      </c>
      <c r="F189" s="156"/>
      <c r="G189" s="157"/>
      <c r="H189" s="158"/>
      <c r="I189" s="158"/>
      <c r="J189" s="159"/>
      <c r="K189" s="160"/>
      <c r="L189" s="239"/>
      <c r="M189" s="263"/>
      <c r="N189" s="240"/>
      <c r="O189" s="263"/>
      <c r="P189" s="240"/>
      <c r="Q189" s="263"/>
      <c r="R189" s="240"/>
      <c r="S189" s="263"/>
      <c r="T189" s="240"/>
      <c r="U189" s="263"/>
      <c r="V189" s="240"/>
      <c r="W189" s="263"/>
      <c r="X189" s="240"/>
      <c r="Y189" s="263"/>
      <c r="Z189" s="240"/>
      <c r="AA189" s="263"/>
      <c r="AB189" s="240"/>
    </row>
    <row r="190" spans="1:28" ht="12.75" customHeight="1">
      <c r="A190" s="532"/>
      <c r="B190" s="103"/>
      <c r="C190" s="56">
        <v>6351</v>
      </c>
      <c r="D190" s="410" t="s">
        <v>214</v>
      </c>
      <c r="E190" s="300" t="s">
        <v>212</v>
      </c>
      <c r="F190" s="161"/>
      <c r="G190" s="162"/>
      <c r="H190" s="163"/>
      <c r="I190" s="517" t="s">
        <v>237</v>
      </c>
      <c r="J190" s="164"/>
      <c r="K190" s="108"/>
      <c r="L190" s="222"/>
      <c r="M190" s="109"/>
      <c r="N190" s="264"/>
      <c r="O190" s="109"/>
      <c r="P190" s="264"/>
      <c r="Q190" s="109"/>
      <c r="R190" s="264"/>
      <c r="S190" s="109"/>
      <c r="T190" s="264"/>
      <c r="U190" s="109">
        <v>3500</v>
      </c>
      <c r="V190" s="264">
        <f>T190+U190</f>
        <v>3500</v>
      </c>
      <c r="W190" s="109"/>
      <c r="X190" s="264">
        <f>V190+W190</f>
        <v>3500</v>
      </c>
      <c r="Y190" s="109"/>
      <c r="Z190" s="264">
        <f>X190+Y190</f>
        <v>3500</v>
      </c>
      <c r="AA190" s="109"/>
      <c r="AB190" s="264">
        <f>Z190+AA190</f>
        <v>3500</v>
      </c>
    </row>
    <row r="191" spans="1:28" ht="12.75" customHeight="1" thickBot="1">
      <c r="A191" s="533"/>
      <c r="B191" s="110"/>
      <c r="C191" s="74">
        <v>6351</v>
      </c>
      <c r="D191" s="73"/>
      <c r="E191" s="295" t="s">
        <v>27</v>
      </c>
      <c r="F191" s="130"/>
      <c r="G191" s="131"/>
      <c r="H191" s="165"/>
      <c r="I191" s="165"/>
      <c r="J191" s="132"/>
      <c r="K191" s="115"/>
      <c r="L191" s="69"/>
      <c r="M191" s="116"/>
      <c r="N191" s="341"/>
      <c r="O191" s="116"/>
      <c r="P191" s="341"/>
      <c r="Q191" s="116"/>
      <c r="R191" s="341"/>
      <c r="S191" s="116"/>
      <c r="T191" s="341"/>
      <c r="U191" s="116">
        <v>3500</v>
      </c>
      <c r="V191" s="233">
        <f>T191+U191</f>
        <v>3500</v>
      </c>
      <c r="W191" s="116"/>
      <c r="X191" s="233">
        <f>V191+W191</f>
        <v>3500</v>
      </c>
      <c r="Y191" s="116"/>
      <c r="Z191" s="233">
        <f>X191+Y191</f>
        <v>3500</v>
      </c>
      <c r="AA191" s="116"/>
      <c r="AB191" s="233">
        <f>Z191+AA191</f>
        <v>3500</v>
      </c>
    </row>
    <row r="192" spans="1:28" ht="12.75" customHeight="1">
      <c r="A192" s="155">
        <v>147</v>
      </c>
      <c r="B192" s="155">
        <v>3123</v>
      </c>
      <c r="C192" s="87"/>
      <c r="D192" s="437"/>
      <c r="E192" s="298" t="s">
        <v>87</v>
      </c>
      <c r="F192" s="156"/>
      <c r="G192" s="157"/>
      <c r="H192" s="158"/>
      <c r="I192" s="158"/>
      <c r="J192" s="159"/>
      <c r="K192" s="160"/>
      <c r="L192" s="239"/>
      <c r="M192" s="263"/>
      <c r="N192" s="240"/>
      <c r="O192" s="263"/>
      <c r="P192" s="240"/>
      <c r="Q192" s="263"/>
      <c r="R192" s="240"/>
      <c r="S192" s="263"/>
      <c r="T192" s="240"/>
      <c r="U192" s="263"/>
      <c r="V192" s="240"/>
      <c r="W192" s="263"/>
      <c r="X192" s="240"/>
      <c r="Y192" s="263"/>
      <c r="Z192" s="240"/>
      <c r="AA192" s="263"/>
      <c r="AB192" s="240"/>
    </row>
    <row r="193" spans="1:28" ht="12.75" customHeight="1">
      <c r="A193" s="102"/>
      <c r="B193" s="103"/>
      <c r="C193" s="56">
        <v>6351</v>
      </c>
      <c r="D193" s="410" t="s">
        <v>94</v>
      </c>
      <c r="E193" s="300" t="s">
        <v>97</v>
      </c>
      <c r="F193" s="161"/>
      <c r="G193" s="162"/>
      <c r="H193" s="163"/>
      <c r="I193" s="163"/>
      <c r="J193" s="164">
        <v>0</v>
      </c>
      <c r="K193" s="108">
        <v>200</v>
      </c>
      <c r="L193" s="222">
        <f>J193+K193</f>
        <v>200</v>
      </c>
      <c r="M193" s="109"/>
      <c r="N193" s="264">
        <f>L193+M193</f>
        <v>200</v>
      </c>
      <c r="O193" s="109"/>
      <c r="P193" s="264">
        <f>N193+O193</f>
        <v>200</v>
      </c>
      <c r="Q193" s="109"/>
      <c r="R193" s="264">
        <f>P193+Q193</f>
        <v>200</v>
      </c>
      <c r="S193" s="109"/>
      <c r="T193" s="264">
        <f>R193+S193</f>
        <v>200</v>
      </c>
      <c r="U193" s="109"/>
      <c r="V193" s="264">
        <f>T193+U193</f>
        <v>200</v>
      </c>
      <c r="W193" s="109"/>
      <c r="X193" s="264">
        <f>V193+W193</f>
        <v>200</v>
      </c>
      <c r="Y193" s="109"/>
      <c r="Z193" s="264">
        <f>X193+Y193</f>
        <v>200</v>
      </c>
      <c r="AA193" s="109"/>
      <c r="AB193" s="264">
        <f>Z193+AA193</f>
        <v>200</v>
      </c>
    </row>
    <row r="194" spans="1:28" ht="12.75" customHeight="1">
      <c r="A194" s="243"/>
      <c r="B194" s="244"/>
      <c r="C194" s="56">
        <v>6351</v>
      </c>
      <c r="D194" s="410" t="s">
        <v>177</v>
      </c>
      <c r="E194" s="300" t="s">
        <v>147</v>
      </c>
      <c r="F194" s="393"/>
      <c r="G194" s="394"/>
      <c r="H194" s="245"/>
      <c r="I194" s="245"/>
      <c r="J194" s="246"/>
      <c r="K194" s="397"/>
      <c r="L194" s="222"/>
      <c r="M194" s="256"/>
      <c r="N194" s="264"/>
      <c r="O194" s="256"/>
      <c r="P194" s="264"/>
      <c r="Q194" s="256">
        <v>420</v>
      </c>
      <c r="R194" s="264">
        <f>P194+Q194</f>
        <v>420</v>
      </c>
      <c r="S194" s="256"/>
      <c r="T194" s="264">
        <f>R194+S194</f>
        <v>420</v>
      </c>
      <c r="U194" s="256"/>
      <c r="V194" s="264">
        <f>T194+U194</f>
        <v>420</v>
      </c>
      <c r="W194" s="256"/>
      <c r="X194" s="264">
        <f>V194+W194</f>
        <v>420</v>
      </c>
      <c r="Y194" s="256"/>
      <c r="Z194" s="264">
        <f>X194+Y194</f>
        <v>420</v>
      </c>
      <c r="AA194" s="256"/>
      <c r="AB194" s="264">
        <f>Z194+AA194</f>
        <v>420</v>
      </c>
    </row>
    <row r="195" spans="1:28" ht="12.75" customHeight="1" thickBot="1">
      <c r="A195" s="111"/>
      <c r="B195" s="110"/>
      <c r="C195" s="74">
        <v>6351</v>
      </c>
      <c r="D195" s="438"/>
      <c r="E195" s="272" t="s">
        <v>27</v>
      </c>
      <c r="F195" s="10"/>
      <c r="G195" s="112"/>
      <c r="H195" s="165"/>
      <c r="I195" s="165"/>
      <c r="J195" s="132">
        <v>0</v>
      </c>
      <c r="K195" s="115">
        <v>200</v>
      </c>
      <c r="L195" s="69">
        <f>J195+K195</f>
        <v>200</v>
      </c>
      <c r="M195" s="116"/>
      <c r="N195" s="341">
        <f>L195+M195</f>
        <v>200</v>
      </c>
      <c r="O195" s="116"/>
      <c r="P195" s="341">
        <f>N195+O195</f>
        <v>200</v>
      </c>
      <c r="Q195" s="116">
        <v>420</v>
      </c>
      <c r="R195" s="341">
        <f>P195+Q195</f>
        <v>620</v>
      </c>
      <c r="S195" s="116"/>
      <c r="T195" s="341">
        <f>R195+S195</f>
        <v>620</v>
      </c>
      <c r="U195" s="116"/>
      <c r="V195" s="233">
        <f>T195+U195</f>
        <v>620</v>
      </c>
      <c r="W195" s="116"/>
      <c r="X195" s="233">
        <f>V195+W195</f>
        <v>620</v>
      </c>
      <c r="Y195" s="116"/>
      <c r="Z195" s="233">
        <f>X195+Y195</f>
        <v>620</v>
      </c>
      <c r="AA195" s="116"/>
      <c r="AB195" s="233">
        <f>Z195+AA195</f>
        <v>620</v>
      </c>
    </row>
    <row r="196" spans="1:28" ht="18.75" customHeight="1">
      <c r="A196" s="155">
        <v>150</v>
      </c>
      <c r="B196" s="155">
        <v>3123</v>
      </c>
      <c r="C196" s="87"/>
      <c r="D196" s="86"/>
      <c r="E196" s="271" t="s">
        <v>148</v>
      </c>
      <c r="F196" s="156"/>
      <c r="G196" s="157"/>
      <c r="H196" s="158"/>
      <c r="I196" s="158"/>
      <c r="J196" s="159"/>
      <c r="K196" s="160"/>
      <c r="L196" s="239"/>
      <c r="M196" s="263"/>
      <c r="N196" s="240"/>
      <c r="O196" s="263"/>
      <c r="P196" s="240"/>
      <c r="Q196" s="263"/>
      <c r="R196" s="240"/>
      <c r="S196" s="263"/>
      <c r="T196" s="240"/>
      <c r="U196" s="263"/>
      <c r="V196" s="240"/>
      <c r="W196" s="263"/>
      <c r="X196" s="240"/>
      <c r="Y196" s="263"/>
      <c r="Z196" s="240"/>
      <c r="AA196" s="263"/>
      <c r="AB196" s="240"/>
    </row>
    <row r="197" spans="1:28" ht="12.75" customHeight="1">
      <c r="A197" s="102"/>
      <c r="B197" s="103"/>
      <c r="C197" s="56">
        <v>6351</v>
      </c>
      <c r="D197" s="410" t="s">
        <v>178</v>
      </c>
      <c r="E197" s="300" t="s">
        <v>149</v>
      </c>
      <c r="F197" s="161"/>
      <c r="G197" s="162"/>
      <c r="H197" s="163"/>
      <c r="I197" s="163"/>
      <c r="J197" s="164"/>
      <c r="K197" s="108"/>
      <c r="L197" s="222"/>
      <c r="M197" s="109"/>
      <c r="N197" s="264"/>
      <c r="O197" s="109"/>
      <c r="P197" s="264"/>
      <c r="Q197" s="109">
        <v>300</v>
      </c>
      <c r="R197" s="264">
        <f>P197+Q197</f>
        <v>300</v>
      </c>
      <c r="S197" s="109"/>
      <c r="T197" s="264">
        <f>R197+S197</f>
        <v>300</v>
      </c>
      <c r="U197" s="109"/>
      <c r="V197" s="264">
        <f>T197+U197</f>
        <v>300</v>
      </c>
      <c r="W197" s="109"/>
      <c r="X197" s="264">
        <f>V197+W197</f>
        <v>300</v>
      </c>
      <c r="Y197" s="109"/>
      <c r="Z197" s="264">
        <f>X197+Y197</f>
        <v>300</v>
      </c>
      <c r="AA197" s="109"/>
      <c r="AB197" s="264">
        <f>Z197+AA197</f>
        <v>300</v>
      </c>
    </row>
    <row r="198" spans="1:28" ht="12.75" customHeight="1" thickBot="1">
      <c r="A198" s="111"/>
      <c r="B198" s="110"/>
      <c r="C198" s="74">
        <v>6351</v>
      </c>
      <c r="D198" s="73"/>
      <c r="E198" s="272" t="s">
        <v>27</v>
      </c>
      <c r="F198" s="10"/>
      <c r="G198" s="112"/>
      <c r="H198" s="165"/>
      <c r="I198" s="165"/>
      <c r="J198" s="132"/>
      <c r="K198" s="115"/>
      <c r="L198" s="60"/>
      <c r="M198" s="116"/>
      <c r="N198" s="265"/>
      <c r="O198" s="116"/>
      <c r="P198" s="265"/>
      <c r="Q198" s="116">
        <v>300</v>
      </c>
      <c r="R198" s="265">
        <f>P198+Q198</f>
        <v>300</v>
      </c>
      <c r="S198" s="116"/>
      <c r="T198" s="265">
        <f>R198+S198</f>
        <v>300</v>
      </c>
      <c r="U198" s="116"/>
      <c r="V198" s="265">
        <f>T198+U198</f>
        <v>300</v>
      </c>
      <c r="W198" s="116"/>
      <c r="X198" s="265">
        <f>V198+W198</f>
        <v>300</v>
      </c>
      <c r="Y198" s="116"/>
      <c r="Z198" s="265">
        <f>X198+Y198</f>
        <v>300</v>
      </c>
      <c r="AA198" s="116"/>
      <c r="AB198" s="265">
        <f>Z198+AA198</f>
        <v>300</v>
      </c>
    </row>
    <row r="199" spans="1:28" ht="17.25" customHeight="1" thickBot="1">
      <c r="A199" s="273"/>
      <c r="B199" s="270"/>
      <c r="C199" s="274"/>
      <c r="D199" s="270"/>
      <c r="E199" s="269" t="s">
        <v>35</v>
      </c>
      <c r="F199" s="166"/>
      <c r="G199" s="167"/>
      <c r="H199" s="168"/>
      <c r="I199" s="167"/>
      <c r="J199" s="169">
        <f>J60+J70+J73+J75+J84+J105+J120+J153+J164</f>
        <v>63000</v>
      </c>
      <c r="K199" s="170">
        <f>K65+K100+K125+K134+K138+K141+K161+K164+K180+K195+K168</f>
        <v>0</v>
      </c>
      <c r="L199" s="241">
        <f>J199+K199</f>
        <v>63000</v>
      </c>
      <c r="M199" s="242">
        <f>M92+M114+M153+M164</f>
        <v>5483.5</v>
      </c>
      <c r="N199" s="275">
        <f>L199+M199</f>
        <v>68483.5</v>
      </c>
      <c r="O199" s="242">
        <f>O168</f>
        <v>5347</v>
      </c>
      <c r="P199" s="275">
        <f>N199+O199</f>
        <v>73830.5</v>
      </c>
      <c r="Q199" s="242">
        <f>Q48+Q49+Q55+Q65+Q69+Q81+Q91+Q100+Q101+Q105+Q108+Q111+Q120+Q125+Q128+Q138+Q146+Q150+Q156+Q173+Q181+Q184+Q195+Q198+Q147</f>
        <v>30590</v>
      </c>
      <c r="R199" s="275">
        <f>P199+Q199</f>
        <v>104420.5</v>
      </c>
      <c r="S199" s="242">
        <f>S131+S161+S164+S176+S188+S105</f>
        <v>2152</v>
      </c>
      <c r="T199" s="275">
        <f>R199+S199</f>
        <v>106572.5</v>
      </c>
      <c r="U199" s="242">
        <f>U191+U90+U59+U52</f>
        <v>33000</v>
      </c>
      <c r="V199" s="275">
        <f>T199+U199</f>
        <v>139572.5</v>
      </c>
      <c r="W199" s="242">
        <f>W65+W188+W108+W134+W95+W78</f>
        <v>655</v>
      </c>
      <c r="X199" s="275">
        <f>V199+W199</f>
        <v>140227.5</v>
      </c>
      <c r="Y199" s="242">
        <f>Y173+Y164+Y91+Y65+Y172+Y117+Y161+Y146</f>
        <v>1215</v>
      </c>
      <c r="Z199" s="275">
        <f>X199+Y199</f>
        <v>141442.5</v>
      </c>
      <c r="AA199" s="242">
        <f>AA161+AA164+AA184</f>
        <v>0</v>
      </c>
      <c r="AB199" s="275">
        <f>Z199+AA199</f>
        <v>141442.5</v>
      </c>
    </row>
    <row r="200" spans="1:28" ht="12.75" customHeight="1">
      <c r="A200" s="171"/>
      <c r="B200" s="172"/>
      <c r="C200" s="172"/>
      <c r="D200" s="172"/>
      <c r="E200" s="172"/>
      <c r="F200" s="172"/>
      <c r="G200" s="172"/>
      <c r="H200" s="172"/>
      <c r="I200" s="172"/>
      <c r="J200" s="173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</row>
    <row r="201" spans="1:28" ht="18" customHeight="1" thickBot="1">
      <c r="A201" s="6" t="s">
        <v>36</v>
      </c>
      <c r="B201" s="6"/>
      <c r="C201" s="6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</row>
    <row r="202" spans="1:28" ht="18" customHeight="1" thickBot="1">
      <c r="A202" s="176" t="s">
        <v>37</v>
      </c>
      <c r="B202" s="177"/>
      <c r="C202" s="178"/>
      <c r="D202" s="179"/>
      <c r="E202" s="180"/>
      <c r="F202" s="181"/>
      <c r="G202" s="182"/>
      <c r="H202" s="183"/>
      <c r="I202" s="201"/>
      <c r="J202" s="185" t="s">
        <v>38</v>
      </c>
      <c r="K202" s="302" t="s">
        <v>39</v>
      </c>
      <c r="L202" s="185" t="s">
        <v>40</v>
      </c>
      <c r="M202" s="184" t="s">
        <v>39</v>
      </c>
      <c r="N202" s="185" t="s">
        <v>40</v>
      </c>
      <c r="O202" s="184" t="s">
        <v>39</v>
      </c>
      <c r="P202" s="185" t="s">
        <v>40</v>
      </c>
      <c r="Q202" s="184" t="s">
        <v>39</v>
      </c>
      <c r="R202" s="185" t="s">
        <v>40</v>
      </c>
      <c r="S202" s="184" t="s">
        <v>39</v>
      </c>
      <c r="T202" s="185" t="s">
        <v>40</v>
      </c>
      <c r="U202" s="184" t="s">
        <v>39</v>
      </c>
      <c r="V202" s="185" t="s">
        <v>40</v>
      </c>
      <c r="W202" s="184" t="s">
        <v>39</v>
      </c>
      <c r="X202" s="185" t="s">
        <v>40</v>
      </c>
      <c r="Y202" s="184" t="s">
        <v>39</v>
      </c>
      <c r="Z202" s="185" t="s">
        <v>40</v>
      </c>
      <c r="AA202" s="184" t="s">
        <v>39</v>
      </c>
      <c r="AB202" s="185" t="s">
        <v>40</v>
      </c>
    </row>
    <row r="203" spans="1:28" ht="18" customHeight="1">
      <c r="A203" s="126" t="s">
        <v>41</v>
      </c>
      <c r="B203" s="217"/>
      <c r="C203" s="313">
        <v>5331</v>
      </c>
      <c r="D203" s="313"/>
      <c r="E203" s="216" t="s">
        <v>53</v>
      </c>
      <c r="F203" s="218"/>
      <c r="G203" s="219"/>
      <c r="H203" s="189"/>
      <c r="I203" s="315"/>
      <c r="J203" s="308">
        <v>0</v>
      </c>
      <c r="K203" s="303">
        <f>K65+K100+K161+K180</f>
        <v>957</v>
      </c>
      <c r="L203" s="221">
        <f>SUM(J203:K203)</f>
        <v>957</v>
      </c>
      <c r="M203" s="220">
        <v>0</v>
      </c>
      <c r="N203" s="221">
        <f>SUM(L203:M203)</f>
        <v>957</v>
      </c>
      <c r="O203" s="220">
        <v>0</v>
      </c>
      <c r="P203" s="221">
        <f>SUM(N203:O203)</f>
        <v>957</v>
      </c>
      <c r="Q203" s="220">
        <f>Q48+Q55+Q65+Q69+Q91+Q100+Q111+Q146+Q150+Q156+Q184</f>
        <v>14120</v>
      </c>
      <c r="R203" s="221">
        <f>SUM(P203:Q203)</f>
        <v>15077</v>
      </c>
      <c r="S203" s="220">
        <f>S160+S175+S186</f>
        <v>2880</v>
      </c>
      <c r="T203" s="221">
        <f>SUM(R203:S203)</f>
        <v>17957</v>
      </c>
      <c r="U203" s="220">
        <f>U64+U186+U187</f>
        <v>0</v>
      </c>
      <c r="V203" s="221">
        <f>SUM(T203:U203)</f>
        <v>17957</v>
      </c>
      <c r="W203" s="220">
        <f>W64+W186+W187+W77</f>
        <v>460</v>
      </c>
      <c r="X203" s="221">
        <f>SUM(V203:W203)</f>
        <v>18417</v>
      </c>
      <c r="Y203" s="220">
        <f>Y86+Y63+Y87+Y170+Y116+Y62+Y159+Y64+Y143+Y144</f>
        <v>1705</v>
      </c>
      <c r="Z203" s="221">
        <f>SUM(X203:Y203)</f>
        <v>20122</v>
      </c>
      <c r="AA203" s="220">
        <f>AA161+AA184</f>
        <v>1000</v>
      </c>
      <c r="AB203" s="221">
        <f>SUM(Z203:AA203)</f>
        <v>21122</v>
      </c>
    </row>
    <row r="204" spans="1:28" ht="25.5" customHeight="1">
      <c r="A204" s="126" t="s">
        <v>41</v>
      </c>
      <c r="B204" s="217"/>
      <c r="C204" s="314">
        <v>6121</v>
      </c>
      <c r="D204" s="293"/>
      <c r="E204" s="186" t="s">
        <v>42</v>
      </c>
      <c r="F204" s="218"/>
      <c r="G204" s="219"/>
      <c r="H204" s="189"/>
      <c r="I204" s="315"/>
      <c r="J204" s="308">
        <f>J73+J84</f>
        <v>1375</v>
      </c>
      <c r="K204" s="303">
        <v>0</v>
      </c>
      <c r="L204" s="221">
        <f>SUM(J204:K204)</f>
        <v>1375</v>
      </c>
      <c r="M204" s="220">
        <v>0</v>
      </c>
      <c r="N204" s="221">
        <f>SUM(L204:M204)</f>
        <v>1375</v>
      </c>
      <c r="O204" s="220">
        <v>0</v>
      </c>
      <c r="P204" s="221">
        <f>SUM(N204:O204)</f>
        <v>1375</v>
      </c>
      <c r="Q204" s="220">
        <v>0</v>
      </c>
      <c r="R204" s="221">
        <f>SUM(P204:Q204)</f>
        <v>1375</v>
      </c>
      <c r="S204" s="220">
        <v>0</v>
      </c>
      <c r="T204" s="221">
        <f>SUM(R204:S204)</f>
        <v>1375</v>
      </c>
      <c r="U204" s="220">
        <f>U89+U57</f>
        <v>26500</v>
      </c>
      <c r="V204" s="221">
        <f>SUM(T204:U204)</f>
        <v>27875</v>
      </c>
      <c r="W204" s="220">
        <v>0</v>
      </c>
      <c r="X204" s="221">
        <f>SUM(V204:W204)</f>
        <v>27875</v>
      </c>
      <c r="Y204" s="220">
        <v>0</v>
      </c>
      <c r="Z204" s="221">
        <f>SUM(X204:Y204)</f>
        <v>27875</v>
      </c>
      <c r="AA204" s="220">
        <v>0</v>
      </c>
      <c r="AB204" s="221">
        <f>SUM(Z204:AA204)</f>
        <v>27875</v>
      </c>
    </row>
    <row r="205" spans="1:28" ht="18" customHeight="1">
      <c r="A205" s="187" t="s">
        <v>43</v>
      </c>
      <c r="B205" s="23"/>
      <c r="C205" s="314">
        <v>6130</v>
      </c>
      <c r="D205" s="293"/>
      <c r="E205" s="104" t="s">
        <v>20</v>
      </c>
      <c r="F205" s="188"/>
      <c r="G205" s="127"/>
      <c r="H205" s="189"/>
      <c r="I205" s="315"/>
      <c r="J205" s="309">
        <f>J75</f>
        <v>1900</v>
      </c>
      <c r="K205" s="304">
        <v>0</v>
      </c>
      <c r="L205" s="221">
        <f>SUM(J205:K205)</f>
        <v>1900</v>
      </c>
      <c r="M205" s="266">
        <v>0</v>
      </c>
      <c r="N205" s="221">
        <f>SUM(L205:M205)</f>
        <v>1900</v>
      </c>
      <c r="O205" s="266">
        <v>0</v>
      </c>
      <c r="P205" s="221">
        <f>SUM(N205:O205)</f>
        <v>1900</v>
      </c>
      <c r="Q205" s="266">
        <v>0</v>
      </c>
      <c r="R205" s="221">
        <f>SUM(P205:Q205)</f>
        <v>1900</v>
      </c>
      <c r="S205" s="266">
        <v>0</v>
      </c>
      <c r="T205" s="221">
        <f>SUM(R205:S205)</f>
        <v>1900</v>
      </c>
      <c r="U205" s="266">
        <v>0</v>
      </c>
      <c r="V205" s="221">
        <f>SUM(T205:U205)</f>
        <v>1900</v>
      </c>
      <c r="W205" s="266">
        <v>0</v>
      </c>
      <c r="X205" s="221">
        <f>SUM(V205:W205)</f>
        <v>1900</v>
      </c>
      <c r="Y205" s="266">
        <v>0</v>
      </c>
      <c r="Z205" s="221">
        <f>SUM(X205:Y205)</f>
        <v>1900</v>
      </c>
      <c r="AA205" s="266">
        <v>0</v>
      </c>
      <c r="AB205" s="221">
        <f>SUM(Z205:AA205)</f>
        <v>1900</v>
      </c>
    </row>
    <row r="206" spans="1:28" ht="18" customHeight="1">
      <c r="A206" s="22" t="s">
        <v>41</v>
      </c>
      <c r="B206" s="190"/>
      <c r="C206" s="315">
        <v>6351</v>
      </c>
      <c r="D206" s="294"/>
      <c r="E206" s="125" t="s">
        <v>44</v>
      </c>
      <c r="F206" s="188"/>
      <c r="G206" s="127"/>
      <c r="H206" s="191"/>
      <c r="I206" s="314"/>
      <c r="J206" s="310">
        <f>J60+J70+J105+J120+J153+J164</f>
        <v>59725</v>
      </c>
      <c r="K206" s="305">
        <f>K125+K134+K138+K141+K164+K195+K168</f>
        <v>-957</v>
      </c>
      <c r="L206" s="221">
        <f>SUM(J206:K206)</f>
        <v>58768</v>
      </c>
      <c r="M206" s="268">
        <f>M92+M114+M153+M164</f>
        <v>5483.5</v>
      </c>
      <c r="N206" s="221">
        <f>SUM(L206:M206)</f>
        <v>64251.5</v>
      </c>
      <c r="O206" s="268">
        <f>O168</f>
        <v>5347</v>
      </c>
      <c r="P206" s="221">
        <f>SUM(N206:O206)</f>
        <v>69598.5</v>
      </c>
      <c r="Q206" s="268">
        <f>Q49+Q81+Q101+Q105+Q108+Q120+Q125+Q128+Q138+Q147+Q173+Q181+Q195+Q198</f>
        <v>16470</v>
      </c>
      <c r="R206" s="221">
        <f>SUM(P206:Q206)</f>
        <v>86068.5</v>
      </c>
      <c r="S206" s="268">
        <f>S130+S162+S104</f>
        <v>-728</v>
      </c>
      <c r="T206" s="221">
        <f>SUM(R206:S206)</f>
        <v>85340.5</v>
      </c>
      <c r="U206" s="268">
        <f>U190+U51</f>
        <v>6500</v>
      </c>
      <c r="V206" s="221">
        <f>SUM(T206:U206)</f>
        <v>91840.5</v>
      </c>
      <c r="W206" s="268">
        <f>W107+W94</f>
        <v>195</v>
      </c>
      <c r="X206" s="221">
        <f>SUM(V206:W206)</f>
        <v>92035.5</v>
      </c>
      <c r="Y206" s="268">
        <f>Y171+Y164</f>
        <v>-490</v>
      </c>
      <c r="Z206" s="221">
        <f>SUM(X206:Y206)</f>
        <v>91545.5</v>
      </c>
      <c r="AA206" s="268">
        <f>AA164</f>
        <v>-1000</v>
      </c>
      <c r="AB206" s="221">
        <f>SUM(Z206:AA206)</f>
        <v>90545.5</v>
      </c>
    </row>
    <row r="207" spans="1:28" ht="18" customHeight="1" thickBot="1">
      <c r="A207" s="192" t="s">
        <v>43</v>
      </c>
      <c r="B207" s="193"/>
      <c r="C207" s="316">
        <v>6901</v>
      </c>
      <c r="D207" s="317"/>
      <c r="E207" s="194" t="s">
        <v>45</v>
      </c>
      <c r="F207" s="195"/>
      <c r="G207" s="196"/>
      <c r="H207" s="197"/>
      <c r="I207" s="316"/>
      <c r="J207" s="311">
        <v>0</v>
      </c>
      <c r="K207" s="306">
        <v>0</v>
      </c>
      <c r="L207" s="221">
        <f>SUM(J207:K207)</f>
        <v>0</v>
      </c>
      <c r="M207" s="267">
        <v>1089</v>
      </c>
      <c r="N207" s="221">
        <v>1089</v>
      </c>
      <c r="O207" s="267">
        <v>31653</v>
      </c>
      <c r="P207" s="221">
        <f>SUM(N207:O207)</f>
        <v>32742</v>
      </c>
      <c r="Q207" s="267">
        <v>-30590</v>
      </c>
      <c r="R207" s="221">
        <f>SUM(P207:Q207)</f>
        <v>2152</v>
      </c>
      <c r="S207" s="267">
        <v>-2152</v>
      </c>
      <c r="T207" s="221">
        <f>SUM(R207:S207)</f>
        <v>0</v>
      </c>
      <c r="U207" s="267">
        <v>872.5</v>
      </c>
      <c r="V207" s="221">
        <f>SUM(T207:U207)</f>
        <v>872.5</v>
      </c>
      <c r="W207" s="267">
        <v>-655</v>
      </c>
      <c r="X207" s="221">
        <f>SUM(V207:W207)</f>
        <v>217.5</v>
      </c>
      <c r="Y207" s="267">
        <v>-215</v>
      </c>
      <c r="Z207" s="221">
        <f>SUM(X207:Y207)</f>
        <v>2.5</v>
      </c>
      <c r="AA207" s="267">
        <v>0</v>
      </c>
      <c r="AB207" s="221">
        <f>SUM(Z207:AA207)</f>
        <v>2.5</v>
      </c>
    </row>
    <row r="208" spans="1:28" ht="18" customHeight="1" thickBot="1">
      <c r="A208" s="198"/>
      <c r="B208" s="180"/>
      <c r="C208" s="201"/>
      <c r="D208" s="318"/>
      <c r="E208" s="199" t="s">
        <v>46</v>
      </c>
      <c r="F208" s="200"/>
      <c r="G208" s="199"/>
      <c r="H208" s="201"/>
      <c r="I208" s="201"/>
      <c r="J208" s="312">
        <f aca="true" t="shared" si="8" ref="J208:P208">SUM(J203:J207)</f>
        <v>63000</v>
      </c>
      <c r="K208" s="307">
        <f t="shared" si="8"/>
        <v>0</v>
      </c>
      <c r="L208" s="203">
        <f t="shared" si="8"/>
        <v>63000</v>
      </c>
      <c r="M208" s="202">
        <f t="shared" si="8"/>
        <v>6572.5</v>
      </c>
      <c r="N208" s="203">
        <f t="shared" si="8"/>
        <v>69572.5</v>
      </c>
      <c r="O208" s="202">
        <f t="shared" si="8"/>
        <v>37000</v>
      </c>
      <c r="P208" s="203">
        <f t="shared" si="8"/>
        <v>106572.5</v>
      </c>
      <c r="Q208" s="202">
        <f aca="true" t="shared" si="9" ref="Q208:AB208">SUM(Q203:Q207)</f>
        <v>0</v>
      </c>
      <c r="R208" s="203">
        <f t="shared" si="9"/>
        <v>106572.5</v>
      </c>
      <c r="S208" s="202">
        <f t="shared" si="9"/>
        <v>0</v>
      </c>
      <c r="T208" s="203">
        <f t="shared" si="9"/>
        <v>106572.5</v>
      </c>
      <c r="U208" s="202">
        <f t="shared" si="9"/>
        <v>33872.5</v>
      </c>
      <c r="V208" s="203">
        <f t="shared" si="9"/>
        <v>140445</v>
      </c>
      <c r="W208" s="202">
        <f t="shared" si="9"/>
        <v>0</v>
      </c>
      <c r="X208" s="203">
        <f t="shared" si="9"/>
        <v>140445</v>
      </c>
      <c r="Y208" s="202">
        <f t="shared" si="9"/>
        <v>1000</v>
      </c>
      <c r="Z208" s="203">
        <f t="shared" si="9"/>
        <v>141445</v>
      </c>
      <c r="AA208" s="202">
        <f t="shared" si="9"/>
        <v>0</v>
      </c>
      <c r="AB208" s="203">
        <f t="shared" si="9"/>
        <v>141445</v>
      </c>
    </row>
    <row r="210" spans="1:9" ht="12.75">
      <c r="A210" s="6" t="s">
        <v>84</v>
      </c>
      <c r="H210" s="204"/>
      <c r="I210" s="204"/>
    </row>
    <row r="211" ht="12.75">
      <c r="A211" s="301" t="s">
        <v>96</v>
      </c>
    </row>
    <row r="212" ht="12.75">
      <c r="A212" s="301" t="s">
        <v>187</v>
      </c>
    </row>
    <row r="214" ht="12.75">
      <c r="A214" s="6" t="s">
        <v>255</v>
      </c>
    </row>
    <row r="215" ht="12.75">
      <c r="A215" s="6" t="s">
        <v>102</v>
      </c>
    </row>
  </sheetData>
  <sheetProtection/>
  <mergeCells count="9">
    <mergeCell ref="AA43:AB43"/>
    <mergeCell ref="Y43:Z43"/>
    <mergeCell ref="W43:X43"/>
    <mergeCell ref="K43:L43"/>
    <mergeCell ref="M43:N43"/>
    <mergeCell ref="O43:P43"/>
    <mergeCell ref="Q43:R43"/>
    <mergeCell ref="S43:T43"/>
    <mergeCell ref="U43:V43"/>
  </mergeCells>
  <printOptions horizontalCentered="1"/>
  <pageMargins left="0" right="0" top="0.7874015748031497" bottom="0.7874015748031497" header="0.31496062992125984" footer="0.31496062992125984"/>
  <pageSetup horizontalDpi="300" verticalDpi="300" orientation="landscape" paperSize="9" scale="49" r:id="rId1"/>
  <headerFooter alignWithMargins="0">
    <oddFooter>&amp;Rstránka &amp;P z &amp;N</oddFooter>
  </headerFooter>
  <rowBreaks count="4" manualBreakCount="4">
    <brk id="52" max="41" man="1"/>
    <brk id="101" max="41" man="1"/>
    <brk id="141" max="41" man="1"/>
    <brk id="195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Dana Třísková</cp:lastModifiedBy>
  <cp:lastPrinted>2009-08-17T07:36:37Z</cp:lastPrinted>
  <dcterms:created xsi:type="dcterms:W3CDTF">2008-12-30T11:25:59Z</dcterms:created>
  <dcterms:modified xsi:type="dcterms:W3CDTF">2009-09-02T06:26:58Z</dcterms:modified>
  <cp:category/>
  <cp:version/>
  <cp:contentType/>
  <cp:contentStatus/>
</cp:coreProperties>
</file>