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95" windowWidth="15480" windowHeight="11640" activeTab="0"/>
  </bookViews>
  <sheets>
    <sheet name="14 školství" sheetId="1" r:id="rId1"/>
    <sheet name="List1" sheetId="2" r:id="rId2"/>
  </sheets>
  <definedNames>
    <definedName name="_xlnm.Print_Titles" localSheetId="0">'14 školství'!$23:$24</definedName>
    <definedName name="_xlnm.Print_Area" localSheetId="0">'14 školství'!$A$1:$N$105</definedName>
  </definedNames>
  <calcPr fullCalcOnLoad="1"/>
</workbook>
</file>

<file path=xl/sharedStrings.xml><?xml version="1.0" encoding="utf-8"?>
<sst xmlns="http://schemas.openxmlformats.org/spreadsheetml/2006/main" count="165" uniqueCount="123">
  <si>
    <t>Limit celkem od poč. roku:</t>
  </si>
  <si>
    <t xml:space="preserve">zůstatek k rozdělení </t>
  </si>
  <si>
    <t>Odvětví: školství   (kap. 14)</t>
  </si>
  <si>
    <t>Limit: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</si>
  <si>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</si>
  <si>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schváleno</t>
  </si>
  <si>
    <t>celkem zůstatek k rozdělení</t>
  </si>
  <si>
    <t>Číslo
org.</t>
  </si>
  <si>
    <t>§</t>
  </si>
  <si>
    <t>Položka</t>
  </si>
  <si>
    <t>Číslo
akce</t>
  </si>
  <si>
    <t>Organizace
Název akce</t>
  </si>
  <si>
    <r>
      <t xml:space="preserve">Upravený
rozpočet
</t>
    </r>
    <r>
      <rPr>
        <sz val="10"/>
        <rFont val="Arial"/>
        <family val="2"/>
      </rPr>
      <t>v tis. Kč</t>
    </r>
  </si>
  <si>
    <t>pozemky</t>
  </si>
  <si>
    <t>celkem inv. transfery PO</t>
  </si>
  <si>
    <t>SM/08/309</t>
  </si>
  <si>
    <t>Vyšší odborná škola zdravotnická a Střední zdravotnická škola, Trutnov, Procházkova 303</t>
  </si>
  <si>
    <t>Rozděleno celkem</t>
  </si>
  <si>
    <t>Rozděleno:</t>
  </si>
  <si>
    <t>Rekapitulace:</t>
  </si>
  <si>
    <t>PS</t>
  </si>
  <si>
    <t>Úprava</t>
  </si>
  <si>
    <t>UR</t>
  </si>
  <si>
    <t xml:space="preserve">položka </t>
  </si>
  <si>
    <t>kapitálové výdaje  - pořízení dlouhodobého hmotného majetku (budovy,haly a stavby)</t>
  </si>
  <si>
    <t>položka</t>
  </si>
  <si>
    <t>kapitálové výdaje - investiční transfery PO</t>
  </si>
  <si>
    <t>rezervy kapitálových výdajů</t>
  </si>
  <si>
    <t>celkem</t>
  </si>
  <si>
    <t>I. uvolnění v rámci rozpočtu</t>
  </si>
  <si>
    <t>neinvestiční příspěvky PO</t>
  </si>
  <si>
    <t xml:space="preserve">celkem neinvestiční příspěvky PO </t>
  </si>
  <si>
    <t>I. navýšení</t>
  </si>
  <si>
    <t>Základní škola logopedická a Mateřská škola logopedická, Choustníkovo Hradiště 161</t>
  </si>
  <si>
    <t>Přístavba a stavební úpravy</t>
  </si>
  <si>
    <t>SM/08/376</t>
  </si>
  <si>
    <t>SM/09/303</t>
  </si>
  <si>
    <t>Střední škola služeb, obchodu a gastronomie, Hradec Králové, Velká 3</t>
  </si>
  <si>
    <t>Rekonstrukce objektu V Lipkách</t>
  </si>
  <si>
    <t>SM/09/316</t>
  </si>
  <si>
    <t>Sanace vlhkého zdiva</t>
  </si>
  <si>
    <t>SM/09/322</t>
  </si>
  <si>
    <t>Střední škola zahradnická, Kopidlno, nám. Hilmarovo 1</t>
  </si>
  <si>
    <t>Rekonstrukce Domova mládeže - Fibichova</t>
  </si>
  <si>
    <t>Zdroj krytí</t>
  </si>
  <si>
    <t>Gymnázium a Střední odborná škola pedagogická, Nová Paka, Kumburská 740</t>
  </si>
  <si>
    <t>SM/10/302</t>
  </si>
  <si>
    <t>rezerva</t>
  </si>
  <si>
    <t>Oprava opěrné zdi</t>
  </si>
  <si>
    <t>Renovace podlahy v tělocvičně</t>
  </si>
  <si>
    <t>Instalace vzduchotechniky do tělocvičny</t>
  </si>
  <si>
    <t>Gymnázium, Broumov, Hradební 218</t>
  </si>
  <si>
    <t>Obchodní akademie, Náchod, Denisovo nábřeží 673</t>
  </si>
  <si>
    <t>Reko rozvodů vody a kanalizace</t>
  </si>
  <si>
    <t>Výměna oken na domově mládeže - III. část</t>
  </si>
  <si>
    <t>Střední průmyslová škola kamenická a sochařská, Hořice, Husova 675</t>
  </si>
  <si>
    <t>Změna topného média</t>
  </si>
  <si>
    <t>Plynofikace jednotlivých objektů vč. kotelen - III. část</t>
  </si>
  <si>
    <t>Střední odborná škola a Střední odborné učiliště, Hradec Králové, Hradební 1029</t>
  </si>
  <si>
    <t>Výměna střešní krytiny (nad jídelnou)</t>
  </si>
  <si>
    <t>Střední odborná škola a Střední odborné učiliště, Trutnov, Volanovská 243</t>
  </si>
  <si>
    <t>Reko objektu Pražská - světla, el. rozvody</t>
  </si>
  <si>
    <t>Dětský domov a školní jídelna, Vrchlabí, Žižkova 497</t>
  </si>
  <si>
    <t>Střední odborná škola veterinární, Hradec Králové - Kukleny, Pražská 68</t>
  </si>
  <si>
    <t>SM/10/317</t>
  </si>
  <si>
    <t>Rekonstrukce střech a stavební úpravy</t>
  </si>
  <si>
    <t>Střední škola propagační tvorby a polygrafie, Velké Poříčí, Náchodská 285</t>
  </si>
  <si>
    <t>SM/09/318</t>
  </si>
  <si>
    <t>Napojení na veřejnou kanalizaci</t>
  </si>
  <si>
    <t>Základní škola speciální, Jaroměř, Palackého 142</t>
  </si>
  <si>
    <t>SM/10/328</t>
  </si>
  <si>
    <t>Rekonstrukce topení a stavební úpravy</t>
  </si>
  <si>
    <t>Vyšší odborná škola, Střední odborná škola a Střední odborné učiliště, Kostelec n. Orlicí, Komenského 873</t>
  </si>
  <si>
    <t>SM/10/311</t>
  </si>
  <si>
    <t>Reko trafostanice</t>
  </si>
  <si>
    <t>Střední škola a Základní škola, Nové Město nad Metují, Husovo nám. 1218</t>
  </si>
  <si>
    <t>SM/11/308</t>
  </si>
  <si>
    <t>SM/11/309</t>
  </si>
  <si>
    <t>SM/11/301</t>
  </si>
  <si>
    <t>SM/11/307</t>
  </si>
  <si>
    <t>SM/11/303</t>
  </si>
  <si>
    <t>SM/11/310</t>
  </si>
  <si>
    <t>SM/11/304</t>
  </si>
  <si>
    <t>SM/11/306</t>
  </si>
  <si>
    <t>SM/11/305</t>
  </si>
  <si>
    <t>SM/11/302</t>
  </si>
  <si>
    <t>úvěr</t>
  </si>
  <si>
    <t>SM/10/333</t>
  </si>
  <si>
    <t>Oprava podlahy v tělocvičně - pracoviště Opočno</t>
  </si>
  <si>
    <t>I. navýšení - nečerpáno a nedočerpáno na  akce r. 2010-úvěr</t>
  </si>
  <si>
    <t>Střední odborná škola veřejnosprávní a sociální, Stěžery, Lipová 56</t>
  </si>
  <si>
    <t>SM/10/329</t>
  </si>
  <si>
    <t>Rekonstrukce elektroinstalace</t>
  </si>
  <si>
    <r>
      <t xml:space="preserve">Počáteční stav </t>
    </r>
    <r>
      <rPr>
        <sz val="9"/>
        <rFont val="Arial"/>
        <family val="2"/>
      </rPr>
      <t>/ze schváleného rozpočtu</t>
    </r>
    <r>
      <rPr>
        <sz val="9"/>
        <color indexed="8"/>
        <rFont val="Arial"/>
        <family val="2"/>
      </rPr>
      <t>/ ZK/17/1185/2010 z 2.12.2010</t>
    </r>
    <r>
      <rPr>
        <b/>
        <sz val="9"/>
        <rFont val="Arial"/>
        <family val="2"/>
      </rPr>
      <t xml:space="preserve">
</t>
    </r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</si>
  <si>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realizace akce</t>
    </r>
    <r>
      <rPr>
        <sz val="10"/>
        <color indexed="8"/>
        <rFont val="Arial"/>
        <family val="2"/>
      </rPr>
      <t xml:space="preserve">  pro usnesení    </t>
    </r>
    <r>
      <rPr>
        <sz val="8"/>
        <color indexed="8"/>
        <rFont val="Arial"/>
        <family val="2"/>
      </rPr>
      <t xml:space="preserve">ZK/18/1309/2011 dne  27.1.2011 </t>
    </r>
    <r>
      <rPr>
        <sz val="10"/>
        <color indexed="8"/>
        <rFont val="Arial"/>
        <family val="2"/>
      </rPr>
      <t xml:space="preserve">  </t>
    </r>
  </si>
  <si>
    <r>
      <t>ZK/17/1185/2010</t>
    </r>
    <r>
      <rPr>
        <sz val="10"/>
        <rFont val="Arial"/>
        <family val="0"/>
      </rPr>
      <t xml:space="preserve"> z 2.12.2010</t>
    </r>
  </si>
  <si>
    <t>ZK/18/1309/2011 z 27.1.2011</t>
  </si>
  <si>
    <t>II. navýšení</t>
  </si>
  <si>
    <t>II. uvolnění</t>
  </si>
  <si>
    <t>III. uvolnění</t>
  </si>
  <si>
    <t>III. navýšení</t>
  </si>
  <si>
    <t>Gymnázium, Trutnov, Jiráskovo nám. 325</t>
  </si>
  <si>
    <t>SM/11/311</t>
  </si>
  <si>
    <t>1.815.750,84 Kč</t>
  </si>
  <si>
    <t xml:space="preserve">Rekonstrukce objektu V Lipkách  </t>
  </si>
  <si>
    <t>16.252.965,00 Kč</t>
  </si>
  <si>
    <t>4.593.192,72 Kč</t>
  </si>
  <si>
    <t xml:space="preserve">Rekonstrukce Domova mládeže - Fibichova  </t>
  </si>
  <si>
    <t>Výměna střešní krytiny (vč. stavebních oprav)</t>
  </si>
  <si>
    <t>Kapitola 50 - Fond rozvoje a reprodukce Královéhradeckého kraje rok 2011  -  I.- III. uvolnění</t>
  </si>
  <si>
    <t>Pedagogicko-psychologická poradna Královéhradeckého kraje, Hr. Králové, M. Horákové 504</t>
  </si>
  <si>
    <t>Oprava - balkon, střecha vč. zateplení (PPP Náchod)</t>
  </si>
  <si>
    <t xml:space="preserve">Stavební úpravy objektu </t>
  </si>
  <si>
    <t xml:space="preserve">II. navýšení -  HV za rok 2010, nečerpané prostředky </t>
  </si>
  <si>
    <t>III. navýšení  -  HV za rok 2010, vratka, nedočerpané prostředky</t>
  </si>
  <si>
    <t>Gym. a Střední odborná škola, Jaroměř, Lužická 423</t>
  </si>
  <si>
    <t>Rekonstrukce kuchyně - ppracoviště Opočno</t>
  </si>
  <si>
    <r>
      <t>HV za rok 2010, nedočerpané prostředky, vratka  - III. uvolnění</t>
    </r>
    <r>
      <rPr>
        <b/>
        <sz val="10"/>
        <rFont val="Arial"/>
        <family val="2"/>
      </rPr>
      <t xml:space="preserve">                                     1. </t>
    </r>
    <r>
      <rPr>
        <b/>
        <i/>
        <sz val="10"/>
        <rFont val="Arial"/>
        <family val="2"/>
      </rPr>
      <t>změna rozpočtu KHK</t>
    </r>
  </si>
  <si>
    <r>
      <t xml:space="preserve">zapojení úvěru z roku 2010  -  I. uvolnění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 xml:space="preserve">změna rozpočtu KHK         </t>
    </r>
    <r>
      <rPr>
        <b/>
        <i/>
        <sz val="10"/>
        <color indexed="10"/>
        <rFont val="Arial"/>
        <family val="2"/>
      </rPr>
      <t xml:space="preserve"> </t>
    </r>
  </si>
  <si>
    <r>
      <t xml:space="preserve">HV za rok 2010, nečerpané prostředky na akce  -   II. uvolnění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</si>
  <si>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 xml:space="preserve">
realizace akce</t>
    </r>
    <r>
      <rPr>
        <sz val="10"/>
        <color indexed="8"/>
        <rFont val="Arial"/>
        <family val="2"/>
      </rPr>
      <t xml:space="preserve">  pro usnesení       </t>
    </r>
    <r>
      <rPr>
        <sz val="9"/>
        <color indexed="8"/>
        <rFont val="Arial"/>
        <family val="2"/>
      </rPr>
      <t xml:space="preserve"> RK 2.3.2011        ZK   24.3.2011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</si>
  <si>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realizace akce</t>
    </r>
    <r>
      <rPr>
        <sz val="10"/>
        <rFont val="Arial"/>
        <family val="2"/>
      </rPr>
      <t xml:space="preserve">  pro usnesení        </t>
    </r>
    <r>
      <rPr>
        <sz val="9"/>
        <rFont val="Arial"/>
        <family val="2"/>
      </rPr>
      <t>RK 2.3.2011        ZK   24.3.2011</t>
    </r>
  </si>
  <si>
    <t>v tis. Kč na 1 deset. místo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</si>
</sst>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lbertus Extra Bold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0070C0"/>
      <name val="Arial"/>
      <family val="2"/>
    </font>
    <font>
      <sz val="12"/>
      <color theme="3" tint="0.399980008602142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0" borderId="8" applyAlignment="0">
      <protection/>
    </xf>
    <xf numFmtId="0" fontId="59" fillId="0" borderId="0" applyNumberFormat="0" applyFill="0" applyBorder="0" applyAlignment="0" applyProtection="0"/>
    <xf numFmtId="0" fontId="60" fillId="25" borderId="9" applyNumberFormat="0" applyAlignment="0" applyProtection="0"/>
    <xf numFmtId="0" fontId="61" fillId="26" borderId="9" applyNumberFormat="0" applyAlignment="0" applyProtection="0"/>
    <xf numFmtId="0" fontId="62" fillId="26" borderId="10" applyNumberFormat="0" applyAlignment="0" applyProtection="0"/>
    <xf numFmtId="0" fontId="63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164" fontId="7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9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165" fontId="8" fillId="0" borderId="15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165" fontId="9" fillId="0" borderId="17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0" fillId="0" borderId="3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164" fontId="0" fillId="33" borderId="36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4" fillId="0" borderId="27" xfId="0" applyNumberFormat="1" applyFont="1" applyBorder="1" applyAlignment="1">
      <alignment/>
    </xf>
    <xf numFmtId="164" fontId="0" fillId="0" borderId="26" xfId="0" applyNumberFormat="1" applyFont="1" applyBorder="1" applyAlignment="1">
      <alignment/>
    </xf>
    <xf numFmtId="164" fontId="0" fillId="33" borderId="37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" fontId="4" fillId="0" borderId="29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33" borderId="38" xfId="0" applyNumberFormat="1" applyFont="1" applyFill="1" applyBorder="1" applyAlignment="1">
      <alignment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4" fontId="4" fillId="0" borderId="43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4" fontId="5" fillId="0" borderId="46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4" fontId="0" fillId="0" borderId="48" xfId="0" applyNumberFormat="1" applyBorder="1" applyAlignment="1">
      <alignment/>
    </xf>
    <xf numFmtId="0" fontId="0" fillId="0" borderId="11" xfId="0" applyBorder="1" applyAlignment="1">
      <alignment/>
    </xf>
    <xf numFmtId="4" fontId="4" fillId="0" borderId="21" xfId="0" applyNumberFormat="1" applyFont="1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Alignment="1">
      <alignment/>
    </xf>
    <xf numFmtId="165" fontId="12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5" fontId="9" fillId="0" borderId="0" xfId="0" applyNumberFormat="1" applyFont="1" applyBorder="1" applyAlignment="1">
      <alignment/>
    </xf>
    <xf numFmtId="165" fontId="8" fillId="0" borderId="2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42" xfId="0" applyFont="1" applyBorder="1" applyAlignment="1">
      <alignment/>
    </xf>
    <xf numFmtId="164" fontId="0" fillId="34" borderId="37" xfId="0" applyNumberFormat="1" applyFont="1" applyFill="1" applyBorder="1" applyAlignment="1">
      <alignment horizontal="right" wrapText="1"/>
    </xf>
    <xf numFmtId="164" fontId="4" fillId="0" borderId="34" xfId="0" applyNumberFormat="1" applyFont="1" applyBorder="1" applyAlignment="1">
      <alignment/>
    </xf>
    <xf numFmtId="164" fontId="4" fillId="33" borderId="36" xfId="0" applyNumberFormat="1" applyFont="1" applyFill="1" applyBorder="1" applyAlignment="1">
      <alignment/>
    </xf>
    <xf numFmtId="164" fontId="0" fillId="33" borderId="49" xfId="0" applyNumberFormat="1" applyFont="1" applyFill="1" applyBorder="1" applyAlignment="1">
      <alignment/>
    </xf>
    <xf numFmtId="0" fontId="1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35" borderId="1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4" fillId="0" borderId="24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top" wrapText="1"/>
    </xf>
    <xf numFmtId="0" fontId="4" fillId="35" borderId="28" xfId="0" applyFont="1" applyFill="1" applyBorder="1" applyAlignment="1">
      <alignment/>
    </xf>
    <xf numFmtId="0" fontId="11" fillId="0" borderId="24" xfId="0" applyFont="1" applyBorder="1" applyAlignment="1">
      <alignment horizontal="left" vertical="top" wrapText="1"/>
    </xf>
    <xf numFmtId="0" fontId="65" fillId="0" borderId="3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5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Border="1" applyAlignment="1">
      <alignment/>
    </xf>
    <xf numFmtId="0" fontId="0" fillId="0" borderId="41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4" fontId="8" fillId="0" borderId="26" xfId="0" applyNumberFormat="1" applyFont="1" applyBorder="1" applyAlignment="1">
      <alignment/>
    </xf>
    <xf numFmtId="0" fontId="0" fillId="0" borderId="40" xfId="0" applyFont="1" applyBorder="1" applyAlignment="1">
      <alignment wrapText="1"/>
    </xf>
    <xf numFmtId="4" fontId="0" fillId="0" borderId="51" xfId="0" applyNumberFormat="1" applyFont="1" applyBorder="1" applyAlignment="1">
      <alignment horizontal="center" wrapText="1"/>
    </xf>
    <xf numFmtId="4" fontId="0" fillId="0" borderId="26" xfId="0" applyNumberFormat="1" applyFont="1" applyBorder="1" applyAlignment="1">
      <alignment horizontal="center" wrapText="1"/>
    </xf>
    <xf numFmtId="0" fontId="17" fillId="0" borderId="27" xfId="0" applyFont="1" applyBorder="1" applyAlignment="1">
      <alignment horizontal="center" vertical="center" wrapText="1"/>
    </xf>
    <xf numFmtId="164" fontId="4" fillId="34" borderId="38" xfId="0" applyNumberFormat="1" applyFont="1" applyFill="1" applyBorder="1" applyAlignment="1">
      <alignment horizontal="right" vertical="center" wrapText="1"/>
    </xf>
    <xf numFmtId="164" fontId="4" fillId="33" borderId="38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35" borderId="30" xfId="0" applyFont="1" applyFill="1" applyBorder="1" applyAlignment="1">
      <alignment/>
    </xf>
    <xf numFmtId="0" fontId="65" fillId="0" borderId="26" xfId="0" applyFont="1" applyBorder="1" applyAlignment="1">
      <alignment horizontal="left" vertical="top" wrapText="1"/>
    </xf>
    <xf numFmtId="164" fontId="4" fillId="34" borderId="37" xfId="0" applyNumberFormat="1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11" fillId="0" borderId="24" xfId="0" applyFont="1" applyBorder="1" applyAlignment="1">
      <alignment horizontal="left" wrapText="1"/>
    </xf>
    <xf numFmtId="0" fontId="67" fillId="0" borderId="2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36" borderId="33" xfId="0" applyFont="1" applyFill="1" applyBorder="1" applyAlignment="1">
      <alignment horizontal="center" vertical="center"/>
    </xf>
    <xf numFmtId="0" fontId="11" fillId="0" borderId="39" xfId="0" applyFont="1" applyBorder="1" applyAlignment="1">
      <alignment wrapText="1"/>
    </xf>
    <xf numFmtId="0" fontId="0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64" fontId="0" fillId="33" borderId="37" xfId="0" applyNumberFormat="1" applyFont="1" applyFill="1" applyBorder="1" applyAlignment="1">
      <alignment horizontal="right" wrapText="1"/>
    </xf>
    <xf numFmtId="164" fontId="4" fillId="34" borderId="53" xfId="0" applyNumberFormat="1" applyFont="1" applyFill="1" applyBorder="1" applyAlignment="1">
      <alignment horizontal="right" wrapText="1"/>
    </xf>
    <xf numFmtId="164" fontId="4" fillId="33" borderId="49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164" fontId="0" fillId="33" borderId="49" xfId="0" applyNumberFormat="1" applyFont="1" applyFill="1" applyBorder="1" applyAlignment="1">
      <alignment horizontal="right" wrapText="1"/>
    </xf>
    <xf numFmtId="0" fontId="12" fillId="0" borderId="15" xfId="0" applyFont="1" applyBorder="1" applyAlignment="1">
      <alignment horizontal="center" vertical="center" wrapText="1"/>
    </xf>
    <xf numFmtId="0" fontId="67" fillId="0" borderId="50" xfId="0" applyFont="1" applyBorder="1" applyAlignment="1">
      <alignment horizontal="center" vertical="center" wrapText="1"/>
    </xf>
    <xf numFmtId="0" fontId="67" fillId="0" borderId="48" xfId="0" applyFont="1" applyBorder="1" applyAlignment="1">
      <alignment horizontal="center" vertical="center"/>
    </xf>
    <xf numFmtId="0" fontId="4" fillId="36" borderId="48" xfId="0" applyFont="1" applyFill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/>
    </xf>
    <xf numFmtId="164" fontId="66" fillId="34" borderId="37" xfId="0" applyNumberFormat="1" applyFont="1" applyFill="1" applyBorder="1" applyAlignment="1">
      <alignment horizontal="right" wrapText="1"/>
    </xf>
    <xf numFmtId="164" fontId="66" fillId="33" borderId="37" xfId="0" applyNumberFormat="1" applyFont="1" applyFill="1" applyBorder="1" applyAlignment="1">
      <alignment horizontal="right" wrapText="1"/>
    </xf>
    <xf numFmtId="164" fontId="67" fillId="33" borderId="37" xfId="0" applyNumberFormat="1" applyFont="1" applyFill="1" applyBorder="1" applyAlignment="1">
      <alignment/>
    </xf>
    <xf numFmtId="4" fontId="8" fillId="0" borderId="20" xfId="0" applyNumberFormat="1" applyFont="1" applyBorder="1" applyAlignment="1">
      <alignment/>
    </xf>
    <xf numFmtId="0" fontId="4" fillId="36" borderId="39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wrapText="1"/>
    </xf>
    <xf numFmtId="0" fontId="4" fillId="36" borderId="40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/>
    </xf>
    <xf numFmtId="0" fontId="4" fillId="36" borderId="55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/>
    </xf>
    <xf numFmtId="0" fontId="0" fillId="36" borderId="5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65" fillId="36" borderId="26" xfId="0" applyFont="1" applyFill="1" applyBorder="1" applyAlignment="1">
      <alignment horizontal="left" vertical="top" wrapText="1"/>
    </xf>
    <xf numFmtId="0" fontId="4" fillId="36" borderId="18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/>
    </xf>
    <xf numFmtId="0" fontId="4" fillId="0" borderId="5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" fontId="4" fillId="0" borderId="54" xfId="0" applyNumberFormat="1" applyFont="1" applyBorder="1" applyAlignment="1">
      <alignment/>
    </xf>
    <xf numFmtId="164" fontId="0" fillId="33" borderId="56" xfId="0" applyNumberFormat="1" applyFont="1" applyFill="1" applyBorder="1" applyAlignment="1">
      <alignment/>
    </xf>
    <xf numFmtId="0" fontId="4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/>
    </xf>
    <xf numFmtId="164" fontId="4" fillId="33" borderId="52" xfId="0" applyNumberFormat="1" applyFont="1" applyFill="1" applyBorder="1" applyAlignment="1">
      <alignment/>
    </xf>
    <xf numFmtId="164" fontId="4" fillId="33" borderId="37" xfId="0" applyNumberFormat="1" applyFont="1" applyFill="1" applyBorder="1" applyAlignment="1">
      <alignment/>
    </xf>
    <xf numFmtId="0" fontId="11" fillId="36" borderId="13" xfId="0" applyFont="1" applyFill="1" applyBorder="1" applyAlignment="1">
      <alignment horizontal="left" vertical="top" wrapText="1"/>
    </xf>
    <xf numFmtId="0" fontId="4" fillId="36" borderId="16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0" fontId="17" fillId="0" borderId="57" xfId="0" applyFont="1" applyBorder="1" applyAlignment="1">
      <alignment horizontal="center" vertical="center" wrapText="1"/>
    </xf>
    <xf numFmtId="164" fontId="4" fillId="33" borderId="56" xfId="0" applyNumberFormat="1" applyFont="1" applyFill="1" applyBorder="1" applyAlignment="1">
      <alignment horizontal="right" wrapText="1"/>
    </xf>
    <xf numFmtId="164" fontId="4" fillId="33" borderId="38" xfId="0" applyNumberFormat="1" applyFont="1" applyFill="1" applyBorder="1" applyAlignment="1">
      <alignment horizontal="right" vertical="center" wrapText="1"/>
    </xf>
    <xf numFmtId="0" fontId="4" fillId="0" borderId="39" xfId="0" applyFont="1" applyBorder="1" applyAlignment="1">
      <alignment horizontal="center" vertical="center" wrapText="1"/>
    </xf>
    <xf numFmtId="164" fontId="68" fillId="34" borderId="37" xfId="0" applyNumberFormat="1" applyFont="1" applyFill="1" applyBorder="1" applyAlignment="1">
      <alignment horizontal="right" wrapText="1"/>
    </xf>
    <xf numFmtId="164" fontId="4" fillId="33" borderId="37" xfId="0" applyNumberFormat="1" applyFont="1" applyFill="1" applyBorder="1" applyAlignment="1">
      <alignment horizontal="right" wrapText="1"/>
    </xf>
    <xf numFmtId="0" fontId="65" fillId="36" borderId="44" xfId="0" applyFont="1" applyFill="1" applyBorder="1" applyAlignment="1">
      <alignment horizontal="center" vertical="center" wrapText="1"/>
    </xf>
    <xf numFmtId="4" fontId="69" fillId="36" borderId="41" xfId="0" applyNumberFormat="1" applyFont="1" applyFill="1" applyBorder="1" applyAlignment="1">
      <alignment/>
    </xf>
    <xf numFmtId="4" fontId="69" fillId="36" borderId="15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/>
    </xf>
    <xf numFmtId="164" fontId="68" fillId="33" borderId="37" xfId="0" applyNumberFormat="1" applyFont="1" applyFill="1" applyBorder="1" applyAlignment="1">
      <alignment horizontal="right" wrapText="1"/>
    </xf>
    <xf numFmtId="164" fontId="65" fillId="33" borderId="37" xfId="0" applyNumberFormat="1" applyFont="1" applyFill="1" applyBorder="1" applyAlignment="1">
      <alignment/>
    </xf>
    <xf numFmtId="4" fontId="9" fillId="36" borderId="17" xfId="0" applyNumberFormat="1" applyFont="1" applyFill="1" applyBorder="1" applyAlignment="1">
      <alignment/>
    </xf>
    <xf numFmtId="4" fontId="9" fillId="36" borderId="15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66" fillId="0" borderId="42" xfId="0" applyFont="1" applyBorder="1" applyAlignment="1">
      <alignment/>
    </xf>
    <xf numFmtId="4" fontId="70" fillId="36" borderId="4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4" fontId="70" fillId="36" borderId="26" xfId="0" applyNumberFormat="1" applyFont="1" applyFill="1" applyBorder="1" applyAlignment="1">
      <alignment/>
    </xf>
    <xf numFmtId="0" fontId="4" fillId="36" borderId="4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" fontId="15" fillId="0" borderId="34" xfId="0" applyNumberFormat="1" applyFont="1" applyBorder="1" applyAlignment="1">
      <alignment/>
    </xf>
    <xf numFmtId="164" fontId="0" fillId="33" borderId="56" xfId="0" applyNumberFormat="1" applyFont="1" applyFill="1" applyBorder="1" applyAlignment="1">
      <alignment horizontal="right" wrapText="1"/>
    </xf>
    <xf numFmtId="0" fontId="17" fillId="0" borderId="40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0" fillId="0" borderId="11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4" fontId="0" fillId="0" borderId="55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4" fontId="8" fillId="0" borderId="28" xfId="0" applyNumberFormat="1" applyFont="1" applyBorder="1" applyAlignment="1">
      <alignment/>
    </xf>
    <xf numFmtId="164" fontId="4" fillId="0" borderId="24" xfId="0" applyNumberFormat="1" applyFont="1" applyBorder="1" applyAlignment="1">
      <alignment horizontal="right" vertical="center" wrapText="1"/>
    </xf>
    <xf numFmtId="164" fontId="4" fillId="34" borderId="58" xfId="0" applyNumberFormat="1" applyFont="1" applyFill="1" applyBorder="1" applyAlignment="1">
      <alignment horizontal="right" wrapText="1"/>
    </xf>
    <xf numFmtId="164" fontId="4" fillId="0" borderId="59" xfId="0" applyNumberFormat="1" applyFont="1" applyBorder="1" applyAlignment="1">
      <alignment horizontal="right" vertical="center" wrapText="1"/>
    </xf>
    <xf numFmtId="164" fontId="0" fillId="0" borderId="26" xfId="0" applyNumberFormat="1" applyFont="1" applyBorder="1" applyAlignment="1">
      <alignment horizontal="right" vertical="center" wrapText="1"/>
    </xf>
    <xf numFmtId="164" fontId="0" fillId="0" borderId="57" xfId="0" applyNumberFormat="1" applyFont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 wrapText="1"/>
    </xf>
    <xf numFmtId="164" fontId="4" fillId="0" borderId="26" xfId="0" applyNumberFormat="1" applyFont="1" applyBorder="1" applyAlignment="1">
      <alignment horizontal="right" vertical="center" wrapText="1"/>
    </xf>
    <xf numFmtId="164" fontId="0" fillId="0" borderId="57" xfId="0" applyNumberFormat="1" applyFont="1" applyFill="1" applyBorder="1" applyAlignment="1">
      <alignment horizontal="right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34" borderId="36" xfId="0" applyNumberFormat="1" applyFont="1" applyFill="1" applyBorder="1" applyAlignment="1">
      <alignment horizontal="right" wrapText="1"/>
    </xf>
    <xf numFmtId="164" fontId="4" fillId="0" borderId="35" xfId="0" applyNumberFormat="1" applyFont="1" applyBorder="1" applyAlignment="1">
      <alignment horizontal="right" vertical="center" wrapText="1"/>
    </xf>
    <xf numFmtId="164" fontId="11" fillId="34" borderId="36" xfId="0" applyNumberFormat="1" applyFont="1" applyFill="1" applyBorder="1" applyAlignment="1">
      <alignment horizontal="right" wrapText="1"/>
    </xf>
    <xf numFmtId="164" fontId="11" fillId="0" borderId="35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0" fillId="36" borderId="57" xfId="0" applyNumberFormat="1" applyFont="1" applyFill="1" applyBorder="1" applyAlignment="1">
      <alignment horizontal="right" vertical="center" wrapText="1"/>
    </xf>
    <xf numFmtId="164" fontId="4" fillId="0" borderId="28" xfId="0" applyNumberFormat="1" applyFont="1" applyBorder="1" applyAlignment="1">
      <alignment horizontal="right" vertical="center" wrapText="1"/>
    </xf>
    <xf numFmtId="164" fontId="4" fillId="34" borderId="56" xfId="0" applyNumberFormat="1" applyFont="1" applyFill="1" applyBorder="1" applyAlignment="1">
      <alignment horizontal="right" wrapText="1"/>
    </xf>
    <xf numFmtId="164" fontId="0" fillId="33" borderId="0" xfId="0" applyNumberFormat="1" applyFill="1" applyAlignment="1">
      <alignment/>
    </xf>
    <xf numFmtId="164" fontId="4" fillId="0" borderId="30" xfId="0" applyNumberFormat="1" applyFont="1" applyBorder="1" applyAlignment="1">
      <alignment horizontal="right" vertical="center" wrapText="1"/>
    </xf>
    <xf numFmtId="164" fontId="4" fillId="0" borderId="60" xfId="0" applyNumberFormat="1" applyFont="1" applyBorder="1" applyAlignment="1">
      <alignment horizontal="right" vertical="center" wrapText="1"/>
    </xf>
    <xf numFmtId="164" fontId="4" fillId="0" borderId="61" xfId="0" applyNumberFormat="1" applyFont="1" applyBorder="1" applyAlignment="1">
      <alignment horizontal="right" vertical="center" wrapText="1"/>
    </xf>
    <xf numFmtId="164" fontId="4" fillId="36" borderId="57" xfId="0" applyNumberFormat="1" applyFont="1" applyFill="1" applyBorder="1" applyAlignment="1">
      <alignment horizontal="right" vertical="center" wrapText="1"/>
    </xf>
    <xf numFmtId="164" fontId="4" fillId="0" borderId="62" xfId="0" applyNumberFormat="1" applyFont="1" applyBorder="1" applyAlignment="1">
      <alignment horizontal="right" vertical="center" wrapText="1"/>
    </xf>
    <xf numFmtId="164" fontId="4" fillId="34" borderId="49" xfId="0" applyNumberFormat="1" applyFont="1" applyFill="1" applyBorder="1" applyAlignment="1">
      <alignment horizontal="right" wrapText="1"/>
    </xf>
    <xf numFmtId="164" fontId="4" fillId="0" borderId="15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164" fontId="5" fillId="0" borderId="41" xfId="0" applyNumberFormat="1" applyFont="1" applyBorder="1" applyAlignment="1">
      <alignment horizontal="right"/>
    </xf>
    <xf numFmtId="164" fontId="5" fillId="33" borderId="49" xfId="0" applyNumberFormat="1" applyFont="1" applyFill="1" applyBorder="1" applyAlignment="1">
      <alignment horizontal="right"/>
    </xf>
    <xf numFmtId="164" fontId="5" fillId="0" borderId="43" xfId="0" applyNumberFormat="1" applyFont="1" applyBorder="1" applyAlignment="1">
      <alignment horizontal="right"/>
    </xf>
    <xf numFmtId="164" fontId="5" fillId="0" borderId="41" xfId="0" applyNumberFormat="1" applyFont="1" applyBorder="1" applyAlignment="1">
      <alignment horizontal="right"/>
    </xf>
    <xf numFmtId="164" fontId="5" fillId="33" borderId="49" xfId="0" applyNumberFormat="1" applyFont="1" applyFill="1" applyBorder="1" applyAlignment="1">
      <alignment horizontal="right"/>
    </xf>
    <xf numFmtId="164" fontId="5" fillId="0" borderId="26" xfId="0" applyNumberFormat="1" applyFont="1" applyBorder="1" applyAlignment="1">
      <alignment horizontal="right"/>
    </xf>
    <xf numFmtId="164" fontId="5" fillId="33" borderId="37" xfId="0" applyNumberFormat="1" applyFont="1" applyFill="1" applyBorder="1" applyAlignment="1">
      <alignment horizontal="right"/>
    </xf>
    <xf numFmtId="164" fontId="5" fillId="36" borderId="50" xfId="0" applyNumberFormat="1" applyFont="1" applyFill="1" applyBorder="1" applyAlignment="1">
      <alignment horizontal="right"/>
    </xf>
    <xf numFmtId="164" fontId="5" fillId="33" borderId="38" xfId="0" applyNumberFormat="1" applyFont="1" applyFill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33" borderId="20" xfId="0" applyNumberFormat="1" applyFont="1" applyFill="1" applyBorder="1" applyAlignment="1">
      <alignment horizontal="right"/>
    </xf>
    <xf numFmtId="164" fontId="5" fillId="37" borderId="22" xfId="0" applyNumberFormat="1" applyFont="1" applyFill="1" applyBorder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SheetLayoutView="85" workbookViewId="0" topLeftCell="C9">
      <selection activeCell="H113" sqref="H113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7.8515625" style="0" customWidth="1"/>
    <col min="4" max="4" width="10.8515625" style="6" customWidth="1"/>
    <col min="5" max="5" width="51.421875" style="0" customWidth="1"/>
    <col min="6" max="6" width="12.57421875" style="0" customWidth="1"/>
    <col min="7" max="7" width="14.7109375" style="0" customWidth="1"/>
    <col min="8" max="12" width="12.7109375" style="0" customWidth="1"/>
    <col min="13" max="13" width="12.57421875" style="0" customWidth="1"/>
    <col min="14" max="14" width="2.7109375" style="0" customWidth="1"/>
    <col min="15" max="15" width="6.140625" style="0" customWidth="1"/>
    <col min="16" max="19" width="9.140625" style="0" customWidth="1"/>
    <col min="20" max="20" width="2.28125" style="0" customWidth="1"/>
    <col min="21" max="23" width="9.140625" style="0" customWidth="1"/>
    <col min="24" max="24" width="7.57421875" style="0" customWidth="1"/>
    <col min="25" max="27" width="9.140625" style="0" customWidth="1"/>
    <col min="28" max="28" width="1.28515625" style="0" customWidth="1"/>
    <col min="29" max="34" width="9.140625" style="0" customWidth="1"/>
    <col min="35" max="35" width="5.421875" style="0" customWidth="1"/>
    <col min="36" max="36" width="3.28125" style="0" customWidth="1"/>
    <col min="37" max="39" width="9.140625" style="0" customWidth="1"/>
    <col min="40" max="40" width="7.7109375" style="0" customWidth="1"/>
    <col min="41" max="48" width="9.140625" style="0" customWidth="1"/>
    <col min="49" max="49" width="8.8515625" style="0" customWidth="1"/>
    <col min="50" max="50" width="9.140625" style="0" customWidth="1"/>
    <col min="51" max="51" width="5.140625" style="0" customWidth="1"/>
    <col min="52" max="54" width="9.140625" style="0" customWidth="1"/>
  </cols>
  <sheetData>
    <row r="1" spans="1:12" s="3" customFormat="1" ht="20.25" customHeight="1">
      <c r="A1" s="1" t="s">
        <v>109</v>
      </c>
      <c r="B1" s="2"/>
      <c r="C1" s="2"/>
      <c r="D1" s="2"/>
      <c r="E1" s="2"/>
      <c r="F1" s="2"/>
      <c r="G1" s="2"/>
      <c r="H1" s="2"/>
      <c r="J1" s="2"/>
      <c r="L1" s="2"/>
    </row>
    <row r="2" spans="1:12" s="3" customFormat="1" ht="12.75" customHeight="1" thickBot="1">
      <c r="A2" s="5"/>
      <c r="B2" s="4"/>
      <c r="C2" s="4"/>
      <c r="D2" s="4"/>
      <c r="E2" s="4"/>
      <c r="F2" s="4"/>
      <c r="G2" s="4"/>
      <c r="H2" s="4"/>
      <c r="J2" s="4"/>
      <c r="L2" s="4"/>
    </row>
    <row r="3" spans="1:6" ht="15" customHeight="1" thickBot="1">
      <c r="A3" s="3"/>
      <c r="B3" s="3"/>
      <c r="C3" s="3"/>
      <c r="E3" s="7" t="s">
        <v>0</v>
      </c>
      <c r="F3" s="200">
        <v>38200</v>
      </c>
    </row>
    <row r="4" spans="1:6" ht="15" customHeight="1">
      <c r="A4" s="3"/>
      <c r="B4" s="3"/>
      <c r="C4" s="3"/>
      <c r="E4" s="154" t="s">
        <v>89</v>
      </c>
      <c r="F4" s="241">
        <v>22661.9</v>
      </c>
    </row>
    <row r="5" spans="1:7" ht="15" customHeight="1">
      <c r="A5" s="3"/>
      <c r="B5" s="3"/>
      <c r="C5" s="3"/>
      <c r="E5" s="154" t="s">
        <v>113</v>
      </c>
      <c r="F5" s="241">
        <v>18523.4</v>
      </c>
      <c r="G5" s="266">
        <f>F5+F6</f>
        <v>24810.100000000002</v>
      </c>
    </row>
    <row r="6" spans="1:7" ht="15" customHeight="1">
      <c r="A6" s="3"/>
      <c r="B6" s="3"/>
      <c r="C6" s="3"/>
      <c r="E6" s="259" t="s">
        <v>114</v>
      </c>
      <c r="F6" s="241">
        <v>6286.7</v>
      </c>
      <c r="G6" s="267"/>
    </row>
    <row r="7" spans="5:6" ht="15" customHeight="1">
      <c r="E7" s="8" t="s">
        <v>1</v>
      </c>
      <c r="F7" s="153">
        <f>SUM(F3:F6)</f>
        <v>85672</v>
      </c>
    </row>
    <row r="8" spans="1:6" ht="15" customHeight="1">
      <c r="A8" t="s">
        <v>2</v>
      </c>
      <c r="E8" s="9"/>
      <c r="F8" s="10"/>
    </row>
    <row r="9" spans="5:13" ht="15" customHeight="1" thickBot="1">
      <c r="E9" s="11"/>
      <c r="F9" s="12"/>
      <c r="I9" s="11"/>
      <c r="K9" s="11"/>
      <c r="M9" s="11"/>
    </row>
    <row r="10" spans="1:13" ht="15" customHeight="1">
      <c r="A10" s="13" t="s">
        <v>3</v>
      </c>
      <c r="B10" s="14"/>
      <c r="C10" s="14"/>
      <c r="D10" s="15"/>
      <c r="E10" s="16"/>
      <c r="F10" s="17">
        <v>38200</v>
      </c>
      <c r="H10" s="18"/>
      <c r="I10" s="9" t="s">
        <v>4</v>
      </c>
      <c r="J10" s="18"/>
      <c r="K10" s="9" t="s">
        <v>4</v>
      </c>
      <c r="L10" s="18"/>
      <c r="M10" s="9" t="s">
        <v>4</v>
      </c>
    </row>
    <row r="11" spans="1:13" ht="15" customHeight="1">
      <c r="A11" s="19" t="s">
        <v>5</v>
      </c>
      <c r="B11" s="20"/>
      <c r="C11" s="20"/>
      <c r="D11" s="150"/>
      <c r="E11" s="150" t="s">
        <v>95</v>
      </c>
      <c r="F11" s="21">
        <v>-37950</v>
      </c>
      <c r="H11" s="22"/>
      <c r="I11" s="22"/>
      <c r="J11" s="22"/>
      <c r="K11" s="22"/>
      <c r="L11" s="22"/>
      <c r="M11" s="22"/>
    </row>
    <row r="12" spans="1:6" ht="15" customHeight="1" thickBot="1">
      <c r="A12" s="23" t="s">
        <v>47</v>
      </c>
      <c r="B12" s="24"/>
      <c r="C12" s="24"/>
      <c r="D12" s="151"/>
      <c r="E12" s="25"/>
      <c r="F12" s="116">
        <f>SUM(F10:F11)</f>
        <v>250</v>
      </c>
    </row>
    <row r="13" spans="1:6" ht="15" customHeight="1" thickBot="1">
      <c r="A13" s="147" t="s">
        <v>32</v>
      </c>
      <c r="B13" s="148"/>
      <c r="C13" s="149"/>
      <c r="D13" s="152"/>
      <c r="E13" s="152" t="s">
        <v>96</v>
      </c>
      <c r="F13" s="242">
        <v>22661.9</v>
      </c>
    </row>
    <row r="14" spans="1:7" s="6" customFormat="1" ht="15" customHeight="1">
      <c r="A14" s="147" t="s">
        <v>29</v>
      </c>
      <c r="B14" s="148"/>
      <c r="C14" s="148"/>
      <c r="D14" s="152"/>
      <c r="E14" s="152" t="s">
        <v>96</v>
      </c>
      <c r="F14" s="248">
        <v>-22661.9</v>
      </c>
      <c r="G14" s="216"/>
    </row>
    <row r="15" spans="1:7" s="6" customFormat="1" ht="15" customHeight="1">
      <c r="A15" s="88" t="s">
        <v>97</v>
      </c>
      <c r="B15" s="87"/>
      <c r="C15" s="87"/>
      <c r="D15" s="249"/>
      <c r="E15" s="250"/>
      <c r="F15" s="251">
        <v>18523.4</v>
      </c>
      <c r="G15" s="216"/>
    </row>
    <row r="16" spans="1:7" s="6" customFormat="1" ht="15" customHeight="1">
      <c r="A16" s="196" t="s">
        <v>98</v>
      </c>
      <c r="B16" s="117"/>
      <c r="C16" s="117"/>
      <c r="D16" s="28"/>
      <c r="E16" s="28"/>
      <c r="F16" s="247">
        <v>-18523.4</v>
      </c>
      <c r="G16" s="216"/>
    </row>
    <row r="17" spans="1:7" s="6" customFormat="1" ht="15" customHeight="1">
      <c r="A17" s="252" t="s">
        <v>100</v>
      </c>
      <c r="B17" s="72"/>
      <c r="C17" s="72"/>
      <c r="D17" s="150"/>
      <c r="E17" s="150"/>
      <c r="F17" s="253">
        <v>6286.7</v>
      </c>
      <c r="G17" s="216"/>
    </row>
    <row r="18" spans="1:7" s="6" customFormat="1" ht="15" customHeight="1">
      <c r="A18" s="196" t="s">
        <v>99</v>
      </c>
      <c r="B18" s="117"/>
      <c r="C18" s="117"/>
      <c r="D18" s="28"/>
      <c r="E18" s="28"/>
      <c r="F18" s="247">
        <v>-5110</v>
      </c>
      <c r="G18" s="216"/>
    </row>
    <row r="19" spans="1:6" ht="15" customHeight="1" thickBot="1">
      <c r="A19" s="23" t="s">
        <v>6</v>
      </c>
      <c r="B19" s="24"/>
      <c r="C19" s="24"/>
      <c r="D19" s="151"/>
      <c r="E19" s="25"/>
      <c r="F19" s="268">
        <f>SUM(F12:F18)</f>
        <v>1426.6999999999998</v>
      </c>
    </row>
    <row r="20" spans="1:7" ht="15" customHeight="1">
      <c r="A20" s="114"/>
      <c r="B20" s="11"/>
      <c r="C20" s="11"/>
      <c r="D20" s="28"/>
      <c r="E20" s="32"/>
      <c r="F20" s="29"/>
      <c r="G20" s="115"/>
    </row>
    <row r="21" spans="1:7" ht="12.75" customHeight="1">
      <c r="A21" s="26"/>
      <c r="B21" s="27"/>
      <c r="C21" s="27"/>
      <c r="D21" s="28"/>
      <c r="E21" s="29"/>
      <c r="F21" s="29"/>
      <c r="G21" s="30"/>
    </row>
    <row r="22" spans="1:13" ht="12.75" customHeight="1" thickBot="1">
      <c r="A22" s="26"/>
      <c r="B22" s="27"/>
      <c r="C22" s="27"/>
      <c r="D22" s="28"/>
      <c r="E22" s="29"/>
      <c r="F22" s="29"/>
      <c r="G22" s="30"/>
      <c r="H22" s="31"/>
      <c r="I22" s="31"/>
      <c r="J22" s="31"/>
      <c r="K22" s="31"/>
      <c r="L22" s="263" t="s">
        <v>122</v>
      </c>
      <c r="M22" s="31"/>
    </row>
    <row r="23" spans="1:13" ht="64.5" customHeight="1" thickBot="1">
      <c r="A23" s="11"/>
      <c r="B23" s="11"/>
      <c r="C23" s="11"/>
      <c r="D23" s="28"/>
      <c r="E23" s="32"/>
      <c r="F23" s="32"/>
      <c r="G23" s="32"/>
      <c r="H23" s="264" t="s">
        <v>118</v>
      </c>
      <c r="I23" s="265"/>
      <c r="J23" s="264" t="s">
        <v>119</v>
      </c>
      <c r="K23" s="265"/>
      <c r="L23" s="264" t="s">
        <v>117</v>
      </c>
      <c r="M23" s="265"/>
    </row>
    <row r="24" spans="1:13" ht="94.5" customHeight="1" thickBot="1">
      <c r="A24" s="33" t="s">
        <v>7</v>
      </c>
      <c r="B24" s="34" t="s">
        <v>8</v>
      </c>
      <c r="C24" s="35" t="s">
        <v>9</v>
      </c>
      <c r="D24" s="33" t="s">
        <v>10</v>
      </c>
      <c r="E24" s="36" t="s">
        <v>11</v>
      </c>
      <c r="F24" s="37" t="s">
        <v>44</v>
      </c>
      <c r="G24" s="113" t="s">
        <v>93</v>
      </c>
      <c r="H24" s="240" t="s">
        <v>94</v>
      </c>
      <c r="I24" s="38" t="s">
        <v>12</v>
      </c>
      <c r="J24" s="240" t="s">
        <v>120</v>
      </c>
      <c r="K24" s="38" t="s">
        <v>12</v>
      </c>
      <c r="L24" s="254" t="s">
        <v>121</v>
      </c>
      <c r="M24" s="38" t="s">
        <v>12</v>
      </c>
    </row>
    <row r="25" spans="1:13" ht="27" customHeight="1">
      <c r="A25" s="39">
        <v>7</v>
      </c>
      <c r="B25" s="40">
        <v>3122</v>
      </c>
      <c r="C25" s="41"/>
      <c r="D25" s="42"/>
      <c r="E25" s="165" t="s">
        <v>63</v>
      </c>
      <c r="F25" s="43"/>
      <c r="G25" s="269"/>
      <c r="H25" s="270"/>
      <c r="I25" s="271"/>
      <c r="J25" s="270"/>
      <c r="K25" s="271"/>
      <c r="L25" s="270"/>
      <c r="M25" s="271"/>
    </row>
    <row r="26" spans="1:13" ht="12.75" customHeight="1">
      <c r="A26" s="166"/>
      <c r="B26" s="167"/>
      <c r="C26" s="46">
        <v>5331</v>
      </c>
      <c r="D26" s="168" t="s">
        <v>64</v>
      </c>
      <c r="E26" s="131" t="s">
        <v>65</v>
      </c>
      <c r="F26" s="157"/>
      <c r="G26" s="272"/>
      <c r="H26" s="119"/>
      <c r="I26" s="273"/>
      <c r="J26" s="182">
        <v>9824.2</v>
      </c>
      <c r="K26" s="273">
        <f>I26+J26</f>
        <v>9824.2</v>
      </c>
      <c r="L26" s="182"/>
      <c r="M26" s="273">
        <f>K26+L26</f>
        <v>9824.2</v>
      </c>
    </row>
    <row r="27" spans="1:13" ht="12.75" customHeight="1">
      <c r="A27" s="166"/>
      <c r="B27" s="167"/>
      <c r="C27" s="46">
        <v>6351</v>
      </c>
      <c r="D27" s="168" t="s">
        <v>64</v>
      </c>
      <c r="E27" s="131" t="s">
        <v>65</v>
      </c>
      <c r="F27" s="157"/>
      <c r="G27" s="272"/>
      <c r="H27" s="119"/>
      <c r="I27" s="273"/>
      <c r="J27" s="238">
        <v>1500</v>
      </c>
      <c r="K27" s="273">
        <f>I27+J27</f>
        <v>1500</v>
      </c>
      <c r="L27" s="197"/>
      <c r="M27" s="273">
        <f>K27+L27</f>
        <v>1500</v>
      </c>
    </row>
    <row r="28" spans="1:13" ht="12.75" customHeight="1">
      <c r="A28" s="191"/>
      <c r="B28" s="192"/>
      <c r="C28" s="195">
        <v>5331</v>
      </c>
      <c r="D28" s="193"/>
      <c r="E28" s="162" t="s">
        <v>31</v>
      </c>
      <c r="F28" s="194"/>
      <c r="G28" s="272"/>
      <c r="H28" s="119"/>
      <c r="I28" s="273"/>
      <c r="J28" s="239">
        <v>9824.2</v>
      </c>
      <c r="K28" s="274">
        <f>I28+J28</f>
        <v>9824.2</v>
      </c>
      <c r="L28" s="239"/>
      <c r="M28" s="274">
        <f>K28+L28</f>
        <v>9824.2</v>
      </c>
    </row>
    <row r="29" spans="1:13" ht="12.75" customHeight="1" thickBot="1">
      <c r="A29" s="49"/>
      <c r="B29" s="50"/>
      <c r="C29" s="51">
        <v>6351</v>
      </c>
      <c r="D29" s="52"/>
      <c r="E29" s="132" t="s">
        <v>14</v>
      </c>
      <c r="F29" s="53"/>
      <c r="G29" s="275"/>
      <c r="H29" s="163"/>
      <c r="I29" s="274"/>
      <c r="J29" s="163">
        <v>1500</v>
      </c>
      <c r="K29" s="274">
        <f>I29+J29</f>
        <v>1500</v>
      </c>
      <c r="L29" s="163"/>
      <c r="M29" s="274">
        <f>K29+L29</f>
        <v>1500</v>
      </c>
    </row>
    <row r="30" spans="1:13" ht="27" customHeight="1">
      <c r="A30" s="39">
        <v>8</v>
      </c>
      <c r="B30" s="40">
        <v>3123</v>
      </c>
      <c r="C30" s="54"/>
      <c r="D30" s="42"/>
      <c r="E30" s="133" t="s">
        <v>58</v>
      </c>
      <c r="F30" s="43"/>
      <c r="G30" s="269"/>
      <c r="H30" s="270"/>
      <c r="I30" s="271"/>
      <c r="J30" s="270"/>
      <c r="K30" s="271"/>
      <c r="L30" s="270"/>
      <c r="M30" s="271"/>
    </row>
    <row r="31" spans="1:13" ht="12.75" customHeight="1">
      <c r="A31" s="44"/>
      <c r="B31" s="45"/>
      <c r="C31" s="46">
        <v>5331</v>
      </c>
      <c r="D31" s="212" t="s">
        <v>78</v>
      </c>
      <c r="E31" s="131" t="s">
        <v>59</v>
      </c>
      <c r="F31" s="48"/>
      <c r="G31" s="272">
        <v>1500</v>
      </c>
      <c r="H31" s="119"/>
      <c r="I31" s="273">
        <f>G31+H31</f>
        <v>1500</v>
      </c>
      <c r="J31" s="119"/>
      <c r="K31" s="276">
        <f>I31+J31</f>
        <v>1500</v>
      </c>
      <c r="L31" s="119"/>
      <c r="M31" s="273">
        <f>K31+L31</f>
        <v>1500</v>
      </c>
    </row>
    <row r="32" spans="1:13" ht="12.75" customHeight="1" thickBot="1">
      <c r="A32" s="44"/>
      <c r="B32" s="45"/>
      <c r="C32" s="160">
        <v>5331</v>
      </c>
      <c r="D32" s="47"/>
      <c r="E32" s="162" t="s">
        <v>31</v>
      </c>
      <c r="F32" s="48"/>
      <c r="G32" s="275">
        <v>1500</v>
      </c>
      <c r="H32" s="163"/>
      <c r="I32" s="274">
        <f>G32+H32</f>
        <v>1500</v>
      </c>
      <c r="J32" s="163"/>
      <c r="K32" s="274">
        <f>I32+J32</f>
        <v>1500</v>
      </c>
      <c r="L32" s="163"/>
      <c r="M32" s="274">
        <f>K32+L32</f>
        <v>1500</v>
      </c>
    </row>
    <row r="33" spans="1:13" ht="25.5" customHeight="1">
      <c r="A33" s="237">
        <v>12</v>
      </c>
      <c r="B33" s="82">
        <v>3122</v>
      </c>
      <c r="C33" s="54"/>
      <c r="D33" s="42"/>
      <c r="E33" s="231" t="s">
        <v>90</v>
      </c>
      <c r="F33" s="190"/>
      <c r="G33" s="277"/>
      <c r="H33" s="278"/>
      <c r="I33" s="279"/>
      <c r="J33" s="280"/>
      <c r="K33" s="281"/>
      <c r="L33" s="280"/>
      <c r="M33" s="281"/>
    </row>
    <row r="34" spans="1:13" ht="16.5" customHeight="1">
      <c r="A34" s="185"/>
      <c r="B34" s="186"/>
      <c r="C34" s="46">
        <v>6351</v>
      </c>
      <c r="D34" s="232" t="s">
        <v>91</v>
      </c>
      <c r="E34" s="233" t="s">
        <v>92</v>
      </c>
      <c r="F34" s="234"/>
      <c r="G34" s="282"/>
      <c r="H34" s="189"/>
      <c r="I34" s="273"/>
      <c r="J34" s="235"/>
      <c r="K34" s="283">
        <f>I34+J34</f>
        <v>0</v>
      </c>
      <c r="L34" s="258">
        <v>110</v>
      </c>
      <c r="M34" s="273">
        <f>K34+L34</f>
        <v>110</v>
      </c>
    </row>
    <row r="35" spans="1:13" ht="15" customHeight="1" thickBot="1">
      <c r="A35" s="49"/>
      <c r="B35" s="50"/>
      <c r="C35" s="51">
        <v>6351</v>
      </c>
      <c r="D35" s="52"/>
      <c r="E35" s="132" t="s">
        <v>14</v>
      </c>
      <c r="F35" s="53"/>
      <c r="G35" s="284"/>
      <c r="H35" s="158"/>
      <c r="I35" s="274"/>
      <c r="J35" s="236"/>
      <c r="K35" s="274">
        <f>I35+J35</f>
        <v>0</v>
      </c>
      <c r="L35" s="236">
        <v>110</v>
      </c>
      <c r="M35" s="274">
        <f>K35+L35</f>
        <v>110</v>
      </c>
    </row>
    <row r="36" spans="1:13" ht="25.5" customHeight="1">
      <c r="A36" s="60">
        <v>18</v>
      </c>
      <c r="B36" s="187">
        <v>3123</v>
      </c>
      <c r="C36" s="41"/>
      <c r="D36" s="42"/>
      <c r="E36" s="130" t="s">
        <v>37</v>
      </c>
      <c r="F36" s="255" t="s">
        <v>103</v>
      </c>
      <c r="G36" s="277"/>
      <c r="H36" s="278"/>
      <c r="I36" s="279"/>
      <c r="J36" s="280"/>
      <c r="K36" s="281"/>
      <c r="L36" s="280"/>
      <c r="M36" s="281"/>
    </row>
    <row r="37" spans="1:13" ht="17.25" customHeight="1">
      <c r="A37" s="185"/>
      <c r="B37" s="186"/>
      <c r="C37" s="46">
        <v>6351</v>
      </c>
      <c r="D37" s="47" t="s">
        <v>46</v>
      </c>
      <c r="E37" s="131" t="s">
        <v>104</v>
      </c>
      <c r="F37" s="188" t="s">
        <v>86</v>
      </c>
      <c r="G37" s="282"/>
      <c r="H37" s="189">
        <v>1815.7</v>
      </c>
      <c r="I37" s="273">
        <f>G37+H37</f>
        <v>1815.7</v>
      </c>
      <c r="J37" s="285"/>
      <c r="K37" s="283">
        <f>I37+J37</f>
        <v>1815.7</v>
      </c>
      <c r="L37" s="285"/>
      <c r="M37" s="273">
        <f>K37+L37</f>
        <v>1815.7</v>
      </c>
    </row>
    <row r="38" spans="1:13" ht="12.75" customHeight="1">
      <c r="A38" s="44"/>
      <c r="B38" s="45"/>
      <c r="C38" s="46">
        <v>6351</v>
      </c>
      <c r="D38" s="47" t="s">
        <v>46</v>
      </c>
      <c r="E38" s="131" t="s">
        <v>38</v>
      </c>
      <c r="F38" s="157"/>
      <c r="G38" s="272">
        <v>3000</v>
      </c>
      <c r="H38" s="286"/>
      <c r="I38" s="273">
        <f>G38+H38</f>
        <v>3000</v>
      </c>
      <c r="J38" s="182"/>
      <c r="K38" s="273">
        <f>I38+J38</f>
        <v>3000</v>
      </c>
      <c r="L38" s="182"/>
      <c r="M38" s="273">
        <f>K38+L38</f>
        <v>3000</v>
      </c>
    </row>
    <row r="39" spans="1:13" ht="15" customHeight="1" thickBot="1">
      <c r="A39" s="49"/>
      <c r="B39" s="50"/>
      <c r="C39" s="51">
        <v>6351</v>
      </c>
      <c r="D39" s="52"/>
      <c r="E39" s="132" t="s">
        <v>14</v>
      </c>
      <c r="F39" s="53"/>
      <c r="G39" s="284">
        <v>3000</v>
      </c>
      <c r="H39" s="158">
        <v>1815.7</v>
      </c>
      <c r="I39" s="274">
        <f>G39+H39</f>
        <v>4815.7</v>
      </c>
      <c r="J39" s="158"/>
      <c r="K39" s="274">
        <f>I39+J39</f>
        <v>4815.7</v>
      </c>
      <c r="L39" s="158"/>
      <c r="M39" s="274">
        <f>K39+L39</f>
        <v>4815.7</v>
      </c>
    </row>
    <row r="40" spans="1:13" ht="17.25" customHeight="1">
      <c r="A40" s="39">
        <v>38</v>
      </c>
      <c r="B40" s="40">
        <v>3121</v>
      </c>
      <c r="C40" s="41"/>
      <c r="D40" s="42"/>
      <c r="E40" s="130" t="s">
        <v>51</v>
      </c>
      <c r="F40" s="43"/>
      <c r="G40" s="269"/>
      <c r="H40" s="270"/>
      <c r="I40" s="271"/>
      <c r="J40" s="270"/>
      <c r="K40" s="271"/>
      <c r="L40" s="270"/>
      <c r="M40" s="271"/>
    </row>
    <row r="41" spans="1:13" ht="12.75" customHeight="1">
      <c r="A41" s="44"/>
      <c r="B41" s="45"/>
      <c r="C41" s="46">
        <v>5331</v>
      </c>
      <c r="D41" s="212" t="s">
        <v>76</v>
      </c>
      <c r="E41" s="131" t="s">
        <v>48</v>
      </c>
      <c r="F41" s="48"/>
      <c r="G41" s="272">
        <v>800</v>
      </c>
      <c r="H41" s="119"/>
      <c r="I41" s="273">
        <f>G41+H41</f>
        <v>800</v>
      </c>
      <c r="J41" s="119"/>
      <c r="K41" s="273">
        <f>I41+J41</f>
        <v>800</v>
      </c>
      <c r="L41" s="119"/>
      <c r="M41" s="273">
        <f>K41+L41</f>
        <v>800</v>
      </c>
    </row>
    <row r="42" spans="1:13" ht="12.75" customHeight="1">
      <c r="A42" s="44"/>
      <c r="B42" s="45"/>
      <c r="C42" s="46">
        <v>5331</v>
      </c>
      <c r="D42" s="212" t="s">
        <v>77</v>
      </c>
      <c r="E42" s="131" t="s">
        <v>49</v>
      </c>
      <c r="F42" s="48"/>
      <c r="G42" s="272">
        <v>150</v>
      </c>
      <c r="H42" s="119"/>
      <c r="I42" s="273">
        <f>G42+H42</f>
        <v>150</v>
      </c>
      <c r="J42" s="119"/>
      <c r="K42" s="273">
        <f>I42+J42</f>
        <v>150</v>
      </c>
      <c r="L42" s="119"/>
      <c r="M42" s="273">
        <f>K42+L42</f>
        <v>150</v>
      </c>
    </row>
    <row r="43" spans="1:13" ht="12.75" customHeight="1">
      <c r="A43" s="44"/>
      <c r="B43" s="45"/>
      <c r="C43" s="46">
        <v>6351</v>
      </c>
      <c r="D43" s="212" t="s">
        <v>79</v>
      </c>
      <c r="E43" s="131" t="s">
        <v>50</v>
      </c>
      <c r="F43" s="48"/>
      <c r="G43" s="272">
        <v>1100</v>
      </c>
      <c r="H43" s="163"/>
      <c r="I43" s="273">
        <f>G43+H43</f>
        <v>1100</v>
      </c>
      <c r="J43" s="163"/>
      <c r="K43" s="273">
        <f>I43+J43</f>
        <v>1100</v>
      </c>
      <c r="L43" s="163"/>
      <c r="M43" s="273">
        <f>K43+L43</f>
        <v>1100</v>
      </c>
    </row>
    <row r="44" spans="1:13" ht="12.75" customHeight="1">
      <c r="A44" s="44"/>
      <c r="B44" s="45"/>
      <c r="C44" s="160">
        <v>5331</v>
      </c>
      <c r="D44" s="47"/>
      <c r="E44" s="162" t="s">
        <v>31</v>
      </c>
      <c r="F44" s="48"/>
      <c r="G44" s="275">
        <v>950</v>
      </c>
      <c r="H44" s="163"/>
      <c r="I44" s="274">
        <f>G44+H44</f>
        <v>950</v>
      </c>
      <c r="J44" s="163"/>
      <c r="K44" s="274">
        <f>I44+J44</f>
        <v>950</v>
      </c>
      <c r="L44" s="163"/>
      <c r="M44" s="274">
        <f>K44+L44</f>
        <v>950</v>
      </c>
    </row>
    <row r="45" spans="1:13" ht="12.75" customHeight="1" thickBot="1">
      <c r="A45" s="55"/>
      <c r="B45" s="56"/>
      <c r="C45" s="57">
        <v>6351</v>
      </c>
      <c r="D45" s="58"/>
      <c r="E45" s="161" t="s">
        <v>14</v>
      </c>
      <c r="F45" s="59"/>
      <c r="G45" s="287">
        <v>1100</v>
      </c>
      <c r="H45" s="183"/>
      <c r="I45" s="288">
        <f>G45+H45</f>
        <v>1100</v>
      </c>
      <c r="J45" s="183"/>
      <c r="K45" s="274">
        <f>I45+J45</f>
        <v>1100</v>
      </c>
      <c r="L45" s="183"/>
      <c r="M45" s="274">
        <f>K45+L45</f>
        <v>1100</v>
      </c>
    </row>
    <row r="46" spans="1:13" ht="21.75" customHeight="1">
      <c r="A46" s="39">
        <v>39</v>
      </c>
      <c r="B46" s="40">
        <v>3121</v>
      </c>
      <c r="C46" s="41"/>
      <c r="D46" s="42"/>
      <c r="E46" s="130" t="s">
        <v>115</v>
      </c>
      <c r="F46" s="43"/>
      <c r="G46" s="269"/>
      <c r="H46" s="270"/>
      <c r="I46" s="271"/>
      <c r="J46" s="270"/>
      <c r="K46" s="271"/>
      <c r="L46" s="270"/>
      <c r="M46" s="271"/>
    </row>
    <row r="47" spans="1:13" ht="12.75" customHeight="1">
      <c r="A47" s="44"/>
      <c r="B47" s="45"/>
      <c r="C47" s="46">
        <v>6351</v>
      </c>
      <c r="D47" s="47" t="s">
        <v>39</v>
      </c>
      <c r="E47" s="131" t="s">
        <v>40</v>
      </c>
      <c r="F47" s="48"/>
      <c r="G47" s="272">
        <v>2300</v>
      </c>
      <c r="H47" s="119"/>
      <c r="I47" s="273">
        <f>G47+H47</f>
        <v>2300</v>
      </c>
      <c r="J47" s="119"/>
      <c r="K47" s="273">
        <f>I47+J47</f>
        <v>2300</v>
      </c>
      <c r="L47" s="119"/>
      <c r="M47" s="273">
        <f>K47+L47</f>
        <v>2300</v>
      </c>
    </row>
    <row r="48" spans="1:13" ht="12.75" customHeight="1" thickBot="1">
      <c r="A48" s="49"/>
      <c r="B48" s="50"/>
      <c r="C48" s="51">
        <v>6351</v>
      </c>
      <c r="D48" s="52"/>
      <c r="E48" s="132" t="s">
        <v>14</v>
      </c>
      <c r="F48" s="53"/>
      <c r="G48" s="284">
        <v>2300</v>
      </c>
      <c r="H48" s="158"/>
      <c r="I48" s="274">
        <f>G48+H48</f>
        <v>2300</v>
      </c>
      <c r="J48" s="158"/>
      <c r="K48" s="274">
        <f>I48+J48</f>
        <v>2300</v>
      </c>
      <c r="L48" s="158"/>
      <c r="M48" s="274">
        <f>K48+L48</f>
        <v>2300</v>
      </c>
    </row>
    <row r="49" spans="1:13" ht="16.5" customHeight="1">
      <c r="A49" s="39">
        <v>41</v>
      </c>
      <c r="B49" s="40">
        <v>3122</v>
      </c>
      <c r="C49" s="54"/>
      <c r="D49" s="42"/>
      <c r="E49" s="133" t="s">
        <v>52</v>
      </c>
      <c r="F49" s="43"/>
      <c r="G49" s="269"/>
      <c r="H49" s="270"/>
      <c r="I49" s="271"/>
      <c r="J49" s="270"/>
      <c r="K49" s="271"/>
      <c r="L49" s="270"/>
      <c r="M49" s="271"/>
    </row>
    <row r="50" spans="1:13" ht="12.75" customHeight="1">
      <c r="A50" s="44"/>
      <c r="B50" s="45"/>
      <c r="C50" s="46">
        <v>6351</v>
      </c>
      <c r="D50" s="212" t="s">
        <v>80</v>
      </c>
      <c r="E50" s="131" t="s">
        <v>53</v>
      </c>
      <c r="F50" s="48"/>
      <c r="G50" s="272">
        <v>3300</v>
      </c>
      <c r="H50" s="119"/>
      <c r="I50" s="273">
        <f>G50+H50</f>
        <v>3300</v>
      </c>
      <c r="J50" s="119"/>
      <c r="K50" s="273">
        <f>I50+J50</f>
        <v>3300</v>
      </c>
      <c r="L50" s="119"/>
      <c r="M50" s="273">
        <f>K50+L50</f>
        <v>3300</v>
      </c>
    </row>
    <row r="51" spans="1:13" ht="12.75" customHeight="1" thickBot="1">
      <c r="A51" s="49"/>
      <c r="B51" s="50"/>
      <c r="C51" s="51">
        <v>6351</v>
      </c>
      <c r="D51" s="52"/>
      <c r="E51" s="132" t="s">
        <v>14</v>
      </c>
      <c r="F51" s="53"/>
      <c r="G51" s="284">
        <v>3300</v>
      </c>
      <c r="H51" s="158"/>
      <c r="I51" s="274">
        <f>G51+H51</f>
        <v>3300</v>
      </c>
      <c r="J51" s="158"/>
      <c r="K51" s="274">
        <f>I51+J51</f>
        <v>3300</v>
      </c>
      <c r="L51" s="158"/>
      <c r="M51" s="274">
        <f>K51+L51</f>
        <v>3300</v>
      </c>
    </row>
    <row r="52" spans="1:13" ht="27" customHeight="1">
      <c r="A52" s="81">
        <v>44</v>
      </c>
      <c r="B52" s="81">
        <v>3123</v>
      </c>
      <c r="C52" s="82"/>
      <c r="D52" s="128"/>
      <c r="E52" s="136" t="s">
        <v>66</v>
      </c>
      <c r="F52" s="43"/>
      <c r="G52" s="269"/>
      <c r="H52" s="270"/>
      <c r="I52" s="271"/>
      <c r="J52" s="270"/>
      <c r="K52" s="271"/>
      <c r="L52" s="270"/>
      <c r="M52" s="271"/>
    </row>
    <row r="53" spans="1:13" ht="12.75" customHeight="1">
      <c r="A53" s="84"/>
      <c r="B53" s="85"/>
      <c r="C53" s="86">
        <v>6351</v>
      </c>
      <c r="D53" s="47" t="s">
        <v>67</v>
      </c>
      <c r="E53" s="138" t="s">
        <v>68</v>
      </c>
      <c r="F53" s="156"/>
      <c r="G53" s="272"/>
      <c r="H53" s="119"/>
      <c r="I53" s="273">
        <f>G53+H53</f>
        <v>0</v>
      </c>
      <c r="J53" s="119">
        <v>1950</v>
      </c>
      <c r="K53" s="273">
        <f>I53+J53</f>
        <v>1950</v>
      </c>
      <c r="L53" s="119"/>
      <c r="M53" s="273">
        <f>K53+L53</f>
        <v>1950</v>
      </c>
    </row>
    <row r="54" spans="1:13" ht="15.75" customHeight="1" thickBot="1">
      <c r="A54" s="76"/>
      <c r="B54" s="77"/>
      <c r="C54" s="51">
        <v>6351</v>
      </c>
      <c r="D54" s="129"/>
      <c r="E54" s="139" t="s">
        <v>14</v>
      </c>
      <c r="F54" s="59"/>
      <c r="G54" s="287"/>
      <c r="H54" s="183"/>
      <c r="I54" s="289">
        <f>G54+H54</f>
        <v>0</v>
      </c>
      <c r="J54" s="183">
        <v>1950</v>
      </c>
      <c r="K54" s="274">
        <f>I54+J54</f>
        <v>1950</v>
      </c>
      <c r="L54" s="183"/>
      <c r="M54" s="274">
        <f>K54+L54</f>
        <v>1950</v>
      </c>
    </row>
    <row r="55" spans="1:13" ht="27" customHeight="1">
      <c r="A55" s="201">
        <v>45</v>
      </c>
      <c r="B55" s="201">
        <v>3124</v>
      </c>
      <c r="C55" s="202"/>
      <c r="D55" s="203"/>
      <c r="E55" s="204" t="s">
        <v>75</v>
      </c>
      <c r="F55" s="256" t="s">
        <v>105</v>
      </c>
      <c r="G55" s="269"/>
      <c r="H55" s="270"/>
      <c r="I55" s="271"/>
      <c r="J55" s="270"/>
      <c r="K55" s="271"/>
      <c r="L55" s="270"/>
      <c r="M55" s="271"/>
    </row>
    <row r="56" spans="1:13" ht="12.75" customHeight="1">
      <c r="A56" s="205"/>
      <c r="B56" s="206"/>
      <c r="C56" s="207">
        <v>6351</v>
      </c>
      <c r="D56" s="243" t="s">
        <v>81</v>
      </c>
      <c r="E56" s="208" t="s">
        <v>116</v>
      </c>
      <c r="F56" s="156" t="s">
        <v>86</v>
      </c>
      <c r="G56" s="272"/>
      <c r="H56" s="182">
        <v>16253</v>
      </c>
      <c r="I56" s="273">
        <f>G56+H56</f>
        <v>16253</v>
      </c>
      <c r="J56" s="182"/>
      <c r="K56" s="283">
        <f>I56+J56</f>
        <v>16253</v>
      </c>
      <c r="L56" s="182"/>
      <c r="M56" s="283">
        <f>K56+L56</f>
        <v>16253</v>
      </c>
    </row>
    <row r="57" spans="1:13" ht="12.75" customHeight="1">
      <c r="A57" s="215"/>
      <c r="B57" s="210"/>
      <c r="C57" s="211">
        <v>5331</v>
      </c>
      <c r="D57" s="212" t="s">
        <v>87</v>
      </c>
      <c r="E57" s="213" t="s">
        <v>88</v>
      </c>
      <c r="F57" s="156"/>
      <c r="G57" s="272"/>
      <c r="H57" s="182"/>
      <c r="I57" s="273"/>
      <c r="J57" s="245">
        <v>1700</v>
      </c>
      <c r="K57" s="283">
        <f>I57+J57</f>
        <v>1700</v>
      </c>
      <c r="L57" s="198"/>
      <c r="M57" s="283">
        <f>K57+L57</f>
        <v>1700</v>
      </c>
    </row>
    <row r="58" spans="1:13" ht="12.75" customHeight="1">
      <c r="A58" s="209"/>
      <c r="B58" s="214"/>
      <c r="C58" s="215">
        <v>5331</v>
      </c>
      <c r="D58" s="216"/>
      <c r="E58" s="217" t="s">
        <v>31</v>
      </c>
      <c r="F58" s="156"/>
      <c r="G58" s="272"/>
      <c r="H58" s="182"/>
      <c r="I58" s="273"/>
      <c r="J58" s="246">
        <v>1700</v>
      </c>
      <c r="K58" s="290">
        <f>I58+J58</f>
        <v>1700</v>
      </c>
      <c r="L58" s="199"/>
      <c r="M58" s="290">
        <f>K58+L58</f>
        <v>1700</v>
      </c>
    </row>
    <row r="59" spans="1:13" ht="15.75" customHeight="1" thickBot="1">
      <c r="A59" s="218"/>
      <c r="B59" s="219"/>
      <c r="C59" s="215">
        <v>6351</v>
      </c>
      <c r="D59" s="220"/>
      <c r="E59" s="221" t="s">
        <v>14</v>
      </c>
      <c r="F59" s="59"/>
      <c r="G59" s="287"/>
      <c r="H59" s="183">
        <v>16253</v>
      </c>
      <c r="I59" s="291">
        <f>G59+H59</f>
        <v>16253</v>
      </c>
      <c r="J59" s="183"/>
      <c r="K59" s="290">
        <f>I59+J59</f>
        <v>16253</v>
      </c>
      <c r="L59" s="183"/>
      <c r="M59" s="290">
        <f>K59+L59</f>
        <v>16253</v>
      </c>
    </row>
    <row r="60" spans="1:13" ht="21" customHeight="1">
      <c r="A60" s="81">
        <v>46</v>
      </c>
      <c r="B60" s="81">
        <v>3114</v>
      </c>
      <c r="C60" s="82"/>
      <c r="D60" s="128"/>
      <c r="E60" s="136" t="s">
        <v>69</v>
      </c>
      <c r="F60" s="43"/>
      <c r="G60" s="269"/>
      <c r="H60" s="270"/>
      <c r="I60" s="271"/>
      <c r="J60" s="270"/>
      <c r="K60" s="271"/>
      <c r="L60" s="270"/>
      <c r="M60" s="271"/>
    </row>
    <row r="61" spans="1:13" ht="12.75" customHeight="1">
      <c r="A61" s="84"/>
      <c r="B61" s="85"/>
      <c r="C61" s="169">
        <v>6351</v>
      </c>
      <c r="D61" s="170" t="s">
        <v>70</v>
      </c>
      <c r="E61" s="171" t="s">
        <v>71</v>
      </c>
      <c r="F61" s="156"/>
      <c r="G61" s="272"/>
      <c r="H61" s="119"/>
      <c r="I61" s="273">
        <f>G61+H61</f>
        <v>0</v>
      </c>
      <c r="J61" s="119">
        <v>3332</v>
      </c>
      <c r="K61" s="283">
        <f>I61+J61</f>
        <v>3332</v>
      </c>
      <c r="L61" s="119"/>
      <c r="M61" s="273">
        <f>K61+L61</f>
        <v>3332</v>
      </c>
    </row>
    <row r="62" spans="1:13" ht="15.75" customHeight="1" thickBot="1">
      <c r="A62" s="76"/>
      <c r="B62" s="77"/>
      <c r="C62" s="160">
        <v>6351</v>
      </c>
      <c r="D62" s="172"/>
      <c r="E62" s="173" t="s">
        <v>14</v>
      </c>
      <c r="F62" s="59"/>
      <c r="G62" s="287"/>
      <c r="H62" s="183"/>
      <c r="I62" s="289">
        <f>G62+H62</f>
        <v>0</v>
      </c>
      <c r="J62" s="183">
        <v>3332</v>
      </c>
      <c r="K62" s="274">
        <f>I62+J62</f>
        <v>3332</v>
      </c>
      <c r="L62" s="183"/>
      <c r="M62" s="274">
        <f>K62+L62</f>
        <v>3332</v>
      </c>
    </row>
    <row r="63" spans="1:13" ht="27" customHeight="1">
      <c r="A63" s="39">
        <v>47</v>
      </c>
      <c r="B63" s="40">
        <v>3114</v>
      </c>
      <c r="C63" s="54"/>
      <c r="D63" s="42"/>
      <c r="E63" s="133" t="s">
        <v>33</v>
      </c>
      <c r="F63" s="43"/>
      <c r="G63" s="269"/>
      <c r="H63" s="270"/>
      <c r="I63" s="271"/>
      <c r="J63" s="270"/>
      <c r="K63" s="271"/>
      <c r="L63" s="270"/>
      <c r="M63" s="271"/>
    </row>
    <row r="64" spans="1:13" ht="12.75" customHeight="1">
      <c r="A64" s="44"/>
      <c r="B64" s="45"/>
      <c r="C64" s="46">
        <v>6351</v>
      </c>
      <c r="D64" s="47" t="s">
        <v>36</v>
      </c>
      <c r="E64" s="131" t="s">
        <v>34</v>
      </c>
      <c r="F64" s="156"/>
      <c r="G64" s="272">
        <v>3000</v>
      </c>
      <c r="H64" s="163"/>
      <c r="I64" s="273">
        <f>G64+H64</f>
        <v>3000</v>
      </c>
      <c r="J64" s="163"/>
      <c r="K64" s="273">
        <f>I64+J64</f>
        <v>3000</v>
      </c>
      <c r="L64" s="163"/>
      <c r="M64" s="273">
        <f>K64+L64</f>
        <v>3000</v>
      </c>
    </row>
    <row r="65" spans="1:13" ht="12.75" customHeight="1" thickBot="1">
      <c r="A65" s="55"/>
      <c r="B65" s="56"/>
      <c r="C65" s="57">
        <v>6351</v>
      </c>
      <c r="D65" s="58"/>
      <c r="E65" s="132" t="s">
        <v>14</v>
      </c>
      <c r="F65" s="59"/>
      <c r="G65" s="287">
        <v>3000</v>
      </c>
      <c r="H65" s="183"/>
      <c r="I65" s="289">
        <f>G65+H65</f>
        <v>3000</v>
      </c>
      <c r="J65" s="183"/>
      <c r="K65" s="274">
        <f>I65+J65</f>
        <v>3000</v>
      </c>
      <c r="L65" s="183"/>
      <c r="M65" s="274">
        <f>K65+L65</f>
        <v>3000</v>
      </c>
    </row>
    <row r="66" spans="1:13" ht="27" customHeight="1">
      <c r="A66" s="81">
        <v>72</v>
      </c>
      <c r="B66" s="81">
        <v>3122</v>
      </c>
      <c r="C66" s="82"/>
      <c r="D66" s="174"/>
      <c r="E66" s="175" t="s">
        <v>72</v>
      </c>
      <c r="F66" s="179"/>
      <c r="G66" s="269"/>
      <c r="H66" s="270"/>
      <c r="I66" s="271"/>
      <c r="J66" s="270"/>
      <c r="K66" s="271"/>
      <c r="L66" s="270"/>
      <c r="M66" s="271"/>
    </row>
    <row r="67" spans="1:13" ht="12.75" customHeight="1">
      <c r="A67" s="44"/>
      <c r="B67" s="45"/>
      <c r="C67" s="46">
        <v>6351</v>
      </c>
      <c r="D67" s="168" t="s">
        <v>73</v>
      </c>
      <c r="E67" s="178" t="s">
        <v>74</v>
      </c>
      <c r="F67" s="180"/>
      <c r="G67" s="272"/>
      <c r="H67" s="119"/>
      <c r="I67" s="273">
        <f>G67+H67</f>
        <v>0</v>
      </c>
      <c r="J67" s="119">
        <v>217.2</v>
      </c>
      <c r="K67" s="283">
        <f>I67+J67</f>
        <v>217.2</v>
      </c>
      <c r="L67" s="119"/>
      <c r="M67" s="273">
        <f>K67+L67</f>
        <v>217.2</v>
      </c>
    </row>
    <row r="68" spans="1:13" ht="15" customHeight="1" thickBot="1">
      <c r="A68" s="44"/>
      <c r="B68" s="45"/>
      <c r="C68" s="57">
        <v>6351</v>
      </c>
      <c r="D68" s="176"/>
      <c r="E68" s="177" t="s">
        <v>14</v>
      </c>
      <c r="F68" s="181"/>
      <c r="G68" s="275"/>
      <c r="H68" s="163"/>
      <c r="I68" s="274">
        <f>G68+H68</f>
        <v>0</v>
      </c>
      <c r="J68" s="163">
        <v>217.2</v>
      </c>
      <c r="K68" s="274">
        <f>I68+J68</f>
        <v>217.2</v>
      </c>
      <c r="L68" s="163"/>
      <c r="M68" s="274">
        <f>K68+L68</f>
        <v>217.2</v>
      </c>
    </row>
    <row r="69" spans="1:13" ht="27" customHeight="1">
      <c r="A69" s="39">
        <v>92</v>
      </c>
      <c r="B69" s="40">
        <v>3121</v>
      </c>
      <c r="C69" s="54"/>
      <c r="D69" s="42"/>
      <c r="E69" s="133" t="s">
        <v>45</v>
      </c>
      <c r="F69" s="43"/>
      <c r="G69" s="269"/>
      <c r="H69" s="270"/>
      <c r="I69" s="271"/>
      <c r="J69" s="270"/>
      <c r="K69" s="271"/>
      <c r="L69" s="270"/>
      <c r="M69" s="271"/>
    </row>
    <row r="70" spans="1:13" ht="12.75" customHeight="1">
      <c r="A70" s="44"/>
      <c r="B70" s="45"/>
      <c r="C70" s="46">
        <v>5331</v>
      </c>
      <c r="D70" s="47" t="s">
        <v>41</v>
      </c>
      <c r="E70" s="131" t="s">
        <v>54</v>
      </c>
      <c r="F70" s="48"/>
      <c r="G70" s="272">
        <v>1500</v>
      </c>
      <c r="H70" s="119"/>
      <c r="I70" s="273">
        <f>G70+H70</f>
        <v>1500</v>
      </c>
      <c r="J70" s="119"/>
      <c r="K70" s="283">
        <f>I70+J70</f>
        <v>1500</v>
      </c>
      <c r="L70" s="119"/>
      <c r="M70" s="273">
        <f>K70+L70</f>
        <v>1500</v>
      </c>
    </row>
    <row r="71" spans="1:13" ht="12.75" customHeight="1" thickBot="1">
      <c r="A71" s="44"/>
      <c r="B71" s="45"/>
      <c r="C71" s="160">
        <v>5331</v>
      </c>
      <c r="D71" s="47"/>
      <c r="E71" s="162" t="s">
        <v>31</v>
      </c>
      <c r="F71" s="48"/>
      <c r="G71" s="275">
        <v>1500</v>
      </c>
      <c r="H71" s="163"/>
      <c r="I71" s="274">
        <f>G71+H71</f>
        <v>1500</v>
      </c>
      <c r="J71" s="163"/>
      <c r="K71" s="274">
        <f>I71+J71</f>
        <v>1500</v>
      </c>
      <c r="L71" s="163"/>
      <c r="M71" s="274">
        <f>K71+L71</f>
        <v>1500</v>
      </c>
    </row>
    <row r="72" spans="1:13" ht="25.5" customHeight="1">
      <c r="A72" s="60">
        <v>95</v>
      </c>
      <c r="B72" s="61">
        <v>3122</v>
      </c>
      <c r="C72" s="62"/>
      <c r="D72" s="63"/>
      <c r="E72" s="135" t="s">
        <v>55</v>
      </c>
      <c r="F72" s="64"/>
      <c r="G72" s="277"/>
      <c r="H72" s="292"/>
      <c r="I72" s="288"/>
      <c r="J72" s="292"/>
      <c r="K72" s="288"/>
      <c r="L72" s="292"/>
      <c r="M72" s="288"/>
    </row>
    <row r="73" spans="1:13" ht="12.75" customHeight="1">
      <c r="A73" s="44"/>
      <c r="B73" s="45"/>
      <c r="C73" s="46">
        <v>6351</v>
      </c>
      <c r="D73" s="212" t="s">
        <v>82</v>
      </c>
      <c r="E73" s="131" t="s">
        <v>56</v>
      </c>
      <c r="F73" s="156"/>
      <c r="G73" s="272">
        <v>2150</v>
      </c>
      <c r="H73" s="163"/>
      <c r="I73" s="273">
        <f>G73+H73</f>
        <v>2150</v>
      </c>
      <c r="J73" s="163"/>
      <c r="K73" s="273">
        <f>I73+J73</f>
        <v>2150</v>
      </c>
      <c r="L73" s="163"/>
      <c r="M73" s="273">
        <f>K73+L73</f>
        <v>2150</v>
      </c>
    </row>
    <row r="74" spans="1:13" ht="12.75" customHeight="1" thickBot="1">
      <c r="A74" s="55"/>
      <c r="B74" s="56"/>
      <c r="C74" s="57">
        <v>6351</v>
      </c>
      <c r="D74" s="58"/>
      <c r="E74" s="132" t="s">
        <v>14</v>
      </c>
      <c r="F74" s="59"/>
      <c r="G74" s="287">
        <v>2150</v>
      </c>
      <c r="H74" s="183"/>
      <c r="I74" s="289">
        <f>G74+H74</f>
        <v>2150</v>
      </c>
      <c r="J74" s="183"/>
      <c r="K74" s="274">
        <f>I74+J74</f>
        <v>2150</v>
      </c>
      <c r="L74" s="183"/>
      <c r="M74" s="274">
        <f>K74+L74</f>
        <v>2150</v>
      </c>
    </row>
    <row r="75" spans="1:13" ht="18" customHeight="1">
      <c r="A75" s="65">
        <v>97</v>
      </c>
      <c r="B75" s="65">
        <v>3123</v>
      </c>
      <c r="C75" s="41"/>
      <c r="D75" s="127"/>
      <c r="E75" s="136" t="s">
        <v>42</v>
      </c>
      <c r="F75" s="66"/>
      <c r="G75" s="67"/>
      <c r="H75" s="69"/>
      <c r="I75" s="68"/>
      <c r="J75" s="69"/>
      <c r="K75" s="68"/>
      <c r="L75" s="69"/>
      <c r="M75" s="68"/>
    </row>
    <row r="76" spans="1:13" ht="12.75" customHeight="1">
      <c r="A76" s="70"/>
      <c r="B76" s="71"/>
      <c r="C76" s="46">
        <v>6351</v>
      </c>
      <c r="D76" s="47" t="s">
        <v>15</v>
      </c>
      <c r="E76" s="131" t="s">
        <v>57</v>
      </c>
      <c r="F76" s="155"/>
      <c r="G76" s="74">
        <v>2700</v>
      </c>
      <c r="H76" s="75"/>
      <c r="I76" s="273">
        <f>G76+H76</f>
        <v>2700</v>
      </c>
      <c r="J76" s="75"/>
      <c r="K76" s="273">
        <f>I76+J76</f>
        <v>2700</v>
      </c>
      <c r="L76" s="75"/>
      <c r="M76" s="273">
        <f>K76+L76</f>
        <v>2700</v>
      </c>
    </row>
    <row r="77" spans="1:13" ht="16.5" customHeight="1" thickBot="1">
      <c r="A77" s="76"/>
      <c r="B77" s="77"/>
      <c r="C77" s="57">
        <v>6351</v>
      </c>
      <c r="D77" s="58"/>
      <c r="E77" s="132" t="s">
        <v>14</v>
      </c>
      <c r="F77" s="78"/>
      <c r="G77" s="79">
        <v>2700</v>
      </c>
      <c r="H77" s="80"/>
      <c r="I77" s="274">
        <f>G77+H77</f>
        <v>2700</v>
      </c>
      <c r="J77" s="80"/>
      <c r="K77" s="274">
        <f>I77+J77</f>
        <v>2700</v>
      </c>
      <c r="L77" s="80"/>
      <c r="M77" s="274">
        <f>K77+L77</f>
        <v>2700</v>
      </c>
    </row>
    <row r="78" spans="1:13" ht="18" customHeight="1">
      <c r="A78" s="65">
        <v>110</v>
      </c>
      <c r="B78" s="65">
        <v>3121</v>
      </c>
      <c r="C78" s="41"/>
      <c r="D78" s="127"/>
      <c r="E78" s="136" t="s">
        <v>101</v>
      </c>
      <c r="F78" s="66"/>
      <c r="G78" s="67"/>
      <c r="H78" s="69"/>
      <c r="I78" s="68"/>
      <c r="J78" s="69"/>
      <c r="K78" s="68"/>
      <c r="L78" s="69"/>
      <c r="M78" s="68"/>
    </row>
    <row r="79" spans="1:13" ht="12.75" customHeight="1">
      <c r="A79" s="70"/>
      <c r="B79" s="71"/>
      <c r="C79" s="46">
        <v>6351</v>
      </c>
      <c r="D79" s="47" t="s">
        <v>102</v>
      </c>
      <c r="E79" s="131" t="s">
        <v>112</v>
      </c>
      <c r="F79" s="155"/>
      <c r="G79" s="74"/>
      <c r="H79" s="75"/>
      <c r="I79" s="273"/>
      <c r="J79" s="75"/>
      <c r="K79" s="273"/>
      <c r="L79" s="75">
        <v>5000</v>
      </c>
      <c r="M79" s="273">
        <f>K79+L79</f>
        <v>5000</v>
      </c>
    </row>
    <row r="80" spans="1:13" ht="16.5" customHeight="1" thickBot="1">
      <c r="A80" s="76"/>
      <c r="B80" s="77"/>
      <c r="C80" s="57">
        <v>6351</v>
      </c>
      <c r="D80" s="58"/>
      <c r="E80" s="132" t="s">
        <v>14</v>
      </c>
      <c r="F80" s="78"/>
      <c r="G80" s="79"/>
      <c r="H80" s="80"/>
      <c r="I80" s="274"/>
      <c r="J80" s="80"/>
      <c r="K80" s="274"/>
      <c r="L80" s="80">
        <v>5000</v>
      </c>
      <c r="M80" s="274">
        <f>K80+L80</f>
        <v>5000</v>
      </c>
    </row>
    <row r="81" spans="1:13" ht="27" customHeight="1">
      <c r="A81" s="81">
        <v>115</v>
      </c>
      <c r="B81" s="81">
        <v>3122</v>
      </c>
      <c r="C81" s="82"/>
      <c r="D81" s="128"/>
      <c r="E81" s="136" t="s">
        <v>16</v>
      </c>
      <c r="F81" s="257" t="s">
        <v>106</v>
      </c>
      <c r="G81" s="293"/>
      <c r="H81" s="121"/>
      <c r="I81" s="120"/>
      <c r="J81" s="121"/>
      <c r="K81" s="120"/>
      <c r="L81" s="121"/>
      <c r="M81" s="120"/>
    </row>
    <row r="82" spans="1:13" ht="16.5" customHeight="1">
      <c r="A82" s="84"/>
      <c r="B82" s="84"/>
      <c r="C82" s="86">
        <v>6351</v>
      </c>
      <c r="D82" s="47" t="s">
        <v>35</v>
      </c>
      <c r="E82" s="138" t="s">
        <v>107</v>
      </c>
      <c r="F82" s="156" t="s">
        <v>86</v>
      </c>
      <c r="G82" s="294"/>
      <c r="H82" s="122">
        <v>4593.2</v>
      </c>
      <c r="I82" s="273">
        <f>G82+H82</f>
        <v>4593.2</v>
      </c>
      <c r="J82" s="184"/>
      <c r="K82" s="273">
        <f>I82+J82</f>
        <v>4593.2</v>
      </c>
      <c r="L82" s="184"/>
      <c r="M82" s="273">
        <f>K82+L82</f>
        <v>4593.2</v>
      </c>
    </row>
    <row r="83" spans="1:13" ht="14.25" customHeight="1">
      <c r="A83" s="84"/>
      <c r="B83" s="85"/>
      <c r="C83" s="86">
        <v>6351</v>
      </c>
      <c r="D83" s="47" t="s">
        <v>35</v>
      </c>
      <c r="E83" s="138" t="s">
        <v>43</v>
      </c>
      <c r="F83" s="89"/>
      <c r="G83" s="295">
        <v>10150</v>
      </c>
      <c r="H83" s="122"/>
      <c r="I83" s="273">
        <f>G83+H83</f>
        <v>10150</v>
      </c>
      <c r="J83" s="122"/>
      <c r="K83" s="273">
        <f>I83+J83</f>
        <v>10150</v>
      </c>
      <c r="L83" s="122"/>
      <c r="M83" s="273">
        <f>K83+L83</f>
        <v>10150</v>
      </c>
    </row>
    <row r="84" spans="1:13" ht="13.5" customHeight="1" thickBot="1">
      <c r="A84" s="76"/>
      <c r="B84" s="77"/>
      <c r="C84" s="51">
        <v>6351</v>
      </c>
      <c r="D84" s="129"/>
      <c r="E84" s="139" t="s">
        <v>14</v>
      </c>
      <c r="F84" s="78"/>
      <c r="G84" s="79">
        <v>10150</v>
      </c>
      <c r="H84" s="159">
        <v>4593.2</v>
      </c>
      <c r="I84" s="274">
        <f>G84+H84</f>
        <v>14743.2</v>
      </c>
      <c r="J84" s="159"/>
      <c r="K84" s="274">
        <f>I84+J84</f>
        <v>14743.2</v>
      </c>
      <c r="L84" s="159"/>
      <c r="M84" s="274">
        <f>K84+L84</f>
        <v>14743.2</v>
      </c>
    </row>
    <row r="85" spans="1:13" ht="29.25" customHeight="1">
      <c r="A85" s="81">
        <v>122</v>
      </c>
      <c r="B85" s="81">
        <v>3123</v>
      </c>
      <c r="C85" s="82"/>
      <c r="D85" s="128"/>
      <c r="E85" s="136" t="s">
        <v>60</v>
      </c>
      <c r="F85" s="83"/>
      <c r="G85" s="293"/>
      <c r="H85" s="121"/>
      <c r="I85" s="120"/>
      <c r="J85" s="121"/>
      <c r="K85" s="120"/>
      <c r="L85" s="121"/>
      <c r="M85" s="120"/>
    </row>
    <row r="86" spans="1:13" ht="14.25" customHeight="1">
      <c r="A86" s="84"/>
      <c r="B86" s="85"/>
      <c r="C86" s="86">
        <v>6351</v>
      </c>
      <c r="D86" s="212" t="s">
        <v>83</v>
      </c>
      <c r="E86" s="138" t="s">
        <v>61</v>
      </c>
      <c r="F86" s="89"/>
      <c r="G86" s="295">
        <v>1200</v>
      </c>
      <c r="H86" s="122"/>
      <c r="I86" s="273">
        <f>G86+H86</f>
        <v>1200</v>
      </c>
      <c r="J86" s="122"/>
      <c r="K86" s="273">
        <f>I86+J86</f>
        <v>1200</v>
      </c>
      <c r="L86" s="122"/>
      <c r="M86" s="273">
        <f>K86+L86</f>
        <v>1200</v>
      </c>
    </row>
    <row r="87" spans="1:13" ht="13.5" customHeight="1" thickBot="1">
      <c r="A87" s="76"/>
      <c r="B87" s="77"/>
      <c r="C87" s="51">
        <v>6351</v>
      </c>
      <c r="D87" s="129"/>
      <c r="E87" s="139" t="s">
        <v>14</v>
      </c>
      <c r="F87" s="78"/>
      <c r="G87" s="79">
        <v>1200</v>
      </c>
      <c r="H87" s="80"/>
      <c r="I87" s="274">
        <f>G87+H87</f>
        <v>1200</v>
      </c>
      <c r="J87" s="80"/>
      <c r="K87" s="274">
        <f>I87+J87</f>
        <v>1200</v>
      </c>
      <c r="L87" s="80"/>
      <c r="M87" s="274">
        <f>K87+L87</f>
        <v>1200</v>
      </c>
    </row>
    <row r="88" spans="1:13" ht="18.75" customHeight="1">
      <c r="A88" s="81">
        <v>127</v>
      </c>
      <c r="B88" s="81">
        <v>4322</v>
      </c>
      <c r="C88" s="82"/>
      <c r="D88" s="128"/>
      <c r="E88" s="136" t="s">
        <v>62</v>
      </c>
      <c r="F88" s="83"/>
      <c r="G88" s="293"/>
      <c r="H88" s="121"/>
      <c r="I88" s="120"/>
      <c r="J88" s="121"/>
      <c r="K88" s="120"/>
      <c r="L88" s="121"/>
      <c r="M88" s="120"/>
    </row>
    <row r="89" spans="1:13" ht="14.25" customHeight="1">
      <c r="A89" s="84"/>
      <c r="B89" s="85"/>
      <c r="C89" s="46">
        <v>5331</v>
      </c>
      <c r="D89" s="212" t="s">
        <v>84</v>
      </c>
      <c r="E89" s="244" t="s">
        <v>108</v>
      </c>
      <c r="F89" s="89"/>
      <c r="G89" s="295">
        <v>4600</v>
      </c>
      <c r="H89" s="122"/>
      <c r="I89" s="273">
        <f>G89+H89</f>
        <v>4600</v>
      </c>
      <c r="J89" s="122"/>
      <c r="K89" s="273">
        <f>I89+J89</f>
        <v>4600</v>
      </c>
      <c r="L89" s="122"/>
      <c r="M89" s="273">
        <f>K89+L89</f>
        <v>4600</v>
      </c>
    </row>
    <row r="90" spans="1:13" ht="13.5" customHeight="1" thickBot="1">
      <c r="A90" s="76"/>
      <c r="B90" s="77"/>
      <c r="C90" s="57">
        <v>5331</v>
      </c>
      <c r="D90" s="129"/>
      <c r="E90" s="134" t="s">
        <v>31</v>
      </c>
      <c r="F90" s="78"/>
      <c r="G90" s="79">
        <v>4600</v>
      </c>
      <c r="H90" s="80"/>
      <c r="I90" s="274">
        <f>G90+H90</f>
        <v>4600</v>
      </c>
      <c r="J90" s="80"/>
      <c r="K90" s="274">
        <f>I90+J90</f>
        <v>4600</v>
      </c>
      <c r="L90" s="80"/>
      <c r="M90" s="274">
        <f>K90+L90</f>
        <v>4600</v>
      </c>
    </row>
    <row r="91" spans="1:13" ht="27.75" customHeight="1">
      <c r="A91" s="81">
        <v>155</v>
      </c>
      <c r="B91" s="81">
        <v>3146</v>
      </c>
      <c r="C91" s="82"/>
      <c r="D91" s="128"/>
      <c r="E91" s="136" t="s">
        <v>110</v>
      </c>
      <c r="F91" s="83"/>
      <c r="G91" s="293"/>
      <c r="H91" s="121"/>
      <c r="I91" s="120"/>
      <c r="J91" s="121"/>
      <c r="K91" s="120"/>
      <c r="L91" s="121"/>
      <c r="M91" s="120"/>
    </row>
    <row r="92" spans="1:13" ht="14.25" customHeight="1">
      <c r="A92" s="84"/>
      <c r="B92" s="85"/>
      <c r="C92" s="46">
        <v>5331</v>
      </c>
      <c r="D92" s="212" t="s">
        <v>85</v>
      </c>
      <c r="E92" s="244" t="s">
        <v>111</v>
      </c>
      <c r="F92" s="89"/>
      <c r="G92" s="295">
        <v>500</v>
      </c>
      <c r="H92" s="122"/>
      <c r="I92" s="273">
        <f>G92+H92</f>
        <v>500</v>
      </c>
      <c r="J92" s="122"/>
      <c r="K92" s="273">
        <f>I92+J92</f>
        <v>500</v>
      </c>
      <c r="L92" s="122">
        <v>-300</v>
      </c>
      <c r="M92" s="273">
        <f>K92+L92</f>
        <v>200</v>
      </c>
    </row>
    <row r="93" spans="1:13" ht="14.25" customHeight="1">
      <c r="A93" s="222"/>
      <c r="B93" s="223"/>
      <c r="C93" s="46">
        <v>6351</v>
      </c>
      <c r="D93" s="212" t="s">
        <v>85</v>
      </c>
      <c r="E93" s="244" t="s">
        <v>111</v>
      </c>
      <c r="F93" s="224"/>
      <c r="G93" s="296"/>
      <c r="H93" s="225"/>
      <c r="I93" s="273"/>
      <c r="J93" s="225"/>
      <c r="K93" s="273">
        <f>I93+J93</f>
        <v>0</v>
      </c>
      <c r="L93" s="225">
        <v>300</v>
      </c>
      <c r="M93" s="273">
        <f>K93+L93</f>
        <v>300</v>
      </c>
    </row>
    <row r="94" spans="1:13" ht="13.5" customHeight="1">
      <c r="A94" s="71"/>
      <c r="B94" s="70"/>
      <c r="C94" s="160">
        <v>5331</v>
      </c>
      <c r="D94" s="172"/>
      <c r="E94" s="162" t="s">
        <v>31</v>
      </c>
      <c r="F94" s="73"/>
      <c r="G94" s="297">
        <v>500</v>
      </c>
      <c r="H94" s="230"/>
      <c r="I94" s="274">
        <f>G94+H94</f>
        <v>500</v>
      </c>
      <c r="J94" s="230"/>
      <c r="K94" s="274">
        <f>I94+J94</f>
        <v>500</v>
      </c>
      <c r="L94" s="230">
        <v>-300</v>
      </c>
      <c r="M94" s="274">
        <f>K94+L94</f>
        <v>200</v>
      </c>
    </row>
    <row r="95" spans="1:13" ht="13.5" customHeight="1" thickBot="1">
      <c r="A95" s="226"/>
      <c r="B95" s="227"/>
      <c r="C95" s="51">
        <v>6351</v>
      </c>
      <c r="D95" s="129"/>
      <c r="E95" s="139" t="s">
        <v>14</v>
      </c>
      <c r="F95" s="228"/>
      <c r="G95" s="298"/>
      <c r="H95" s="229"/>
      <c r="I95" s="289"/>
      <c r="J95" s="229"/>
      <c r="K95" s="274">
        <f>I95+J95</f>
        <v>0</v>
      </c>
      <c r="L95" s="229">
        <v>300</v>
      </c>
      <c r="M95" s="274">
        <f>K95+L95</f>
        <v>300</v>
      </c>
    </row>
    <row r="96" spans="1:13" ht="17.25" customHeight="1" thickBot="1">
      <c r="A96" s="125"/>
      <c r="B96" s="124"/>
      <c r="C96" s="126"/>
      <c r="D96" s="124"/>
      <c r="E96" s="123" t="s">
        <v>17</v>
      </c>
      <c r="F96" s="90"/>
      <c r="G96" s="299">
        <f>G45+G51+G71+G74+G77+G87+G90+G84+G65+G48+G39+G32+G94+G44</f>
        <v>37950</v>
      </c>
      <c r="H96" s="299">
        <f>H39+H59+H84</f>
        <v>22661.9</v>
      </c>
      <c r="I96" s="299">
        <f>I32+I39+I44+I45+I48+I51+I65+I71+I74+I77+I84+I87+I90+I94+I68+I62+I54+I29+I59</f>
        <v>60611.9</v>
      </c>
      <c r="J96" s="299">
        <f>J28+J29+J54+J58++J62+J68+J94+J95</f>
        <v>18523.4</v>
      </c>
      <c r="K96" s="299">
        <f>K32+K39+K44+K45+K48+K51+K65+K71+K74+K77+K84+K87+K90+K94+K68+K62+K54+K29+K59+K58+K95+K35+K28</f>
        <v>79135.3</v>
      </c>
      <c r="L96" s="299">
        <f>L29+L54+L62+L68+L28+L58+L35+L80</f>
        <v>5110</v>
      </c>
      <c r="M96" s="299">
        <f>M32+M39+M44+M45+M48+M51+M65+M71+M74+M77+M84+M87+M90+M94+M68+M62+M54+M29+M59+M58+M95+M35+M80+M28</f>
        <v>84245.3</v>
      </c>
    </row>
    <row r="97" spans="1:13" ht="12.75" customHeight="1">
      <c r="A97" s="91"/>
      <c r="B97" s="92"/>
      <c r="C97" s="92"/>
      <c r="D97" s="92"/>
      <c r="E97" s="92"/>
      <c r="F97" s="92"/>
      <c r="G97" s="93"/>
      <c r="H97" s="94"/>
      <c r="I97" s="94"/>
      <c r="J97" s="94"/>
      <c r="K97" s="94"/>
      <c r="L97" s="94"/>
      <c r="M97" s="94"/>
    </row>
    <row r="98" spans="1:13" ht="18" customHeight="1" thickBot="1">
      <c r="A98" s="6" t="s">
        <v>18</v>
      </c>
      <c r="B98" s="6"/>
      <c r="C98" s="6"/>
      <c r="G98" s="95"/>
      <c r="H98" s="95"/>
      <c r="I98" s="95"/>
      <c r="J98" s="95"/>
      <c r="K98" s="95"/>
      <c r="L98" s="95"/>
      <c r="M98" s="95"/>
    </row>
    <row r="99" spans="1:13" ht="18" customHeight="1" thickBot="1">
      <c r="A99" s="96" t="s">
        <v>19</v>
      </c>
      <c r="B99" s="97"/>
      <c r="C99" s="98"/>
      <c r="D99" s="99"/>
      <c r="E99" s="100"/>
      <c r="F99" s="111"/>
      <c r="G99" s="102" t="s">
        <v>20</v>
      </c>
      <c r="H99" s="101" t="s">
        <v>21</v>
      </c>
      <c r="I99" s="102" t="s">
        <v>22</v>
      </c>
      <c r="J99" s="101" t="s">
        <v>21</v>
      </c>
      <c r="K99" s="102" t="s">
        <v>22</v>
      </c>
      <c r="L99" s="101" t="s">
        <v>21</v>
      </c>
      <c r="M99" s="102" t="s">
        <v>22</v>
      </c>
    </row>
    <row r="100" spans="1:13" ht="18" customHeight="1">
      <c r="A100" s="88" t="s">
        <v>23</v>
      </c>
      <c r="B100" s="118"/>
      <c r="C100" s="54">
        <v>5331</v>
      </c>
      <c r="D100" s="141"/>
      <c r="E100" s="117" t="s">
        <v>30</v>
      </c>
      <c r="F100" s="143"/>
      <c r="G100" s="300">
        <f>G31+G41+G42+G70+G89+G92</f>
        <v>9050</v>
      </c>
      <c r="H100" s="301">
        <f>H64</f>
        <v>0</v>
      </c>
      <c r="I100" s="302">
        <f aca="true" t="shared" si="0" ref="I100:I105">SUM(G100:H100)</f>
        <v>9050</v>
      </c>
      <c r="J100" s="301">
        <f>J57+J92+J26</f>
        <v>11524.2</v>
      </c>
      <c r="K100" s="302">
        <f aca="true" t="shared" si="1" ref="K100:K105">SUM(I100:J100)</f>
        <v>20574.2</v>
      </c>
      <c r="L100" s="301">
        <f>L57+L92</f>
        <v>-300</v>
      </c>
      <c r="M100" s="302">
        <f aca="true" t="shared" si="2" ref="M100:M105">SUM(K100:L100)</f>
        <v>20274.2</v>
      </c>
    </row>
    <row r="101" spans="1:13" ht="25.5" customHeight="1">
      <c r="A101" s="88" t="s">
        <v>23</v>
      </c>
      <c r="B101" s="118"/>
      <c r="C101" s="260">
        <v>6121</v>
      </c>
      <c r="D101" s="137"/>
      <c r="E101" s="103" t="s">
        <v>24</v>
      </c>
      <c r="F101" s="143"/>
      <c r="G101" s="300">
        <v>0</v>
      </c>
      <c r="H101" s="301">
        <v>0</v>
      </c>
      <c r="I101" s="302">
        <f t="shared" si="0"/>
        <v>0</v>
      </c>
      <c r="J101" s="301">
        <v>0</v>
      </c>
      <c r="K101" s="302">
        <f t="shared" si="1"/>
        <v>0</v>
      </c>
      <c r="L101" s="301">
        <v>0</v>
      </c>
      <c r="M101" s="302">
        <f t="shared" si="2"/>
        <v>0</v>
      </c>
    </row>
    <row r="102" spans="1:13" ht="18" customHeight="1">
      <c r="A102" s="104" t="s">
        <v>25</v>
      </c>
      <c r="B102" s="20"/>
      <c r="C102" s="260">
        <v>6130</v>
      </c>
      <c r="D102" s="137"/>
      <c r="E102" s="72" t="s">
        <v>13</v>
      </c>
      <c r="F102" s="143"/>
      <c r="G102" s="303">
        <v>0</v>
      </c>
      <c r="H102" s="304">
        <v>0</v>
      </c>
      <c r="I102" s="302">
        <f t="shared" si="0"/>
        <v>0</v>
      </c>
      <c r="J102" s="304">
        <v>0</v>
      </c>
      <c r="K102" s="302">
        <f t="shared" si="1"/>
        <v>0</v>
      </c>
      <c r="L102" s="304">
        <v>0</v>
      </c>
      <c r="M102" s="302">
        <f t="shared" si="2"/>
        <v>0</v>
      </c>
    </row>
    <row r="103" spans="1:13" ht="18" customHeight="1">
      <c r="A103" s="19" t="s">
        <v>23</v>
      </c>
      <c r="B103" s="105"/>
      <c r="C103" s="261">
        <v>6351</v>
      </c>
      <c r="D103" s="138"/>
      <c r="E103" s="87" t="s">
        <v>26</v>
      </c>
      <c r="F103" s="142"/>
      <c r="G103" s="305">
        <f>G38+G43+G47+G50+G64+G73+G76+G83+G86</f>
        <v>28900</v>
      </c>
      <c r="H103" s="306">
        <f>H37+H56+H82</f>
        <v>22661.9</v>
      </c>
      <c r="I103" s="302">
        <f t="shared" si="0"/>
        <v>51561.9</v>
      </c>
      <c r="J103" s="306">
        <f>J27+J53+J61+J67+J93+J34</f>
        <v>6999.2</v>
      </c>
      <c r="K103" s="302">
        <f t="shared" si="1"/>
        <v>58561.1</v>
      </c>
      <c r="L103" s="306">
        <f>L27+L53+L61+L67+L93+L34+L79</f>
        <v>5410</v>
      </c>
      <c r="M103" s="302">
        <f t="shared" si="2"/>
        <v>63971.1</v>
      </c>
    </row>
    <row r="104" spans="1:13" ht="18" customHeight="1" thickBot="1">
      <c r="A104" s="106" t="s">
        <v>25</v>
      </c>
      <c r="B104" s="107"/>
      <c r="C104" s="262">
        <v>6901</v>
      </c>
      <c r="D104" s="145"/>
      <c r="E104" s="108" t="s">
        <v>27</v>
      </c>
      <c r="F104" s="144"/>
      <c r="G104" s="307">
        <v>250</v>
      </c>
      <c r="H104" s="308">
        <v>0</v>
      </c>
      <c r="I104" s="302">
        <f t="shared" si="0"/>
        <v>250</v>
      </c>
      <c r="J104" s="308">
        <v>0</v>
      </c>
      <c r="K104" s="302">
        <f t="shared" si="1"/>
        <v>250</v>
      </c>
      <c r="L104" s="308">
        <v>1176.7</v>
      </c>
      <c r="M104" s="302">
        <f t="shared" si="2"/>
        <v>1426.7</v>
      </c>
    </row>
    <row r="105" spans="1:13" ht="18" customHeight="1" thickBot="1">
      <c r="A105" s="109"/>
      <c r="B105" s="100"/>
      <c r="C105" s="111"/>
      <c r="D105" s="146"/>
      <c r="E105" s="110" t="s">
        <v>28</v>
      </c>
      <c r="F105" s="111"/>
      <c r="G105" s="309">
        <f>SUM(G100:G104)</f>
        <v>38200</v>
      </c>
      <c r="H105" s="310">
        <f>SUM(H100:H104)</f>
        <v>22661.9</v>
      </c>
      <c r="I105" s="311">
        <f t="shared" si="0"/>
        <v>60861.9</v>
      </c>
      <c r="J105" s="310">
        <f>SUM(J100:J104)</f>
        <v>18523.4</v>
      </c>
      <c r="K105" s="311">
        <f t="shared" si="1"/>
        <v>79385.3</v>
      </c>
      <c r="L105" s="310">
        <f>SUM(L100:L104)</f>
        <v>6286.7</v>
      </c>
      <c r="M105" s="311">
        <f t="shared" si="2"/>
        <v>85672</v>
      </c>
    </row>
    <row r="107" spans="1:6" ht="12.75">
      <c r="A107" s="6"/>
      <c r="F107" s="112"/>
    </row>
    <row r="108" ht="12.75">
      <c r="A108" s="140"/>
    </row>
    <row r="111" s="164" customFormat="1" ht="12.75"/>
    <row r="112" ht="12.75">
      <c r="A112" s="6"/>
    </row>
  </sheetData>
  <sheetProtection/>
  <mergeCells count="4">
    <mergeCell ref="H23:I23"/>
    <mergeCell ref="J23:K23"/>
    <mergeCell ref="L23:M23"/>
    <mergeCell ref="G5:G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54" r:id="rId1"/>
  <headerFooter alignWithMargins="0">
    <oddFooter>&amp;Rstránka &amp;P z &amp;N</oddFooter>
  </headerFooter>
  <rowBreaks count="2" manualBreakCount="2">
    <brk id="35" max="13" man="1"/>
    <brk id="68" max="13" man="1"/>
  </rowBreaks>
  <colBreaks count="1" manualBreakCount="1">
    <brk id="14" max="10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385</dc:creator>
  <cp:keywords/>
  <dc:description/>
  <cp:lastModifiedBy>Dagmar Malcová</cp:lastModifiedBy>
  <cp:lastPrinted>2011-02-16T13:28:14Z</cp:lastPrinted>
  <dcterms:created xsi:type="dcterms:W3CDTF">2008-12-30T11:25:59Z</dcterms:created>
  <dcterms:modified xsi:type="dcterms:W3CDTF">2011-02-21T07:44:03Z</dcterms:modified>
  <cp:category/>
  <cp:version/>
  <cp:contentType/>
  <cp:contentStatus/>
</cp:coreProperties>
</file>