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930" windowHeight="9450" activeTab="0"/>
  </bookViews>
  <sheets>
    <sheet name="celková tabulka " sheetId="1" r:id="rId1"/>
    <sheet name="10 doprava" sheetId="2" r:id="rId2"/>
    <sheet name="11 cestovní ruch" sheetId="3" r:id="rId3"/>
    <sheet name="12 správa majetku kraje" sheetId="4" r:id="rId4"/>
    <sheet name="14 školství" sheetId="5" r:id="rId5"/>
    <sheet name="15 zdravotnictví" sheetId="6" r:id="rId6"/>
    <sheet name="16 kultura " sheetId="7" r:id="rId7"/>
    <sheet name="18 zastupitelstvo" sheetId="8" r:id="rId8"/>
    <sheet name="19 činnost KÚ" sheetId="9" r:id="rId9"/>
    <sheet name="28 sociální věci " sheetId="10" r:id="rId10"/>
  </sheets>
  <definedNames/>
  <calcPr fullCalcOnLoad="1"/>
</workbook>
</file>

<file path=xl/sharedStrings.xml><?xml version="1.0" encoding="utf-8"?>
<sst xmlns="http://schemas.openxmlformats.org/spreadsheetml/2006/main" count="553" uniqueCount="278">
  <si>
    <t xml:space="preserve">Kapitola 50 - Fond rozvoje a reprodukce Královéhradeckého kraje v roce 2008  </t>
  </si>
  <si>
    <t xml:space="preserve">Odvětví:  </t>
  </si>
  <si>
    <t>v tis. Kč</t>
  </si>
  <si>
    <t>poř.č.</t>
  </si>
  <si>
    <t>číslo akce</t>
  </si>
  <si>
    <t>č. org.</t>
  </si>
  <si>
    <t>§</t>
  </si>
  <si>
    <t>název organizace a akce</t>
  </si>
  <si>
    <t>investováno do roku 2007</t>
  </si>
  <si>
    <t xml:space="preserve">investiční prostředky požadované pro rok 2008                 IV  </t>
  </si>
  <si>
    <t xml:space="preserve">neinvestiční prostředky požadované pro roce 2008                 NIV </t>
  </si>
  <si>
    <t xml:space="preserve">investiční a neinvestiční prostředky po roce 2008   </t>
  </si>
  <si>
    <t>rozpočtové náklady celkem</t>
  </si>
  <si>
    <t>poznámka</t>
  </si>
  <si>
    <t>1.</t>
  </si>
  <si>
    <t>Galerie moderního umění v HK</t>
  </si>
  <si>
    <t xml:space="preserve">pořízení výstavních panelů </t>
  </si>
  <si>
    <t>2.</t>
  </si>
  <si>
    <t>oprava podlahy ve výstavních sálech</t>
  </si>
  <si>
    <t>3.</t>
  </si>
  <si>
    <t>Galerie výtvarného umění v Náchodě</t>
  </si>
  <si>
    <t>modernizace EZP,EPS</t>
  </si>
  <si>
    <t>4.</t>
  </si>
  <si>
    <t>Muzeum východních Čech v HK</t>
  </si>
  <si>
    <t>ukládací systém v depozitáři v GK</t>
  </si>
  <si>
    <t>rozšíření kamerového systému</t>
  </si>
  <si>
    <t>Studijní a vědecká knihovna v HK</t>
  </si>
  <si>
    <t>radiofrekvenční zabezpečení fondu knihovny</t>
  </si>
  <si>
    <t>automobil</t>
  </si>
  <si>
    <t>server 2 ks</t>
  </si>
  <si>
    <t>Středisko amatérské kultury Impuls</t>
  </si>
  <si>
    <t>multifunkční kopírovací stroj</t>
  </si>
  <si>
    <t>Hvězdárna v Úpici</t>
  </si>
  <si>
    <t>Regionální muzeum v Náchodě</t>
  </si>
  <si>
    <t>kamerový systém čp. 18</t>
  </si>
  <si>
    <t>klimatizace depozitáře</t>
  </si>
  <si>
    <t>Muzeum a galerie Orlických hor v Rychnově n. Kn.</t>
  </si>
  <si>
    <t>vitríny do muzejní expozice</t>
  </si>
  <si>
    <t>kopírka formátu A3 pro Muzeum krajky ve Vamberku</t>
  </si>
  <si>
    <t>Celkem do výše limitu</t>
  </si>
  <si>
    <t>akce rozpracovaná z roku 2007 dofinancování v roce 2008</t>
  </si>
  <si>
    <t>IV</t>
  </si>
  <si>
    <t>NIV</t>
  </si>
  <si>
    <t>CELKEM</t>
  </si>
  <si>
    <t xml:space="preserve">Poznámka: doplněno o řádek poř. č. 6 - Vojenský hřbitov Nová Paka - výdaje 200 000,- Kč </t>
  </si>
  <si>
    <t>limit 2008</t>
  </si>
  <si>
    <t>projekt. dokumentace-bezbarierová přístup vč. výtahu - Gajer. kasárna</t>
  </si>
  <si>
    <t>Hvězdárna a planetárium v Hradci Králové</t>
  </si>
  <si>
    <t>nákup pozemku</t>
  </si>
  <si>
    <t>projekt. dokumentace-modernizace hvězdárny</t>
  </si>
  <si>
    <t>projekt. dokumentace - rozšíření Muzea krajky ve Vamberku</t>
  </si>
  <si>
    <t>nerozděleno</t>
  </si>
  <si>
    <t>telurium</t>
  </si>
  <si>
    <t>limit</t>
  </si>
  <si>
    <t>odvětví:</t>
  </si>
  <si>
    <t>I. čerpání</t>
  </si>
  <si>
    <t xml:space="preserve">investiční prostředky požadované pro r. 2008                 IV  </t>
  </si>
  <si>
    <t xml:space="preserve">neinvestiční prostředky požadované pro r. 2008   NIV </t>
  </si>
  <si>
    <t>SV/06/601</t>
  </si>
  <si>
    <t>Domov na Stříbrném vrchu - Rokytnice v O.h.</t>
  </si>
  <si>
    <t>usn.ZK/18/1114/2006 7.12. a</t>
  </si>
  <si>
    <t>Přestavba ÚSP na Domov na Stříbrném vrchu - změna klientely</t>
  </si>
  <si>
    <t>navýš.-spoj.areálu, přel.siln.</t>
  </si>
  <si>
    <t>SV/08/601</t>
  </si>
  <si>
    <t>Domov sociálních služeb Skřivany</t>
  </si>
  <si>
    <t>Nová výstavba ÚSP Skřivany - II.etapa (centrální objekt)</t>
  </si>
  <si>
    <t>SV/06/620</t>
  </si>
  <si>
    <t>Domov důchodců Police nad Metují</t>
  </si>
  <si>
    <t>usn.ZK/18/1114/2006 7.12.</t>
  </si>
  <si>
    <t>žádost o spolufinanc.ze SR</t>
  </si>
  <si>
    <t>SV/07/636</t>
  </si>
  <si>
    <t>ÚSP pro mentálně postiženou mládež Chotělice</t>
  </si>
  <si>
    <t>SP vydáno, r.07 PD provád.</t>
  </si>
  <si>
    <t>Rekonstrukce objektu zámku - III.etapa (podkroví, střecha)</t>
  </si>
  <si>
    <t>r.08 realizace</t>
  </si>
  <si>
    <t>SV/07/623</t>
  </si>
  <si>
    <t>Domov důchodců Černožice</t>
  </si>
  <si>
    <t xml:space="preserve">r.07 studie a IZ, 08-PD a </t>
  </si>
  <si>
    <t>Rekonstrukce a přístavba domova</t>
  </si>
  <si>
    <t>příprava území</t>
  </si>
  <si>
    <t>SV/06/630</t>
  </si>
  <si>
    <t>Domov důchodců Teplice nad Metují</t>
  </si>
  <si>
    <t>r.08-PD celá reko + realiz.</t>
  </si>
  <si>
    <t>Přestavba domova -dispoz. úpravy I.a II.NP (změna klientely) - I.etapa kuchyň</t>
  </si>
  <si>
    <t>I. etapy - úpravy v kuchyni</t>
  </si>
  <si>
    <t>SV/08/602</t>
  </si>
  <si>
    <t>ÚSP Hajnice - barevné domky</t>
  </si>
  <si>
    <t>předfin.žádost o dot. OP ŽP</t>
  </si>
  <si>
    <t>Zateplení objektů ústavu - II.etapa (hlavní objekt)</t>
  </si>
  <si>
    <t>SV/08/603</t>
  </si>
  <si>
    <t>předfin. žádost o dot. OP ŽP</t>
  </si>
  <si>
    <t>Vytápění objektů a vrty pro tepelná čerpadla</t>
  </si>
  <si>
    <t>SV/08/604</t>
  </si>
  <si>
    <t>Domov důchodců Lampertice</t>
  </si>
  <si>
    <t>r.08 PD, od r.09 realizace</t>
  </si>
  <si>
    <t>Spojovací koridor a úpravy prádelny</t>
  </si>
  <si>
    <t>zlepš.podm.klientů,hygieny</t>
  </si>
  <si>
    <t>SV/08/605</t>
  </si>
  <si>
    <t>Oprava dveří hlavní budovy</t>
  </si>
  <si>
    <t>SV/08/606</t>
  </si>
  <si>
    <t>Domov důchodců Náchod</t>
  </si>
  <si>
    <t>Rozhodnutí SEI - opatření</t>
  </si>
  <si>
    <t>Zateplení budovy A - půda</t>
  </si>
  <si>
    <t>realizovat do 31.12.08</t>
  </si>
  <si>
    <t>SV/08/607</t>
  </si>
  <si>
    <t>Domov důchodců Albrechtice nad Orlicí</t>
  </si>
  <si>
    <t>izolace, odpadání omítky</t>
  </si>
  <si>
    <t>Stavební úpravy prádelny</t>
  </si>
  <si>
    <t>připomínky hygieny</t>
  </si>
  <si>
    <t>SV/08/608</t>
  </si>
  <si>
    <t>Domov důchodců Tmavý Důl</t>
  </si>
  <si>
    <t>Jiné využití prostoru 1.NP v budově mužů (šatny a zázemí obsluž.person.)</t>
  </si>
  <si>
    <t>SV/08/609</t>
  </si>
  <si>
    <t>Domov důchodců Borohrádek</t>
  </si>
  <si>
    <t>v r.08 PD</t>
  </si>
  <si>
    <t>Rekonstrukce výtahů</t>
  </si>
  <si>
    <t>SV/08/610</t>
  </si>
  <si>
    <t>Domov důchodců Humburky</t>
  </si>
  <si>
    <t>havarijní stav</t>
  </si>
  <si>
    <t>Rekonstrukce vodovodních rozvodů</t>
  </si>
  <si>
    <t>CELKEM do výše limitu</t>
  </si>
  <si>
    <t>sociálních věcí</t>
  </si>
  <si>
    <t xml:space="preserve">neinvestiční prostředky požadované pro rok 2008           NIV </t>
  </si>
  <si>
    <t>Občanské sdružení Křížová cesta, Praha</t>
  </si>
  <si>
    <r>
      <t>projekt "Křížová cesta"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(usn. Z.č. 6/238/2005 a Z.č.9/557/2005)</t>
    </r>
  </si>
  <si>
    <t>I.čerpání</t>
  </si>
  <si>
    <t xml:space="preserve">Kapitola 50 - Fond rozvoje a reprodukce </t>
  </si>
  <si>
    <t>životní prostředí</t>
  </si>
  <si>
    <t>doprava</t>
  </si>
  <si>
    <t>cestovní ruch</t>
  </si>
  <si>
    <t>školství</t>
  </si>
  <si>
    <t>zdravotnictví</t>
  </si>
  <si>
    <t>kultura</t>
  </si>
  <si>
    <t>zastupitelstvo kraje</t>
  </si>
  <si>
    <t>sociální</t>
  </si>
  <si>
    <t>celkem FRR</t>
  </si>
  <si>
    <t xml:space="preserve">Kapitola 13 - kofinancování a předfinancování </t>
  </si>
  <si>
    <t xml:space="preserve"> Kapitola 39 - regionální rozvoj a průmyslová zóna Kvasiny </t>
  </si>
  <si>
    <t>regionální rozvoj</t>
  </si>
  <si>
    <t xml:space="preserve">kofinancování a předfinancování  </t>
  </si>
  <si>
    <t>průmyslová zóna Kvasiny</t>
  </si>
  <si>
    <t>celkem ostatní</t>
  </si>
  <si>
    <t>celkem všechny kapitoly</t>
  </si>
  <si>
    <t xml:space="preserve">činnost krajského úřadu </t>
  </si>
  <si>
    <t>zbývá</t>
  </si>
  <si>
    <t>Gymnázium, Trutnov, Jiráskova 325</t>
  </si>
  <si>
    <t>rozestavěná akce</t>
  </si>
  <si>
    <t>SM/06/314</t>
  </si>
  <si>
    <t>Přístavba a rekonstrukce školní jídelny</t>
  </si>
  <si>
    <t>Dětský domov a školní jídelny, Nechanice, Hrádecká 267</t>
  </si>
  <si>
    <t>splátky do roku 2010</t>
  </si>
  <si>
    <t>Výkup nemovitosti - splátka</t>
  </si>
  <si>
    <t>schv. ZK/28/886/2004</t>
  </si>
  <si>
    <t>Vyšší odborná škola a Střední průmyslová škola, Jičín, Pod Koželuhy</t>
  </si>
  <si>
    <t>v roce 2007 zpracovaná</t>
  </si>
  <si>
    <t>SM/07/312</t>
  </si>
  <si>
    <t>Rekonstrukce školní kuchyně</t>
  </si>
  <si>
    <t>projektová dokumentace</t>
  </si>
  <si>
    <t>Základní škola logopedická a Mateřská škola logopedická, Hořičky 66</t>
  </si>
  <si>
    <t>Rekonstrukce objektu školy a internátu</t>
  </si>
  <si>
    <t>řešení náhrady restituce</t>
  </si>
  <si>
    <t>do doby rozhodnutí vázáno na REKO školní kuchyně při VOŠ, SOŠ a SOU,
 Kostelec nad Orlicí, Komenského 873</t>
  </si>
  <si>
    <t>akce rozpracovaná z roku 2005 dofinancování v roce 2009</t>
  </si>
  <si>
    <t>nerozdělená rezerva v limitu odvětví</t>
  </si>
  <si>
    <t>na nepředvídané havarijní stavy</t>
  </si>
  <si>
    <t>limit 2007</t>
  </si>
  <si>
    <t xml:space="preserve">neinvestiční prostředky požadované pro rok 2008   NIV </t>
  </si>
  <si>
    <t>II/298 most ev.č.299 - 033 přes Metuji v Josefově</t>
  </si>
  <si>
    <t>ukončení 2007</t>
  </si>
  <si>
    <t>dofinancování stavby 2008</t>
  </si>
  <si>
    <t>III/3034 Náchod ul. Borská</t>
  </si>
  <si>
    <t>II/303 Police nad Metují - přeložka</t>
  </si>
  <si>
    <t>rozestavěno 2005</t>
  </si>
  <si>
    <t>Příprava SPZ  Kvasiny</t>
  </si>
  <si>
    <t>projekty zpracovány 2007</t>
  </si>
  <si>
    <t>dofinancování 2008</t>
  </si>
  <si>
    <t>5.</t>
  </si>
  <si>
    <t>II/286 Jičín ul. Vrchlického</t>
  </si>
  <si>
    <t>6.</t>
  </si>
  <si>
    <t xml:space="preserve">Oprava komunikace v  Třebechovicích pod Orebem, Hradecká ul. </t>
  </si>
  <si>
    <t>usnesení ZK/19/1190/2007</t>
  </si>
  <si>
    <t>7.</t>
  </si>
  <si>
    <t>III/3055 Borohrádek - oprava silnice</t>
  </si>
  <si>
    <t>výzva k provedení nezbytných</t>
  </si>
  <si>
    <t>úprav do 30,9,2007</t>
  </si>
  <si>
    <t>8.</t>
  </si>
  <si>
    <t>III/28415 Nová Paka, Gebauerova ulice</t>
  </si>
  <si>
    <t>stížnost starosty</t>
  </si>
  <si>
    <t xml:space="preserve">akce rozpracované z roku 2005 - 2007 a dofinancování v roce 2008  </t>
  </si>
  <si>
    <t>DS07/210</t>
  </si>
  <si>
    <t>DS/07/212</t>
  </si>
  <si>
    <t>DS/07/214</t>
  </si>
  <si>
    <t>DS/07/204</t>
  </si>
  <si>
    <t>DS/07/221</t>
  </si>
  <si>
    <t>Reálné rozdělení objektů čp. 1816 a 1817 - Pojišťovna Náchod</t>
  </si>
  <si>
    <t>Oblastní nemocnice Náchod a.s.</t>
  </si>
  <si>
    <t>Výstavba Generelu I. etapa</t>
  </si>
  <si>
    <t>Komplexní vybavení ARO zdravotnickými prostředky</t>
  </si>
  <si>
    <t>Rekonstrukce soc.zařízení psychiatrického oddělení Nové město n.M.</t>
  </si>
  <si>
    <t>9.</t>
  </si>
  <si>
    <t>11.</t>
  </si>
  <si>
    <t>Oblastní nemocnice Jičín a.s.</t>
  </si>
  <si>
    <t>Dokončení rekonstrukce interního pavilonu</t>
  </si>
  <si>
    <t>Izolace od zemní vlhkosti pavilonu radiodiagnostiky</t>
  </si>
  <si>
    <t>Vybavení pavilonu interních oborů</t>
  </si>
  <si>
    <t>Oblastní nemocnice Trutnov a.s.</t>
  </si>
  <si>
    <t>Konsolidované laboratoře,úhrada PD a dozoru</t>
  </si>
  <si>
    <t>Dokončení rek.kuchyňského provozu a hosp.budovy</t>
  </si>
  <si>
    <t>Sdružení ozdravoven a léčeben okresu Trutnov</t>
  </si>
  <si>
    <t>DO Pec p. S - rekonstrukce objektu Hanzalka,spolu účast SR</t>
  </si>
  <si>
    <t>Zdravotnická záchranná služba Královéhradeckého kraje</t>
  </si>
  <si>
    <t>Reprodukce zdravotních prostředků</t>
  </si>
  <si>
    <t>Nákup zdravotnických prostředků a informační techniky</t>
  </si>
  <si>
    <t>10.</t>
  </si>
  <si>
    <t>celkem Náchod</t>
  </si>
  <si>
    <t>celkem Jičín</t>
  </si>
  <si>
    <t>celkem Trutnov</t>
  </si>
  <si>
    <t>celkem Dvůr Králové n/L</t>
  </si>
  <si>
    <t>celkem léčebny Trutnov</t>
  </si>
  <si>
    <t>celkem záchranná služba HK</t>
  </si>
  <si>
    <t>celkem holding KHK</t>
  </si>
  <si>
    <t>Zdravotnický holding Královéhradeckého kraje a.s.</t>
  </si>
  <si>
    <t>činnost krajského úřad</t>
  </si>
  <si>
    <t>Položka</t>
  </si>
  <si>
    <t>Osobní automobil Š Superb</t>
  </si>
  <si>
    <t>Vícemístný osobní automobil</t>
  </si>
  <si>
    <t>Notebooky pro radu KHK</t>
  </si>
  <si>
    <t>Definiční body parcel</t>
  </si>
  <si>
    <t>Upgrade zálohovacího SW</t>
  </si>
  <si>
    <t>Personální IS</t>
  </si>
  <si>
    <t>Dokument.scanner pro   skenování pracoviště KÚ</t>
  </si>
  <si>
    <t>Ekonomický a agendový systém</t>
  </si>
  <si>
    <t>Informační portál pro informační centrum</t>
  </si>
  <si>
    <t>cestovní ruchu</t>
  </si>
  <si>
    <t>správa majetku kraje</t>
  </si>
  <si>
    <t>obnova vozového parku</t>
  </si>
  <si>
    <t xml:space="preserve">(3 - 4 osobní automobily)) </t>
  </si>
  <si>
    <t>Ičerpání</t>
  </si>
  <si>
    <t>nerozdělen</t>
  </si>
  <si>
    <t>Příloha č. 5  str. 4</t>
  </si>
  <si>
    <t>Příloha č. 5  str. 5</t>
  </si>
  <si>
    <t>Rekapitulace:</t>
  </si>
  <si>
    <t>Rozděleno celkem</t>
  </si>
  <si>
    <t>Rozděleno:</t>
  </si>
  <si>
    <t>položka</t>
  </si>
  <si>
    <t>kapitálové výdaje - dopravní prostředky</t>
  </si>
  <si>
    <t xml:space="preserve">Rozděleno celkem </t>
  </si>
  <si>
    <t>běžné výdaje - nákup ostatních služeb</t>
  </si>
  <si>
    <t>Nerozděleno celkem</t>
  </si>
  <si>
    <t>Celkem</t>
  </si>
  <si>
    <t>Nerozdělená rezerva celkem</t>
  </si>
  <si>
    <t>kapitálové výdaje - pořízení dlouhodobého hmotného majetku (budovy haly a stavby)</t>
  </si>
  <si>
    <t>kapitálové výdaje - pořízení dlouhodobého hmotného majetku (stroje, přístroje a zařízení)</t>
  </si>
  <si>
    <t>kapitálové výdaje - investiční prostředky PO</t>
  </si>
  <si>
    <t>běžné výdaje - neinvestiční prostředky PO</t>
  </si>
  <si>
    <t>Ostatní kapitálové výdaje - rezervy kapitálových výdajů</t>
  </si>
  <si>
    <t>kapitálové výdaje -pořízení dlouhodobého nehmotného majetku ( programové vybavení)</t>
  </si>
  <si>
    <t>kapitálové výdaje - pořízení dlouhodobého nehmotného majetku (ocenitelná práva)</t>
  </si>
  <si>
    <t>kapitálové výdaje -pořízení dlouhodobého hmotného majetku (dopravní prostředky)</t>
  </si>
  <si>
    <t xml:space="preserve">kapitálové výdaje - pořízení dlouhodobého hmotného majetku (výpočetní technika) </t>
  </si>
  <si>
    <t>běžné výdaje - opravy a udržování</t>
  </si>
  <si>
    <t>Dokončení rek.kuchyň.provozu  a hospodářdské budovy</t>
  </si>
  <si>
    <t>Přístavba a stavební úpravy čp. 149</t>
  </si>
  <si>
    <t>str. 13 - 14</t>
  </si>
  <si>
    <t>str. 11 - 12</t>
  </si>
  <si>
    <t>str. 10</t>
  </si>
  <si>
    <t>str. 8 - 9</t>
  </si>
  <si>
    <t>str. 6 - 7</t>
  </si>
  <si>
    <t>str. 3</t>
  </si>
  <si>
    <t xml:space="preserve">str. 2 </t>
  </si>
  <si>
    <t>str. 1</t>
  </si>
  <si>
    <t>Schválený rozpočet pro rok 2008 celkem</t>
  </si>
  <si>
    <t>Schválené jmenovité akce v roce 2008                                    IV              NIV</t>
  </si>
  <si>
    <t>Nerozdělené finanční prostředky</t>
  </si>
  <si>
    <t xml:space="preserve">Finanční prostředky nutné na rozestavěné akce v roce 2008 </t>
  </si>
  <si>
    <t>Odvětví</t>
  </si>
  <si>
    <t>na rok 2008</t>
  </si>
  <si>
    <t xml:space="preserve">Královéhradeckého kraje </t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</si>
</sst>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#,##0.0"/>
    <numFmt numFmtId="166" formatCode="0.000"/>
    <numFmt numFmtId="167" formatCode="#,##0.000\ &quot;Kč&quot;"/>
    <numFmt numFmtId="168" formatCode="#,##0.000"/>
    <numFmt numFmtId="169" formatCode="[$-405]mmmm\ yy;@"/>
    <numFmt numFmtId="170" formatCode="0\2"/>
    <numFmt numFmtId="171" formatCode="0.00000"/>
    <numFmt numFmtId="172" formatCode="0.0"/>
    <numFmt numFmtId="173" formatCode="0.0000"/>
    <numFmt numFmtId="174" formatCode="0.000000"/>
    <numFmt numFmtId="175" formatCode="_-* #,##0\ _K_č_-;\-* #,##0\ _K_č_-;_-* &quot;-&quot;??\ _K_č_-;_-@_-"/>
    <numFmt numFmtId="176" formatCode="#,##0\ _K_č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_ ;\-#,##0\ "/>
    <numFmt numFmtId="181" formatCode="_-* #,##0.0\ _K_č_-;\-* #,##0.0\ _K_č_-;_-* &quot;-&quot;\ _K_č_-;_-@_-"/>
    <numFmt numFmtId="182" formatCode="_-* #,##0.0\ _K_č_-;\-* #,##0.0\ _K_č_-;_-* &quot;-&quot;?\ _K_č_-;_-@_-"/>
    <numFmt numFmtId="183" formatCode="_-* #,##0.00\ _K_č_-;\-* #,##0.00\ _K_č_-;_-* &quot;-&quot;\ _K_č_-;_-@_-"/>
    <numFmt numFmtId="184" formatCode="_-* #,##0\ _K_č_-;\-* #,##0\ _K_č_-;_-* &quot;-&quot;?\ _K_č_-;_-@_-"/>
    <numFmt numFmtId="185" formatCode="#,##0.0_ ;\-#,##0.0\ "/>
    <numFmt numFmtId="186" formatCode="0.0E+00"/>
    <numFmt numFmtId="187" formatCode="_-* #,##0.000\ _K_č_-;\-* #,##0.000\ _K_č_-;_-* &quot;-&quot;??\ _K_č_-;_-@_-"/>
    <numFmt numFmtId="188" formatCode="[$-405]d\.\ mmmm\ yyyy"/>
    <numFmt numFmtId="189" formatCode="#,##0\ &quot;Kč&quot;"/>
    <numFmt numFmtId="190" formatCode="[$-F800]dddd\,\ mmmm\ dd\,\ yyyy"/>
    <numFmt numFmtId="191" formatCode="[$-405]mmm\-yy;@"/>
    <numFmt numFmtId="192" formatCode="#,##0.00\ &quot;Kč&quot;"/>
    <numFmt numFmtId="193" formatCode="0.0%"/>
  </numFmts>
  <fonts count="25">
    <font>
      <sz val="10"/>
      <name val="Arial"/>
      <family val="0"/>
    </font>
    <font>
      <u val="single"/>
      <sz val="9.5"/>
      <color indexed="12"/>
      <name val="Arial CE"/>
      <family val="0"/>
    </font>
    <font>
      <u val="single"/>
      <sz val="9.5"/>
      <color indexed="36"/>
      <name val="Arial CE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 val="single"/>
      <sz val="12"/>
      <color indexed="57"/>
      <name val="Arial"/>
      <family val="2"/>
    </font>
    <font>
      <sz val="12"/>
      <color indexed="57"/>
      <name val="Arial"/>
      <family val="2"/>
    </font>
    <font>
      <sz val="10"/>
      <color indexed="5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u val="single"/>
      <sz val="10"/>
      <name val="Arial"/>
      <family val="2"/>
    </font>
    <font>
      <b/>
      <u val="single"/>
      <sz val="12"/>
      <color indexed="57"/>
      <name val="Arial"/>
      <family val="2"/>
    </font>
    <font>
      <b/>
      <sz val="10"/>
      <color indexed="57"/>
      <name val="Arial"/>
      <family val="2"/>
    </font>
    <font>
      <i/>
      <sz val="12"/>
      <color indexed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u val="single"/>
      <sz val="11"/>
      <color indexed="10"/>
      <name val="Arial"/>
      <family val="2"/>
    </font>
    <font>
      <b/>
      <sz val="12"/>
      <color indexed="57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6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5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right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1" fillId="0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11" fillId="0" borderId="8" xfId="0" applyFont="1" applyFill="1" applyBorder="1" applyAlignment="1">
      <alignment horizontal="left"/>
    </xf>
    <xf numFmtId="0" fontId="0" fillId="0" borderId="0" xfId="0" applyFill="1" applyAlignment="1">
      <alignment/>
    </xf>
    <xf numFmtId="0" fontId="12" fillId="0" borderId="9" xfId="0" applyFont="1" applyBorder="1" applyAlignment="1">
      <alignment horizontal="left"/>
    </xf>
    <xf numFmtId="0" fontId="12" fillId="0" borderId="9" xfId="0" applyFont="1" applyFill="1" applyBorder="1" applyAlignment="1">
      <alignment horizontal="left"/>
    </xf>
    <xf numFmtId="0" fontId="11" fillId="2" borderId="8" xfId="0" applyFont="1" applyFill="1" applyBorder="1" applyAlignment="1">
      <alignment horizontal="left"/>
    </xf>
    <xf numFmtId="0" fontId="0" fillId="2" borderId="0" xfId="0" applyFill="1" applyAlignment="1">
      <alignment/>
    </xf>
    <xf numFmtId="0" fontId="12" fillId="2" borderId="9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left"/>
    </xf>
    <xf numFmtId="0" fontId="0" fillId="0" borderId="0" xfId="0" applyBorder="1" applyAlignment="1">
      <alignment/>
    </xf>
    <xf numFmtId="165" fontId="0" fillId="0" borderId="0" xfId="0" applyNumberFormat="1" applyAlignment="1">
      <alignment/>
    </xf>
    <xf numFmtId="0" fontId="0" fillId="0" borderId="0" xfId="0" applyFont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left"/>
    </xf>
    <xf numFmtId="165" fontId="13" fillId="0" borderId="12" xfId="0" applyNumberFormat="1" applyFont="1" applyFill="1" applyBorder="1" applyAlignment="1">
      <alignment/>
    </xf>
    <xf numFmtId="165" fontId="13" fillId="3" borderId="12" xfId="0" applyNumberFormat="1" applyFont="1" applyFill="1" applyBorder="1" applyAlignment="1">
      <alignment/>
    </xf>
    <xf numFmtId="165" fontId="13" fillId="0" borderId="13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0" fontId="13" fillId="0" borderId="0" xfId="0" applyFont="1" applyFill="1" applyBorder="1" applyAlignment="1">
      <alignment horizontal="left"/>
    </xf>
    <xf numFmtId="165" fontId="13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13" fillId="0" borderId="0" xfId="0" applyFont="1" applyFill="1" applyBorder="1" applyAlignment="1">
      <alignment horizontal="right"/>
    </xf>
    <xf numFmtId="0" fontId="13" fillId="2" borderId="12" xfId="0" applyFont="1" applyFill="1" applyBorder="1" applyAlignment="1">
      <alignment horizontal="right"/>
    </xf>
    <xf numFmtId="165" fontId="11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65" fontId="0" fillId="0" borderId="0" xfId="0" applyNumberFormat="1" applyFill="1" applyBorder="1" applyAlignment="1">
      <alignment/>
    </xf>
    <xf numFmtId="0" fontId="5" fillId="0" borderId="0" xfId="0" applyFont="1" applyBorder="1" applyAlignment="1">
      <alignment/>
    </xf>
    <xf numFmtId="0" fontId="12" fillId="0" borderId="0" xfId="0" applyFont="1" applyAlignment="1">
      <alignment/>
    </xf>
    <xf numFmtId="165" fontId="5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8" fontId="0" fillId="0" borderId="0" xfId="0" applyNumberFormat="1" applyFill="1" applyBorder="1" applyAlignment="1">
      <alignment/>
    </xf>
    <xf numFmtId="165" fontId="14" fillId="0" borderId="0" xfId="0" applyNumberFormat="1" applyFont="1" applyFill="1" applyBorder="1" applyAlignment="1">
      <alignment/>
    </xf>
    <xf numFmtId="166" fontId="0" fillId="0" borderId="0" xfId="0" applyNumberFormat="1" applyFill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165" fontId="12" fillId="0" borderId="0" xfId="0" applyNumberFormat="1" applyFont="1" applyFill="1" applyBorder="1" applyAlignment="1">
      <alignment/>
    </xf>
    <xf numFmtId="165" fontId="12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16" fillId="0" borderId="0" xfId="0" applyFont="1" applyAlignment="1">
      <alignment/>
    </xf>
    <xf numFmtId="0" fontId="9" fillId="0" borderId="2" xfId="0" applyFont="1" applyBorder="1" applyAlignment="1">
      <alignment horizontal="center" vertical="center" wrapText="1"/>
    </xf>
    <xf numFmtId="165" fontId="0" fillId="0" borderId="3" xfId="0" applyNumberFormat="1" applyFill="1" applyBorder="1" applyAlignment="1">
      <alignment/>
    </xf>
    <xf numFmtId="165" fontId="0" fillId="0" borderId="15" xfId="0" applyNumberFormat="1" applyFill="1" applyBorder="1" applyAlignment="1">
      <alignment/>
    </xf>
    <xf numFmtId="0" fontId="12" fillId="0" borderId="7" xfId="0" applyFont="1" applyFill="1" applyBorder="1" applyAlignment="1">
      <alignment/>
    </xf>
    <xf numFmtId="165" fontId="0" fillId="0" borderId="16" xfId="0" applyNumberFormat="1" applyFill="1" applyBorder="1" applyAlignment="1">
      <alignment/>
    </xf>
    <xf numFmtId="0" fontId="13" fillId="0" borderId="17" xfId="0" applyFont="1" applyFill="1" applyBorder="1" applyAlignment="1">
      <alignment horizontal="left"/>
    </xf>
    <xf numFmtId="0" fontId="12" fillId="0" borderId="14" xfId="0" applyFont="1" applyFill="1" applyBorder="1" applyAlignment="1">
      <alignment horizontal="left"/>
    </xf>
    <xf numFmtId="0" fontId="12" fillId="0" borderId="7" xfId="0" applyFont="1" applyFill="1" applyBorder="1" applyAlignment="1">
      <alignment horizontal="left"/>
    </xf>
    <xf numFmtId="0" fontId="12" fillId="0" borderId="18" xfId="0" applyFont="1" applyFill="1" applyBorder="1" applyAlignment="1">
      <alignment horizontal="left"/>
    </xf>
    <xf numFmtId="165" fontId="13" fillId="0" borderId="19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14" fontId="12" fillId="0" borderId="0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165" fontId="12" fillId="0" borderId="0" xfId="0" applyNumberFormat="1" applyFont="1" applyFill="1" applyBorder="1" applyAlignment="1">
      <alignment/>
    </xf>
    <xf numFmtId="0" fontId="11" fillId="0" borderId="17" xfId="0" applyFont="1" applyFill="1" applyBorder="1" applyAlignment="1">
      <alignment horizontal="left"/>
    </xf>
    <xf numFmtId="0" fontId="12" fillId="0" borderId="15" xfId="0" applyFont="1" applyFill="1" applyBorder="1" applyAlignment="1">
      <alignment horizontal="left"/>
    </xf>
    <xf numFmtId="0" fontId="11" fillId="0" borderId="17" xfId="0" applyFont="1" applyFill="1" applyBorder="1" applyAlignment="1">
      <alignment/>
    </xf>
    <xf numFmtId="165" fontId="13" fillId="3" borderId="3" xfId="0" applyNumberFormat="1" applyFont="1" applyFill="1" applyBorder="1" applyAlignment="1">
      <alignment/>
    </xf>
    <xf numFmtId="165" fontId="0" fillId="0" borderId="20" xfId="0" applyNumberFormat="1" applyBorder="1" applyAlignment="1">
      <alignment/>
    </xf>
    <xf numFmtId="0" fontId="10" fillId="0" borderId="0" xfId="0" applyFont="1" applyAlignment="1">
      <alignment/>
    </xf>
    <xf numFmtId="0" fontId="10" fillId="0" borderId="1" xfId="0" applyFont="1" applyBorder="1" applyAlignment="1">
      <alignment/>
    </xf>
    <xf numFmtId="165" fontId="10" fillId="0" borderId="21" xfId="0" applyNumberFormat="1" applyFont="1" applyBorder="1" applyAlignment="1">
      <alignment/>
    </xf>
    <xf numFmtId="0" fontId="10" fillId="0" borderId="22" xfId="0" applyFont="1" applyBorder="1" applyAlignment="1">
      <alignment/>
    </xf>
    <xf numFmtId="165" fontId="10" fillId="0" borderId="23" xfId="0" applyNumberFormat="1" applyFont="1" applyBorder="1" applyAlignment="1">
      <alignment/>
    </xf>
    <xf numFmtId="0" fontId="10" fillId="0" borderId="24" xfId="0" applyFont="1" applyBorder="1" applyAlignment="1">
      <alignment/>
    </xf>
    <xf numFmtId="165" fontId="10" fillId="0" borderId="20" xfId="0" applyNumberFormat="1" applyFont="1" applyBorder="1" applyAlignment="1">
      <alignment/>
    </xf>
    <xf numFmtId="2" fontId="10" fillId="0" borderId="25" xfId="0" applyNumberFormat="1" applyFont="1" applyBorder="1" applyAlignment="1">
      <alignment wrapText="1"/>
    </xf>
    <xf numFmtId="0" fontId="12" fillId="0" borderId="26" xfId="0" applyFont="1" applyFill="1" applyBorder="1" applyAlignment="1">
      <alignment horizontal="left"/>
    </xf>
    <xf numFmtId="14" fontId="18" fillId="0" borderId="0" xfId="0" applyNumberFormat="1" applyFont="1" applyAlignment="1">
      <alignment/>
    </xf>
    <xf numFmtId="2" fontId="0" fillId="0" borderId="24" xfId="0" applyNumberFormat="1" applyBorder="1" applyAlignment="1">
      <alignment wrapText="1"/>
    </xf>
    <xf numFmtId="0" fontId="7" fillId="0" borderId="0" xfId="0" applyFont="1" applyAlignment="1">
      <alignment/>
    </xf>
    <xf numFmtId="0" fontId="12" fillId="2" borderId="17" xfId="0" applyFont="1" applyFill="1" applyBorder="1" applyAlignment="1">
      <alignment/>
    </xf>
    <xf numFmtId="0" fontId="11" fillId="2" borderId="18" xfId="0" applyFont="1" applyFill="1" applyBorder="1" applyAlignment="1">
      <alignment/>
    </xf>
    <xf numFmtId="14" fontId="13" fillId="0" borderId="0" xfId="0" applyNumberFormat="1" applyFont="1" applyFill="1" applyBorder="1" applyAlignment="1">
      <alignment horizontal="left"/>
    </xf>
    <xf numFmtId="0" fontId="0" fillId="0" borderId="27" xfId="0" applyBorder="1" applyAlignment="1">
      <alignment/>
    </xf>
    <xf numFmtId="165" fontId="0" fillId="0" borderId="28" xfId="0" applyNumberFormat="1" applyBorder="1" applyAlignment="1">
      <alignment/>
    </xf>
    <xf numFmtId="165" fontId="0" fillId="0" borderId="21" xfId="0" applyNumberFormat="1" applyBorder="1" applyAlignment="1">
      <alignment/>
    </xf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14" fontId="18" fillId="0" borderId="0" xfId="0" applyNumberFormat="1" applyFont="1" applyAlignment="1">
      <alignment horizontal="right"/>
    </xf>
    <xf numFmtId="0" fontId="13" fillId="4" borderId="1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/>
    </xf>
    <xf numFmtId="165" fontId="13" fillId="0" borderId="0" xfId="0" applyNumberFormat="1" applyFont="1" applyBorder="1" applyAlignment="1">
      <alignment horizontal="right" vertical="center"/>
    </xf>
    <xf numFmtId="165" fontId="13" fillId="0" borderId="29" xfId="0" applyNumberFormat="1" applyFont="1" applyBorder="1" applyAlignment="1">
      <alignment horizontal="right" vertical="center" wrapText="1"/>
    </xf>
    <xf numFmtId="165" fontId="13" fillId="0" borderId="30" xfId="0" applyNumberFormat="1" applyFont="1" applyBorder="1" applyAlignment="1">
      <alignment horizontal="right" vertical="center" wrapText="1"/>
    </xf>
    <xf numFmtId="0" fontId="0" fillId="3" borderId="5" xfId="0" applyFill="1" applyBorder="1" applyAlignment="1">
      <alignment horizontal="center" vertical="center"/>
    </xf>
    <xf numFmtId="165" fontId="10" fillId="4" borderId="31" xfId="0" applyNumberFormat="1" applyFont="1" applyFill="1" applyBorder="1" applyAlignment="1">
      <alignment vertical="center"/>
    </xf>
    <xf numFmtId="165" fontId="13" fillId="0" borderId="32" xfId="0" applyNumberFormat="1" applyFont="1" applyBorder="1" applyAlignment="1">
      <alignment vertical="center"/>
    </xf>
    <xf numFmtId="165" fontId="13" fillId="0" borderId="31" xfId="0" applyNumberFormat="1" applyFont="1" applyBorder="1" applyAlignment="1">
      <alignment vertical="center" wrapText="1"/>
    </xf>
    <xf numFmtId="165" fontId="13" fillId="0" borderId="31" xfId="0" applyNumberFormat="1" applyFont="1" applyBorder="1" applyAlignment="1">
      <alignment vertical="center"/>
    </xf>
    <xf numFmtId="165" fontId="10" fillId="0" borderId="33" xfId="0" applyNumberFormat="1" applyFont="1" applyBorder="1" applyAlignment="1">
      <alignment horizontal="right" vertical="center"/>
    </xf>
    <xf numFmtId="165" fontId="13" fillId="0" borderId="0" xfId="0" applyNumberFormat="1" applyFont="1" applyAlignment="1">
      <alignment/>
    </xf>
    <xf numFmtId="0" fontId="0" fillId="3" borderId="5" xfId="0" applyFill="1" applyBorder="1" applyAlignment="1">
      <alignment horizontal="center" vertical="center" wrapText="1"/>
    </xf>
    <xf numFmtId="165" fontId="13" fillId="0" borderId="34" xfId="0" applyNumberFormat="1" applyFont="1" applyBorder="1" applyAlignment="1">
      <alignment vertical="center"/>
    </xf>
    <xf numFmtId="165" fontId="13" fillId="0" borderId="0" xfId="0" applyNumberFormat="1" applyFont="1" applyFill="1" applyBorder="1" applyAlignment="1">
      <alignment vertical="center"/>
    </xf>
    <xf numFmtId="4" fontId="0" fillId="0" borderId="0" xfId="0" applyNumberFormat="1" applyAlignment="1">
      <alignment/>
    </xf>
    <xf numFmtId="0" fontId="0" fillId="3" borderId="14" xfId="0" applyFill="1" applyBorder="1" applyAlignment="1">
      <alignment horizontal="center" vertical="center" wrapText="1"/>
    </xf>
    <xf numFmtId="165" fontId="10" fillId="4" borderId="34" xfId="0" applyNumberFormat="1" applyFont="1" applyFill="1" applyBorder="1" applyAlignment="1">
      <alignment vertical="center"/>
    </xf>
    <xf numFmtId="165" fontId="13" fillId="0" borderId="0" xfId="0" applyNumberFormat="1" applyFont="1" applyBorder="1" applyAlignment="1">
      <alignment vertical="center"/>
    </xf>
    <xf numFmtId="165" fontId="10" fillId="0" borderId="33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165" fontId="10" fillId="4" borderId="35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0" fillId="3" borderId="36" xfId="0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165" fontId="13" fillId="4" borderId="37" xfId="0" applyNumberFormat="1" applyFont="1" applyFill="1" applyBorder="1" applyAlignment="1">
      <alignment vertical="center"/>
    </xf>
    <xf numFmtId="165" fontId="13" fillId="0" borderId="38" xfId="0" applyNumberFormat="1" applyFont="1" applyBorder="1" applyAlignment="1">
      <alignment vertical="center"/>
    </xf>
    <xf numFmtId="165" fontId="13" fillId="0" borderId="37" xfId="0" applyNumberFormat="1" applyFont="1" applyBorder="1" applyAlignment="1">
      <alignment vertical="center"/>
    </xf>
    <xf numFmtId="165" fontId="13" fillId="0" borderId="13" xfId="0" applyNumberFormat="1" applyFont="1" applyBorder="1" applyAlignment="1">
      <alignment horizontal="right" vertical="center"/>
    </xf>
    <xf numFmtId="0" fontId="5" fillId="0" borderId="4" xfId="0" applyFont="1" applyFill="1" applyBorder="1" applyAlignment="1">
      <alignment horizontal="center" vertical="center" wrapText="1"/>
    </xf>
    <xf numFmtId="165" fontId="13" fillId="0" borderId="4" xfId="0" applyNumberFormat="1" applyFont="1" applyFill="1" applyBorder="1" applyAlignment="1">
      <alignment vertical="center"/>
    </xf>
    <xf numFmtId="165" fontId="13" fillId="0" borderId="4" xfId="0" applyNumberFormat="1" applyFont="1" applyFill="1" applyBorder="1" applyAlignment="1">
      <alignment horizontal="right" vertical="center"/>
    </xf>
    <xf numFmtId="0" fontId="20" fillId="0" borderId="0" xfId="0" applyFont="1" applyBorder="1" applyAlignment="1">
      <alignment vertical="center"/>
    </xf>
    <xf numFmtId="0" fontId="0" fillId="3" borderId="39" xfId="0" applyFill="1" applyBorder="1" applyAlignment="1">
      <alignment horizontal="center" vertical="center" wrapText="1"/>
    </xf>
    <xf numFmtId="165" fontId="10" fillId="4" borderId="29" xfId="0" applyNumberFormat="1" applyFont="1" applyFill="1" applyBorder="1" applyAlignment="1">
      <alignment vertical="center"/>
    </xf>
    <xf numFmtId="165" fontId="13" fillId="0" borderId="8" xfId="0" applyNumberFormat="1" applyFont="1" applyBorder="1" applyAlignment="1">
      <alignment vertical="center"/>
    </xf>
    <xf numFmtId="165" fontId="13" fillId="0" borderId="29" xfId="0" applyNumberFormat="1" applyFont="1" applyBorder="1" applyAlignment="1">
      <alignment vertical="center"/>
    </xf>
    <xf numFmtId="165" fontId="10" fillId="0" borderId="40" xfId="0" applyNumberFormat="1" applyFont="1" applyBorder="1" applyAlignment="1">
      <alignment horizontal="right" vertical="center"/>
    </xf>
    <xf numFmtId="0" fontId="0" fillId="3" borderId="7" xfId="0" applyFill="1" applyBorder="1" applyAlignment="1">
      <alignment horizontal="center" vertical="center" wrapText="1"/>
    </xf>
    <xf numFmtId="165" fontId="10" fillId="4" borderId="41" xfId="0" applyNumberFormat="1" applyFont="1" applyFill="1" applyBorder="1" applyAlignment="1">
      <alignment vertical="center"/>
    </xf>
    <xf numFmtId="165" fontId="13" fillId="0" borderId="9" xfId="0" applyNumberFormat="1" applyFont="1" applyBorder="1" applyAlignment="1">
      <alignment vertical="center"/>
    </xf>
    <xf numFmtId="165" fontId="13" fillId="0" borderId="41" xfId="0" applyNumberFormat="1" applyFont="1" applyBorder="1" applyAlignment="1">
      <alignment vertical="center"/>
    </xf>
    <xf numFmtId="165" fontId="10" fillId="0" borderId="42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 wrapText="1"/>
    </xf>
    <xf numFmtId="165" fontId="10" fillId="0" borderId="0" xfId="0" applyNumberFormat="1" applyFont="1" applyFill="1" applyBorder="1" applyAlignment="1">
      <alignment vertical="center"/>
    </xf>
    <xf numFmtId="165" fontId="13" fillId="0" borderId="43" xfId="0" applyNumberFormat="1" applyFont="1" applyBorder="1" applyAlignment="1">
      <alignment vertical="center"/>
    </xf>
    <xf numFmtId="165" fontId="10" fillId="0" borderId="0" xfId="0" applyNumberFormat="1" applyFont="1" applyBorder="1" applyAlignment="1">
      <alignment horizontal="right" vertical="center"/>
    </xf>
    <xf numFmtId="0" fontId="9" fillId="3" borderId="12" xfId="0" applyFont="1" applyFill="1" applyBorder="1" applyAlignment="1">
      <alignment horizontal="center" vertical="center" wrapText="1"/>
    </xf>
    <xf numFmtId="165" fontId="13" fillId="4" borderId="44" xfId="0" applyNumberFormat="1" applyFont="1" applyFill="1" applyBorder="1" applyAlignment="1">
      <alignment/>
    </xf>
    <xf numFmtId="165" fontId="13" fillId="0" borderId="38" xfId="0" applyNumberFormat="1" applyFont="1" applyBorder="1" applyAlignment="1">
      <alignment/>
    </xf>
    <xf numFmtId="165" fontId="13" fillId="0" borderId="37" xfId="0" applyNumberFormat="1" applyFont="1" applyBorder="1" applyAlignment="1">
      <alignment/>
    </xf>
    <xf numFmtId="165" fontId="13" fillId="0" borderId="38" xfId="0" applyNumberFormat="1" applyFont="1" applyFill="1" applyBorder="1" applyAlignment="1">
      <alignment/>
    </xf>
    <xf numFmtId="165" fontId="13" fillId="0" borderId="13" xfId="0" applyNumberFormat="1" applyFont="1" applyBorder="1" applyAlignment="1">
      <alignment horizontal="right"/>
    </xf>
    <xf numFmtId="4" fontId="2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left"/>
    </xf>
    <xf numFmtId="0" fontId="13" fillId="0" borderId="0" xfId="0" applyFont="1" applyAlignment="1">
      <alignment/>
    </xf>
    <xf numFmtId="0" fontId="12" fillId="0" borderId="14" xfId="0" applyFont="1" applyBorder="1" applyAlignment="1">
      <alignment/>
    </xf>
    <xf numFmtId="0" fontId="12" fillId="0" borderId="7" xfId="0" applyFont="1" applyFill="1" applyBorder="1" applyAlignment="1">
      <alignment wrapText="1"/>
    </xf>
    <xf numFmtId="14" fontId="12" fillId="0" borderId="0" xfId="0" applyNumberFormat="1" applyFont="1" applyFill="1" applyBorder="1" applyAlignment="1">
      <alignment/>
    </xf>
    <xf numFmtId="165" fontId="10" fillId="0" borderId="0" xfId="0" applyNumberFormat="1" applyFont="1" applyFill="1" applyBorder="1" applyAlignment="1">
      <alignment/>
    </xf>
    <xf numFmtId="165" fontId="12" fillId="0" borderId="3" xfId="0" applyNumberFormat="1" applyFont="1" applyFill="1" applyBorder="1" applyAlignment="1">
      <alignment/>
    </xf>
    <xf numFmtId="165" fontId="12" fillId="0" borderId="15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11" fillId="2" borderId="17" xfId="0" applyFont="1" applyFill="1" applyBorder="1" applyAlignment="1">
      <alignment/>
    </xf>
    <xf numFmtId="0" fontId="12" fillId="2" borderId="18" xfId="0" applyFont="1" applyFill="1" applyBorder="1" applyAlignment="1">
      <alignment/>
    </xf>
    <xf numFmtId="165" fontId="0" fillId="0" borderId="0" xfId="0" applyNumberFormat="1" applyFill="1" applyAlignment="1">
      <alignment/>
    </xf>
    <xf numFmtId="165" fontId="12" fillId="0" borderId="0" xfId="0" applyNumberFormat="1" applyFont="1" applyFill="1" applyAlignment="1">
      <alignment/>
    </xf>
    <xf numFmtId="165" fontId="11" fillId="0" borderId="0" xfId="0" applyNumberFormat="1" applyFont="1" applyAlignment="1">
      <alignment/>
    </xf>
    <xf numFmtId="165" fontId="13" fillId="3" borderId="12" xfId="0" applyNumberFormat="1" applyFont="1" applyFill="1" applyBorder="1" applyAlignment="1">
      <alignment/>
    </xf>
    <xf numFmtId="165" fontId="12" fillId="2" borderId="17" xfId="0" applyNumberFormat="1" applyFont="1" applyFill="1" applyBorder="1" applyAlignment="1">
      <alignment/>
    </xf>
    <xf numFmtId="0" fontId="12" fillId="2" borderId="7" xfId="0" applyFont="1" applyFill="1" applyBorder="1" applyAlignment="1">
      <alignment/>
    </xf>
    <xf numFmtId="165" fontId="17" fillId="2" borderId="15" xfId="0" applyNumberFormat="1" applyFont="1" applyFill="1" applyBorder="1" applyAlignment="1">
      <alignment/>
    </xf>
    <xf numFmtId="0" fontId="13" fillId="2" borderId="39" xfId="0" applyFont="1" applyFill="1" applyBorder="1" applyAlignment="1">
      <alignment/>
    </xf>
    <xf numFmtId="0" fontId="10" fillId="2" borderId="18" xfId="0" applyFont="1" applyFill="1" applyBorder="1" applyAlignment="1">
      <alignment/>
    </xf>
    <xf numFmtId="165" fontId="0" fillId="2" borderId="3" xfId="0" applyNumberFormat="1" applyFill="1" applyBorder="1" applyAlignment="1">
      <alignment/>
    </xf>
    <xf numFmtId="165" fontId="0" fillId="2" borderId="15" xfId="0" applyNumberFormat="1" applyFill="1" applyBorder="1" applyAlignment="1">
      <alignment/>
    </xf>
    <xf numFmtId="165" fontId="0" fillId="2" borderId="16" xfId="0" applyNumberFormat="1" applyFill="1" applyBorder="1" applyAlignment="1">
      <alignment/>
    </xf>
    <xf numFmtId="165" fontId="11" fillId="0" borderId="0" xfId="0" applyNumberFormat="1" applyFont="1" applyFill="1" applyBorder="1" applyAlignment="1">
      <alignment horizontal="right"/>
    </xf>
    <xf numFmtId="165" fontId="12" fillId="0" borderId="0" xfId="0" applyNumberFormat="1" applyFont="1" applyFill="1" applyAlignment="1">
      <alignment/>
    </xf>
    <xf numFmtId="165" fontId="12" fillId="4" borderId="29" xfId="0" applyNumberFormat="1" applyFont="1" applyFill="1" applyBorder="1" applyAlignment="1">
      <alignment horizontal="right" vertical="center"/>
    </xf>
    <xf numFmtId="0" fontId="12" fillId="0" borderId="43" xfId="0" applyFont="1" applyFill="1" applyBorder="1" applyAlignment="1">
      <alignment horizontal="left"/>
    </xf>
    <xf numFmtId="0" fontId="0" fillId="2" borderId="3" xfId="0" applyNumberForma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22" fillId="0" borderId="0" xfId="0" applyFont="1" applyFill="1" applyBorder="1" applyAlignment="1">
      <alignment/>
    </xf>
    <xf numFmtId="165" fontId="13" fillId="0" borderId="12" xfId="0" applyNumberFormat="1" applyFont="1" applyFill="1" applyBorder="1" applyAlignment="1">
      <alignment/>
    </xf>
    <xf numFmtId="165" fontId="13" fillId="0" borderId="0" xfId="0" applyNumberFormat="1" applyFont="1" applyFill="1" applyBorder="1" applyAlignment="1">
      <alignment/>
    </xf>
    <xf numFmtId="0" fontId="13" fillId="2" borderId="18" xfId="0" applyFont="1" applyFill="1" applyBorder="1" applyAlignment="1">
      <alignment/>
    </xf>
    <xf numFmtId="0" fontId="13" fillId="2" borderId="14" xfId="0" applyFont="1" applyFill="1" applyBorder="1" applyAlignment="1">
      <alignment/>
    </xf>
    <xf numFmtId="0" fontId="13" fillId="0" borderId="18" xfId="0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11" fillId="0" borderId="39" xfId="0" applyFont="1" applyFill="1" applyBorder="1" applyAlignment="1">
      <alignment/>
    </xf>
    <xf numFmtId="165" fontId="0" fillId="2" borderId="3" xfId="0" applyNumberFormat="1" applyFont="1" applyFill="1" applyBorder="1" applyAlignment="1">
      <alignment/>
    </xf>
    <xf numFmtId="165" fontId="0" fillId="2" borderId="15" xfId="0" applyNumberFormat="1" applyFont="1" applyFill="1" applyBorder="1" applyAlignment="1">
      <alignment/>
    </xf>
    <xf numFmtId="165" fontId="0" fillId="0" borderId="3" xfId="0" applyNumberFormat="1" applyFont="1" applyFill="1" applyBorder="1" applyAlignment="1">
      <alignment/>
    </xf>
    <xf numFmtId="165" fontId="0" fillId="0" borderId="15" xfId="0" applyNumberFormat="1" applyFont="1" applyFill="1" applyBorder="1" applyAlignment="1">
      <alignment/>
    </xf>
    <xf numFmtId="0" fontId="0" fillId="0" borderId="45" xfId="0" applyBorder="1" applyAlignment="1">
      <alignment/>
    </xf>
    <xf numFmtId="2" fontId="0" fillId="0" borderId="22" xfId="0" applyNumberFormat="1" applyBorder="1" applyAlignment="1">
      <alignment wrapText="1"/>
    </xf>
    <xf numFmtId="165" fontId="0" fillId="0" borderId="23" xfId="0" applyNumberFormat="1" applyBorder="1" applyAlignment="1">
      <alignment/>
    </xf>
    <xf numFmtId="165" fontId="0" fillId="0" borderId="46" xfId="0" applyNumberFormat="1" applyBorder="1" applyAlignment="1">
      <alignment/>
    </xf>
    <xf numFmtId="0" fontId="0" fillId="0" borderId="0" xfId="0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/>
    </xf>
    <xf numFmtId="0" fontId="12" fillId="0" borderId="6" xfId="0" applyFont="1" applyFill="1" applyBorder="1" applyAlignment="1">
      <alignment horizontal="left" wrapText="1"/>
    </xf>
    <xf numFmtId="0" fontId="0" fillId="0" borderId="24" xfId="0" applyBorder="1" applyAlignment="1">
      <alignment/>
    </xf>
    <xf numFmtId="0" fontId="0" fillId="0" borderId="3" xfId="0" applyNumberFormat="1" applyFill="1" applyBorder="1" applyAlignment="1">
      <alignment horizontal="center" vertical="center"/>
    </xf>
    <xf numFmtId="1" fontId="12" fillId="0" borderId="3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5" fontId="0" fillId="0" borderId="3" xfId="0" applyNumberFormat="1" applyFont="1" applyFill="1" applyBorder="1" applyAlignment="1">
      <alignment horizontal="center" vertical="center"/>
    </xf>
    <xf numFmtId="1" fontId="0" fillId="0" borderId="3" xfId="0" applyNumberFormat="1" applyFont="1" applyFill="1" applyBorder="1" applyAlignment="1">
      <alignment horizontal="center" vertical="center"/>
    </xf>
    <xf numFmtId="1" fontId="0" fillId="0" borderId="3" xfId="0" applyNumberFormat="1" applyFont="1" applyBorder="1" applyAlignment="1">
      <alignment horizontal="center" vertical="center"/>
    </xf>
    <xf numFmtId="0" fontId="0" fillId="0" borderId="22" xfId="0" applyBorder="1" applyAlignment="1">
      <alignment/>
    </xf>
    <xf numFmtId="165" fontId="0" fillId="0" borderId="3" xfId="0" applyNumberFormat="1" applyFill="1" applyBorder="1" applyAlignment="1">
      <alignment wrapText="1"/>
    </xf>
    <xf numFmtId="0" fontId="12" fillId="0" borderId="18" xfId="0" applyFont="1" applyBorder="1" applyAlignment="1">
      <alignment/>
    </xf>
    <xf numFmtId="0" fontId="0" fillId="0" borderId="3" xfId="16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/>
    </xf>
    <xf numFmtId="165" fontId="0" fillId="0" borderId="16" xfId="0" applyNumberFormat="1" applyFont="1" applyBorder="1" applyAlignment="1">
      <alignment horizontal="center" vertical="center"/>
    </xf>
    <xf numFmtId="165" fontId="0" fillId="0" borderId="3" xfId="0" applyNumberFormat="1" applyFont="1" applyBorder="1" applyAlignment="1">
      <alignment horizontal="center" vertical="center"/>
    </xf>
    <xf numFmtId="165" fontId="12" fillId="0" borderId="3" xfId="0" applyNumberFormat="1" applyFont="1" applyFill="1" applyBorder="1" applyAlignment="1">
      <alignment horizontal="center"/>
    </xf>
    <xf numFmtId="0" fontId="11" fillId="0" borderId="39" xfId="0" applyFont="1" applyFill="1" applyBorder="1" applyAlignment="1">
      <alignment horizontal="left"/>
    </xf>
    <xf numFmtId="0" fontId="0" fillId="0" borderId="16" xfId="0" applyBorder="1" applyAlignment="1">
      <alignment horizontal="center" vertical="center"/>
    </xf>
    <xf numFmtId="165" fontId="0" fillId="0" borderId="16" xfId="0" applyNumberFormat="1" applyBorder="1" applyAlignment="1">
      <alignment horizontal="center"/>
    </xf>
    <xf numFmtId="0" fontId="23" fillId="0" borderId="17" xfId="0" applyFont="1" applyFill="1" applyBorder="1" applyAlignment="1">
      <alignment/>
    </xf>
    <xf numFmtId="165" fontId="23" fillId="0" borderId="3" xfId="0" applyNumberFormat="1" applyFont="1" applyFill="1" applyBorder="1" applyAlignment="1">
      <alignment/>
    </xf>
    <xf numFmtId="0" fontId="23" fillId="0" borderId="14" xfId="0" applyFont="1" applyFill="1" applyBorder="1" applyAlignment="1">
      <alignment horizontal="left"/>
    </xf>
    <xf numFmtId="165" fontId="23" fillId="0" borderId="16" xfId="0" applyNumberFormat="1" applyFont="1" applyFill="1" applyBorder="1" applyAlignment="1">
      <alignment/>
    </xf>
    <xf numFmtId="0" fontId="12" fillId="2" borderId="14" xfId="0" applyFont="1" applyFill="1" applyBorder="1" applyAlignment="1">
      <alignment horizontal="left"/>
    </xf>
    <xf numFmtId="165" fontId="23" fillId="0" borderId="3" xfId="0" applyNumberFormat="1" applyFont="1" applyFill="1" applyBorder="1" applyAlignment="1">
      <alignment/>
    </xf>
    <xf numFmtId="165" fontId="23" fillId="0" borderId="16" xfId="0" applyNumberFormat="1" applyFont="1" applyFill="1" applyBorder="1" applyAlignment="1">
      <alignment/>
    </xf>
    <xf numFmtId="0" fontId="23" fillId="0" borderId="16" xfId="0" applyFont="1" applyFill="1" applyBorder="1" applyAlignment="1">
      <alignment/>
    </xf>
    <xf numFmtId="0" fontId="23" fillId="0" borderId="39" xfId="0" applyFont="1" applyFill="1" applyBorder="1" applyAlignment="1">
      <alignment horizontal="left"/>
    </xf>
    <xf numFmtId="0" fontId="12" fillId="0" borderId="12" xfId="0" applyNumberFormat="1" applyFont="1" applyFill="1" applyBorder="1" applyAlignment="1">
      <alignment horizontal="center" vertical="center"/>
    </xf>
    <xf numFmtId="165" fontId="12" fillId="0" borderId="12" xfId="0" applyNumberFormat="1" applyFont="1" applyFill="1" applyBorder="1" applyAlignment="1">
      <alignment horizontal="center"/>
    </xf>
    <xf numFmtId="1" fontId="12" fillId="0" borderId="12" xfId="0" applyNumberFormat="1" applyFont="1" applyFill="1" applyBorder="1" applyAlignment="1">
      <alignment horizontal="center" vertical="center"/>
    </xf>
    <xf numFmtId="0" fontId="0" fillId="0" borderId="12" xfId="0" applyNumberForma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left"/>
    </xf>
    <xf numFmtId="165" fontId="23" fillId="0" borderId="12" xfId="0" applyNumberFormat="1" applyFont="1" applyFill="1" applyBorder="1" applyAlignment="1">
      <alignment/>
    </xf>
    <xf numFmtId="165" fontId="0" fillId="0" borderId="12" xfId="0" applyNumberFormat="1" applyFill="1" applyBorder="1" applyAlignment="1">
      <alignment wrapText="1"/>
    </xf>
    <xf numFmtId="165" fontId="13" fillId="0" borderId="0" xfId="0" applyNumberFormat="1" applyFont="1" applyFill="1" applyBorder="1" applyAlignment="1">
      <alignment horizontal="right"/>
    </xf>
    <xf numFmtId="4" fontId="0" fillId="0" borderId="0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5" xfId="0" applyFont="1" applyBorder="1" applyAlignment="1">
      <alignment/>
    </xf>
    <xf numFmtId="0" fontId="12" fillId="0" borderId="17" xfId="0" applyFont="1" applyFill="1" applyBorder="1" applyAlignment="1">
      <alignment/>
    </xf>
    <xf numFmtId="0" fontId="12" fillId="0" borderId="39" xfId="0" applyFont="1" applyFill="1" applyBorder="1" applyAlignment="1">
      <alignment/>
    </xf>
    <xf numFmtId="0" fontId="12" fillId="0" borderId="39" xfId="0" applyFont="1" applyFill="1" applyBorder="1" applyAlignment="1">
      <alignment horizontal="left"/>
    </xf>
    <xf numFmtId="0" fontId="12" fillId="0" borderId="7" xfId="0" applyFont="1" applyFill="1" applyBorder="1" applyAlignment="1">
      <alignment horizontal="right"/>
    </xf>
    <xf numFmtId="0" fontId="12" fillId="0" borderId="17" xfId="0" applyFont="1" applyFill="1" applyBorder="1" applyAlignment="1">
      <alignment horizontal="left"/>
    </xf>
    <xf numFmtId="0" fontId="12" fillId="0" borderId="18" xfId="0" applyFont="1" applyFill="1" applyBorder="1" applyAlignment="1">
      <alignment horizontal="right"/>
    </xf>
    <xf numFmtId="0" fontId="12" fillId="0" borderId="14" xfId="0" applyFont="1" applyFill="1" applyBorder="1" applyAlignment="1">
      <alignment horizontal="right"/>
    </xf>
    <xf numFmtId="0" fontId="0" fillId="0" borderId="15" xfId="0" applyBorder="1" applyAlignment="1">
      <alignment/>
    </xf>
    <xf numFmtId="0" fontId="12" fillId="0" borderId="43" xfId="0" applyFont="1" applyFill="1" applyBorder="1" applyAlignment="1">
      <alignment/>
    </xf>
    <xf numFmtId="0" fontId="12" fillId="0" borderId="15" xfId="0" applyFont="1" applyFill="1" applyBorder="1" applyAlignment="1">
      <alignment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165" fontId="12" fillId="0" borderId="0" xfId="0" applyNumberFormat="1" applyFont="1" applyBorder="1" applyAlignment="1">
      <alignment/>
    </xf>
    <xf numFmtId="14" fontId="13" fillId="0" borderId="0" xfId="0" applyNumberFormat="1" applyFont="1" applyFill="1" applyBorder="1" applyAlignment="1">
      <alignment horizontal="right"/>
    </xf>
    <xf numFmtId="2" fontId="0" fillId="0" borderId="47" xfId="0" applyNumberFormat="1" applyBorder="1" applyAlignment="1">
      <alignment wrapText="1"/>
    </xf>
    <xf numFmtId="0" fontId="12" fillId="0" borderId="17" xfId="0" applyFont="1" applyBorder="1" applyAlignment="1">
      <alignment/>
    </xf>
    <xf numFmtId="165" fontId="13" fillId="0" borderId="0" xfId="0" applyNumberFormat="1" applyFont="1" applyFill="1" applyBorder="1" applyAlignment="1">
      <alignment horizontal="center" vertical="center"/>
    </xf>
    <xf numFmtId="165" fontId="13" fillId="0" borderId="0" xfId="0" applyNumberFormat="1" applyFont="1" applyFill="1" applyBorder="1" applyAlignment="1">
      <alignment horizontal="right" vertical="center"/>
    </xf>
    <xf numFmtId="0" fontId="11" fillId="2" borderId="14" xfId="0" applyFont="1" applyFill="1" applyBorder="1" applyAlignment="1">
      <alignment/>
    </xf>
    <xf numFmtId="165" fontId="0" fillId="2" borderId="16" xfId="0" applyNumberFormat="1" applyFont="1" applyFill="1" applyBorder="1" applyAlignment="1">
      <alignment/>
    </xf>
    <xf numFmtId="0" fontId="12" fillId="2" borderId="14" xfId="0" applyFont="1" applyFill="1" applyBorder="1" applyAlignment="1">
      <alignment/>
    </xf>
    <xf numFmtId="0" fontId="0" fillId="0" borderId="12" xfId="0" applyBorder="1" applyAlignment="1">
      <alignment horizontal="center" vertical="center"/>
    </xf>
    <xf numFmtId="165" fontId="0" fillId="0" borderId="12" xfId="0" applyNumberFormat="1" applyBorder="1" applyAlignment="1">
      <alignment horizontal="center"/>
    </xf>
    <xf numFmtId="0" fontId="0" fillId="0" borderId="12" xfId="0" applyBorder="1" applyAlignment="1">
      <alignment/>
    </xf>
    <xf numFmtId="165" fontId="13" fillId="0" borderId="37" xfId="0" applyNumberFormat="1" applyFont="1" applyFill="1" applyBorder="1" applyAlignment="1">
      <alignment vertical="center"/>
    </xf>
    <xf numFmtId="0" fontId="0" fillId="0" borderId="4" xfId="0" applyBorder="1" applyAlignment="1">
      <alignment/>
    </xf>
    <xf numFmtId="165" fontId="0" fillId="0" borderId="4" xfId="0" applyNumberFormat="1" applyBorder="1" applyAlignment="1">
      <alignment/>
    </xf>
    <xf numFmtId="0" fontId="0" fillId="0" borderId="43" xfId="0" applyBorder="1" applyAlignment="1">
      <alignment/>
    </xf>
    <xf numFmtId="165" fontId="0" fillId="0" borderId="43" xfId="0" applyNumberFormat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Border="1" applyAlignment="1">
      <alignment/>
    </xf>
    <xf numFmtId="165" fontId="0" fillId="0" borderId="15" xfId="0" applyNumberFormat="1" applyBorder="1" applyAlignment="1">
      <alignment/>
    </xf>
    <xf numFmtId="0" fontId="0" fillId="0" borderId="15" xfId="0" applyBorder="1" applyAlignment="1">
      <alignment horizontal="left"/>
    </xf>
    <xf numFmtId="0" fontId="11" fillId="0" borderId="3" xfId="0" applyFont="1" applyBorder="1" applyAlignment="1">
      <alignment horizontal="left"/>
    </xf>
    <xf numFmtId="165" fontId="12" fillId="0" borderId="3" xfId="0" applyNumberFormat="1" applyFont="1" applyBorder="1" applyAlignment="1">
      <alignment/>
    </xf>
    <xf numFmtId="0" fontId="0" fillId="0" borderId="2" xfId="0" applyBorder="1" applyAlignment="1">
      <alignment/>
    </xf>
    <xf numFmtId="165" fontId="10" fillId="0" borderId="40" xfId="0" applyNumberFormat="1" applyFont="1" applyBorder="1" applyAlignment="1">
      <alignment/>
    </xf>
    <xf numFmtId="165" fontId="10" fillId="0" borderId="48" xfId="0" applyNumberFormat="1" applyFont="1" applyBorder="1" applyAlignment="1">
      <alignment/>
    </xf>
    <xf numFmtId="165" fontId="10" fillId="0" borderId="42" xfId="0" applyNumberFormat="1" applyFont="1" applyBorder="1" applyAlignment="1">
      <alignment/>
    </xf>
    <xf numFmtId="165" fontId="0" fillId="0" borderId="13" xfId="0" applyNumberFormat="1" applyBorder="1" applyAlignment="1">
      <alignment/>
    </xf>
    <xf numFmtId="165" fontId="0" fillId="0" borderId="49" xfId="0" applyNumberFormat="1" applyBorder="1" applyAlignment="1">
      <alignment/>
    </xf>
    <xf numFmtId="165" fontId="13" fillId="0" borderId="50" xfId="0" applyNumberFormat="1" applyFont="1" applyFill="1" applyBorder="1" applyAlignment="1">
      <alignment vertical="center"/>
    </xf>
    <xf numFmtId="165" fontId="13" fillId="0" borderId="35" xfId="0" applyNumberFormat="1" applyFont="1" applyBorder="1" applyAlignment="1">
      <alignment vertical="center"/>
    </xf>
    <xf numFmtId="165" fontId="13" fillId="0" borderId="11" xfId="0" applyNumberFormat="1" applyFont="1" applyBorder="1" applyAlignment="1">
      <alignment vertical="center"/>
    </xf>
    <xf numFmtId="165" fontId="10" fillId="0" borderId="30" xfId="0" applyNumberFormat="1" applyFont="1" applyBorder="1" applyAlignment="1">
      <alignment horizontal="right" vertical="center"/>
    </xf>
    <xf numFmtId="165" fontId="10" fillId="0" borderId="48" xfId="0" applyNumberFormat="1" applyFont="1" applyBorder="1" applyAlignment="1">
      <alignment horizontal="right" vertical="center"/>
    </xf>
    <xf numFmtId="0" fontId="13" fillId="3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4" fontId="12" fillId="0" borderId="0" xfId="0" applyNumberFormat="1" applyFont="1" applyFill="1" applyBorder="1" applyAlignment="1">
      <alignment horizontal="center"/>
    </xf>
    <xf numFmtId="165" fontId="12" fillId="0" borderId="3" xfId="0" applyNumberFormat="1" applyFont="1" applyFill="1" applyBorder="1" applyAlignment="1">
      <alignment horizontal="right"/>
    </xf>
    <xf numFmtId="0" fontId="23" fillId="0" borderId="44" xfId="0" applyFont="1" applyBorder="1" applyAlignment="1">
      <alignment/>
    </xf>
    <xf numFmtId="0" fontId="23" fillId="0" borderId="51" xfId="0" applyFont="1" applyBorder="1" applyAlignment="1">
      <alignment/>
    </xf>
    <xf numFmtId="0" fontId="12" fillId="0" borderId="38" xfId="0" applyFont="1" applyBorder="1" applyAlignment="1">
      <alignment/>
    </xf>
    <xf numFmtId="165" fontId="12" fillId="0" borderId="38" xfId="0" applyNumberFormat="1" applyFont="1" applyBorder="1" applyAlignment="1">
      <alignment/>
    </xf>
    <xf numFmtId="0" fontId="12" fillId="0" borderId="8" xfId="0" applyFont="1" applyBorder="1" applyAlignment="1">
      <alignment/>
    </xf>
    <xf numFmtId="0" fontId="12" fillId="0" borderId="5" xfId="0" applyFont="1" applyBorder="1" applyAlignment="1">
      <alignment/>
    </xf>
    <xf numFmtId="0" fontId="12" fillId="0" borderId="32" xfId="0" applyFont="1" applyBorder="1" applyAlignment="1">
      <alignment/>
    </xf>
    <xf numFmtId="4" fontId="12" fillId="0" borderId="32" xfId="0" applyNumberFormat="1" applyFont="1" applyBorder="1" applyAlignment="1">
      <alignment/>
    </xf>
    <xf numFmtId="165" fontId="12" fillId="0" borderId="32" xfId="0" applyNumberFormat="1" applyFont="1" applyBorder="1" applyAlignment="1">
      <alignment/>
    </xf>
    <xf numFmtId="0" fontId="12" fillId="0" borderId="36" xfId="0" applyFont="1" applyBorder="1" applyAlignment="1">
      <alignment/>
    </xf>
    <xf numFmtId="0" fontId="12" fillId="0" borderId="11" xfId="0" applyFont="1" applyBorder="1" applyAlignment="1">
      <alignment/>
    </xf>
    <xf numFmtId="4" fontId="12" fillId="0" borderId="11" xfId="0" applyNumberFormat="1" applyFont="1" applyBorder="1" applyAlignment="1">
      <alignment/>
    </xf>
    <xf numFmtId="165" fontId="12" fillId="0" borderId="11" xfId="0" applyNumberFormat="1" applyFont="1" applyBorder="1" applyAlignment="1">
      <alignment/>
    </xf>
    <xf numFmtId="0" fontId="12" fillId="0" borderId="2" xfId="0" applyFont="1" applyBorder="1" applyAlignment="1">
      <alignment/>
    </xf>
    <xf numFmtId="4" fontId="23" fillId="0" borderId="38" xfId="0" applyNumberFormat="1" applyFont="1" applyBorder="1" applyAlignment="1">
      <alignment/>
    </xf>
    <xf numFmtId="165" fontId="13" fillId="0" borderId="12" xfId="0" applyNumberFormat="1" applyFont="1" applyBorder="1" applyAlignment="1">
      <alignment/>
    </xf>
    <xf numFmtId="165" fontId="13" fillId="0" borderId="12" xfId="0" applyNumberFormat="1" applyFont="1" applyFill="1" applyBorder="1" applyAlignment="1">
      <alignment horizontal="center"/>
    </xf>
    <xf numFmtId="165" fontId="13" fillId="0" borderId="38" xfId="0" applyNumberFormat="1" applyFont="1" applyFill="1" applyBorder="1" applyAlignment="1">
      <alignment horizontal="center"/>
    </xf>
    <xf numFmtId="165" fontId="12" fillId="0" borderId="12" xfId="0" applyNumberFormat="1" applyFont="1" applyFill="1" applyBorder="1" applyAlignment="1">
      <alignment/>
    </xf>
    <xf numFmtId="165" fontId="13" fillId="0" borderId="0" xfId="0" applyNumberFormat="1" applyFont="1" applyFill="1" applyBorder="1" applyAlignment="1">
      <alignment horizontal="center"/>
    </xf>
    <xf numFmtId="165" fontId="12" fillId="0" borderId="0" xfId="0" applyNumberFormat="1" applyFont="1" applyFill="1" applyBorder="1" applyAlignment="1">
      <alignment/>
    </xf>
    <xf numFmtId="165" fontId="23" fillId="0" borderId="0" xfId="0" applyNumberFormat="1" applyFont="1" applyFill="1" applyBorder="1" applyAlignment="1">
      <alignment/>
    </xf>
    <xf numFmtId="165" fontId="23" fillId="0" borderId="0" xfId="0" applyNumberFormat="1" applyFont="1" applyFill="1" applyBorder="1" applyAlignment="1">
      <alignment/>
    </xf>
    <xf numFmtId="165" fontId="13" fillId="0" borderId="52" xfId="0" applyNumberFormat="1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43" xfId="0" applyFont="1" applyBorder="1" applyAlignment="1">
      <alignment/>
    </xf>
    <xf numFmtId="4" fontId="12" fillId="0" borderId="0" xfId="0" applyNumberFormat="1" applyFont="1" applyBorder="1" applyAlignment="1">
      <alignment/>
    </xf>
    <xf numFmtId="165" fontId="12" fillId="0" borderId="0" xfId="0" applyNumberFormat="1" applyFont="1" applyBorder="1" applyAlignment="1">
      <alignment/>
    </xf>
    <xf numFmtId="165" fontId="13" fillId="0" borderId="3" xfId="0" applyNumberFormat="1" applyFont="1" applyFill="1" applyBorder="1" applyAlignment="1">
      <alignment horizontal="center"/>
    </xf>
    <xf numFmtId="165" fontId="13" fillId="0" borderId="15" xfId="0" applyNumberFormat="1" applyFont="1" applyFill="1" applyBorder="1" applyAlignment="1">
      <alignment/>
    </xf>
    <xf numFmtId="0" fontId="12" fillId="0" borderId="10" xfId="0" applyFont="1" applyBorder="1" applyAlignment="1">
      <alignment/>
    </xf>
    <xf numFmtId="4" fontId="12" fillId="0" borderId="10" xfId="0" applyNumberFormat="1" applyFont="1" applyBorder="1" applyAlignment="1">
      <alignment/>
    </xf>
    <xf numFmtId="165" fontId="12" fillId="0" borderId="10" xfId="0" applyNumberFormat="1" applyFont="1" applyBorder="1" applyAlignment="1">
      <alignment/>
    </xf>
    <xf numFmtId="165" fontId="13" fillId="0" borderId="13" xfId="0" applyNumberFormat="1" applyFont="1" applyFill="1" applyBorder="1" applyAlignment="1">
      <alignment horizontal="center"/>
    </xf>
    <xf numFmtId="165" fontId="12" fillId="0" borderId="13" xfId="0" applyNumberFormat="1" applyFont="1" applyBorder="1" applyAlignment="1">
      <alignment/>
    </xf>
    <xf numFmtId="165" fontId="12" fillId="0" borderId="17" xfId="0" applyNumberFormat="1" applyFont="1" applyFill="1" applyBorder="1" applyAlignment="1">
      <alignment/>
    </xf>
    <xf numFmtId="165" fontId="12" fillId="0" borderId="53" xfId="0" applyNumberFormat="1" applyFont="1" applyFill="1" applyBorder="1" applyAlignment="1">
      <alignment/>
    </xf>
    <xf numFmtId="165" fontId="12" fillId="0" borderId="54" xfId="0" applyNumberFormat="1" applyFont="1" applyFill="1" applyBorder="1" applyAlignment="1">
      <alignment/>
    </xf>
    <xf numFmtId="165" fontId="12" fillId="0" borderId="16" xfId="0" applyNumberFormat="1" applyFont="1" applyFill="1" applyBorder="1" applyAlignment="1">
      <alignment/>
    </xf>
    <xf numFmtId="165" fontId="12" fillId="0" borderId="11" xfId="0" applyNumberFormat="1" applyFont="1" applyFill="1" applyBorder="1" applyAlignment="1">
      <alignment/>
    </xf>
    <xf numFmtId="165" fontId="13" fillId="0" borderId="0" xfId="0" applyNumberFormat="1" applyFont="1" applyBorder="1" applyAlignment="1">
      <alignment/>
    </xf>
    <xf numFmtId="0" fontId="12" fillId="0" borderId="55" xfId="0" applyFont="1" applyBorder="1" applyAlignment="1">
      <alignment/>
    </xf>
    <xf numFmtId="0" fontId="23" fillId="0" borderId="38" xfId="0" applyFont="1" applyBorder="1" applyAlignment="1">
      <alignment/>
    </xf>
    <xf numFmtId="165" fontId="12" fillId="0" borderId="26" xfId="0" applyNumberFormat="1" applyFont="1" applyFill="1" applyBorder="1" applyAlignment="1">
      <alignment/>
    </xf>
    <xf numFmtId="0" fontId="12" fillId="0" borderId="4" xfId="0" applyFont="1" applyBorder="1" applyAlignment="1">
      <alignment/>
    </xf>
    <xf numFmtId="0" fontId="12" fillId="0" borderId="9" xfId="0" applyFont="1" applyBorder="1" applyAlignment="1">
      <alignment/>
    </xf>
    <xf numFmtId="0" fontId="23" fillId="0" borderId="56" xfId="0" applyFont="1" applyBorder="1" applyAlignment="1">
      <alignment/>
    </xf>
    <xf numFmtId="0" fontId="23" fillId="0" borderId="57" xfId="0" applyFont="1" applyBorder="1" applyAlignment="1">
      <alignment/>
    </xf>
    <xf numFmtId="0" fontId="23" fillId="0" borderId="4" xfId="0" applyFont="1" applyBorder="1" applyAlignment="1">
      <alignment/>
    </xf>
    <xf numFmtId="4" fontId="12" fillId="0" borderId="38" xfId="0" applyNumberFormat="1" applyFont="1" applyBorder="1" applyAlignment="1">
      <alignment/>
    </xf>
    <xf numFmtId="165" fontId="12" fillId="0" borderId="3" xfId="0" applyNumberFormat="1" applyFont="1" applyFill="1" applyBorder="1" applyAlignment="1">
      <alignment/>
    </xf>
    <xf numFmtId="4" fontId="23" fillId="0" borderId="0" xfId="0" applyNumberFormat="1" applyFont="1" applyBorder="1" applyAlignment="1">
      <alignment/>
    </xf>
    <xf numFmtId="0" fontId="24" fillId="0" borderId="0" xfId="0" applyFont="1" applyFill="1" applyBorder="1" applyAlignment="1">
      <alignment/>
    </xf>
    <xf numFmtId="165" fontId="13" fillId="0" borderId="16" xfId="0" applyNumberFormat="1" applyFont="1" applyFill="1" applyBorder="1" applyAlignment="1">
      <alignment/>
    </xf>
    <xf numFmtId="165" fontId="23" fillId="0" borderId="38" xfId="0" applyNumberFormat="1" applyFont="1" applyBorder="1" applyAlignment="1">
      <alignment/>
    </xf>
    <xf numFmtId="165" fontId="12" fillId="0" borderId="38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23" fillId="0" borderId="2" xfId="0" applyFont="1" applyBorder="1" applyAlignment="1">
      <alignment/>
    </xf>
    <xf numFmtId="165" fontId="12" fillId="0" borderId="11" xfId="0" applyNumberFormat="1" applyFont="1" applyBorder="1" applyAlignment="1">
      <alignment wrapText="1"/>
    </xf>
    <xf numFmtId="4" fontId="12" fillId="0" borderId="8" xfId="0" applyNumberFormat="1" applyFont="1" applyBorder="1" applyAlignment="1">
      <alignment/>
    </xf>
    <xf numFmtId="165" fontId="12" fillId="0" borderId="53" xfId="0" applyNumberFormat="1" applyFont="1" applyFill="1" applyBorder="1" applyAlignment="1">
      <alignment horizontal="right"/>
    </xf>
    <xf numFmtId="165" fontId="12" fillId="0" borderId="15" xfId="0" applyNumberFormat="1" applyFont="1" applyFill="1" applyBorder="1" applyAlignment="1">
      <alignment/>
    </xf>
    <xf numFmtId="4" fontId="12" fillId="0" borderId="43" xfId="0" applyNumberFormat="1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38" xfId="0" applyFont="1" applyBorder="1" applyAlignment="1">
      <alignment/>
    </xf>
    <xf numFmtId="165" fontId="12" fillId="0" borderId="0" xfId="0" applyNumberFormat="1" applyFont="1" applyFill="1" applyBorder="1" applyAlignment="1">
      <alignment horizontal="right"/>
    </xf>
    <xf numFmtId="0" fontId="0" fillId="0" borderId="12" xfId="0" applyFont="1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/>
    </xf>
    <xf numFmtId="165" fontId="23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 wrapText="1"/>
    </xf>
    <xf numFmtId="165" fontId="12" fillId="0" borderId="33" xfId="0" applyNumberFormat="1" applyFont="1" applyBorder="1" applyAlignment="1">
      <alignment/>
    </xf>
    <xf numFmtId="0" fontId="0" fillId="2" borderId="3" xfId="0" applyNumberFormat="1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165" fontId="0" fillId="2" borderId="3" xfId="0" applyNumberFormat="1" applyFont="1" applyFill="1" applyBorder="1" applyAlignment="1">
      <alignment horizontal="center" vertical="center"/>
    </xf>
    <xf numFmtId="165" fontId="0" fillId="3" borderId="3" xfId="0" applyNumberFormat="1" applyFill="1" applyBorder="1" applyAlignment="1">
      <alignment/>
    </xf>
    <xf numFmtId="165" fontId="0" fillId="3" borderId="15" xfId="0" applyNumberFormat="1" applyFill="1" applyBorder="1" applyAlignment="1">
      <alignment/>
    </xf>
    <xf numFmtId="1" fontId="12" fillId="2" borderId="3" xfId="0" applyNumberFormat="1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3" xfId="0" applyNumberFormat="1" applyFill="1" applyBorder="1" applyAlignment="1">
      <alignment horizontal="center" vertical="center"/>
    </xf>
    <xf numFmtId="0" fontId="0" fillId="0" borderId="3" xfId="0" applyNumberForma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1" fontId="12" fillId="0" borderId="3" xfId="0" applyNumberFormat="1" applyFont="1" applyFill="1" applyBorder="1" applyAlignment="1">
      <alignment horizontal="center" vertical="center"/>
    </xf>
    <xf numFmtId="1" fontId="12" fillId="0" borderId="3" xfId="0" applyNumberFormat="1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65" fontId="12" fillId="3" borderId="15" xfId="0" applyNumberFormat="1" applyFont="1" applyFill="1" applyBorder="1" applyAlignment="1">
      <alignment/>
    </xf>
    <xf numFmtId="165" fontId="13" fillId="0" borderId="58" xfId="0" applyNumberFormat="1" applyFont="1" applyBorder="1" applyAlignment="1">
      <alignment vertical="center"/>
    </xf>
    <xf numFmtId="165" fontId="13" fillId="0" borderId="35" xfId="0" applyNumberFormat="1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165" fontId="12" fillId="0" borderId="3" xfId="0" applyNumberFormat="1" applyFont="1" applyFill="1" applyBorder="1" applyAlignment="1">
      <alignment/>
    </xf>
    <xf numFmtId="165" fontId="12" fillId="0" borderId="15" xfId="0" applyNumberFormat="1" applyFont="1" applyFill="1" applyBorder="1" applyAlignment="1">
      <alignment/>
    </xf>
    <xf numFmtId="165" fontId="12" fillId="3" borderId="3" xfId="0" applyNumberFormat="1" applyFont="1" applyFill="1" applyBorder="1" applyAlignment="1">
      <alignment/>
    </xf>
    <xf numFmtId="0" fontId="0" fillId="0" borderId="50" xfId="0" applyBorder="1" applyAlignment="1">
      <alignment vertical="center"/>
    </xf>
    <xf numFmtId="165" fontId="13" fillId="0" borderId="59" xfId="0" applyNumberFormat="1" applyFont="1" applyBorder="1" applyAlignment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vertical="center"/>
    </xf>
    <xf numFmtId="165" fontId="13" fillId="4" borderId="2" xfId="0" applyNumberFormat="1" applyFont="1" applyFill="1" applyBorder="1" applyAlignment="1">
      <alignment horizontal="center" vertical="center"/>
    </xf>
    <xf numFmtId="0" fontId="0" fillId="4" borderId="38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165" fontId="10" fillId="0" borderId="48" xfId="0" applyNumberFormat="1" applyFont="1" applyBorder="1" applyAlignment="1">
      <alignment horizontal="right" vertical="center"/>
    </xf>
    <xf numFmtId="165" fontId="10" fillId="0" borderId="30" xfId="0" applyNumberFormat="1" applyFont="1" applyBorder="1" applyAlignment="1">
      <alignment horizontal="right" vertical="center"/>
    </xf>
    <xf numFmtId="0" fontId="0" fillId="3" borderId="25" xfId="0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5" fontId="10" fillId="4" borderId="35" xfId="0" applyNumberFormat="1" applyFont="1" applyFill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165" fontId="12" fillId="0" borderId="3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0" fillId="0" borderId="15" xfId="0" applyBorder="1" applyAlignment="1">
      <alignment/>
    </xf>
    <xf numFmtId="165" fontId="12" fillId="2" borderId="3" xfId="0" applyNumberFormat="1" applyFont="1" applyFill="1" applyBorder="1" applyAlignment="1">
      <alignment/>
    </xf>
    <xf numFmtId="0" fontId="12" fillId="2" borderId="15" xfId="0" applyFont="1" applyFill="1" applyBorder="1" applyAlignment="1">
      <alignment/>
    </xf>
    <xf numFmtId="0" fontId="0" fillId="2" borderId="15" xfId="0" applyFill="1" applyBorder="1" applyAlignment="1">
      <alignment/>
    </xf>
    <xf numFmtId="165" fontId="12" fillId="2" borderId="15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165" fontId="13" fillId="3" borderId="2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165" fontId="0" fillId="2" borderId="3" xfId="0" applyNumberFormat="1" applyFill="1" applyBorder="1" applyAlignment="1">
      <alignment/>
    </xf>
    <xf numFmtId="165" fontId="12" fillId="2" borderId="3" xfId="0" applyNumberFormat="1" applyFont="1" applyFill="1" applyBorder="1" applyAlignment="1">
      <alignment/>
    </xf>
    <xf numFmtId="165" fontId="0" fillId="2" borderId="3" xfId="0" applyNumberFormat="1" applyFont="1" applyFill="1" applyBorder="1" applyAlignment="1">
      <alignment horizontal="left"/>
    </xf>
    <xf numFmtId="0" fontId="0" fillId="2" borderId="15" xfId="0" applyFont="1" applyFill="1" applyBorder="1" applyAlignment="1">
      <alignment horizontal="left"/>
    </xf>
    <xf numFmtId="0" fontId="0" fillId="2" borderId="3" xfId="0" applyNumberFormat="1" applyFont="1" applyFill="1" applyBorder="1" applyAlignment="1">
      <alignment horizontal="center"/>
    </xf>
    <xf numFmtId="0" fontId="0" fillId="2" borderId="15" xfId="0" applyNumberFormat="1" applyFont="1" applyFill="1" applyBorder="1" applyAlignment="1">
      <alignment horizontal="center"/>
    </xf>
    <xf numFmtId="0" fontId="0" fillId="2" borderId="6" xfId="0" applyNumberFormat="1" applyFont="1" applyFill="1" applyBorder="1" applyAlignment="1">
      <alignment horizontal="center" vertical="center"/>
    </xf>
    <xf numFmtId="0" fontId="0" fillId="2" borderId="18" xfId="0" applyNumberFormat="1" applyFont="1" applyFill="1" applyBorder="1" applyAlignment="1">
      <alignment horizontal="center" vertical="center"/>
    </xf>
    <xf numFmtId="165" fontId="13" fillId="3" borderId="2" xfId="0" applyNumberFormat="1" applyFont="1" applyFill="1" applyBorder="1" applyAlignment="1">
      <alignment horizontal="center"/>
    </xf>
    <xf numFmtId="165" fontId="12" fillId="2" borderId="3" xfId="0" applyNumberFormat="1" applyFont="1" applyFill="1" applyBorder="1" applyAlignment="1">
      <alignment horizontal="right"/>
    </xf>
    <xf numFmtId="0" fontId="0" fillId="2" borderId="15" xfId="0" applyFill="1" applyBorder="1" applyAlignment="1">
      <alignment horizontal="right"/>
    </xf>
    <xf numFmtId="165" fontId="12" fillId="2" borderId="19" xfId="0" applyNumberFormat="1" applyFont="1" applyFill="1" applyBorder="1" applyAlignment="1">
      <alignment/>
    </xf>
    <xf numFmtId="0" fontId="0" fillId="2" borderId="46" xfId="0" applyFill="1" applyBorder="1" applyAlignment="1">
      <alignment/>
    </xf>
    <xf numFmtId="0" fontId="12" fillId="0" borderId="3" xfId="0" applyNumberFormat="1" applyFont="1" applyFill="1" applyBorder="1" applyAlignment="1">
      <alignment horizontal="center" vertical="center"/>
    </xf>
    <xf numFmtId="165" fontId="0" fillId="0" borderId="3" xfId="0" applyNumberFormat="1" applyFill="1" applyBorder="1" applyAlignment="1">
      <alignment/>
    </xf>
    <xf numFmtId="165" fontId="12" fillId="0" borderId="19" xfId="0" applyNumberFormat="1" applyFont="1" applyFill="1" applyBorder="1" applyAlignment="1">
      <alignment/>
    </xf>
    <xf numFmtId="0" fontId="0" fillId="0" borderId="46" xfId="0" applyBorder="1" applyAlignment="1">
      <alignment/>
    </xf>
    <xf numFmtId="165" fontId="12" fillId="0" borderId="3" xfId="0" applyNumberFormat="1" applyFont="1" applyFill="1" applyBorder="1" applyAlignment="1">
      <alignment horizontal="right"/>
    </xf>
    <xf numFmtId="0" fontId="0" fillId="0" borderId="15" xfId="0" applyBorder="1" applyAlignment="1">
      <alignment horizontal="right"/>
    </xf>
    <xf numFmtId="165" fontId="12" fillId="3" borderId="3" xfId="0" applyNumberFormat="1" applyFont="1" applyFill="1" applyBorder="1" applyAlignment="1">
      <alignment/>
    </xf>
    <xf numFmtId="0" fontId="0" fillId="0" borderId="6" xfId="0" applyNumberFormat="1" applyFont="1" applyFill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/>
    </xf>
    <xf numFmtId="0" fontId="0" fillId="0" borderId="15" xfId="0" applyNumberFormat="1" applyFont="1" applyBorder="1" applyAlignment="1">
      <alignment horizontal="center"/>
    </xf>
    <xf numFmtId="165" fontId="0" fillId="0" borderId="3" xfId="0" applyNumberFormat="1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2" borderId="15" xfId="0" applyNumberFormat="1" applyFont="1" applyFill="1" applyBorder="1" applyAlignment="1">
      <alignment horizontal="center" vertical="center"/>
    </xf>
    <xf numFmtId="0" fontId="0" fillId="2" borderId="15" xfId="0" applyNumberFormat="1" applyFill="1" applyBorder="1" applyAlignment="1">
      <alignment horizontal="center" vertical="center"/>
    </xf>
    <xf numFmtId="165" fontId="0" fillId="0" borderId="3" xfId="0" applyNumberFormat="1" applyFill="1" applyBorder="1" applyAlignment="1">
      <alignment horizontal="center" vertical="center"/>
    </xf>
    <xf numFmtId="1" fontId="0" fillId="0" borderId="3" xfId="0" applyNumberFormat="1" applyFill="1" applyBorder="1" applyAlignment="1">
      <alignment horizontal="center" vertical="center"/>
    </xf>
    <xf numFmtId="0" fontId="0" fillId="3" borderId="15" xfId="0" applyFill="1" applyBorder="1" applyAlignment="1">
      <alignment/>
    </xf>
    <xf numFmtId="0" fontId="12" fillId="3" borderId="15" xfId="0" applyFont="1" applyFill="1" applyBorder="1" applyAlignment="1">
      <alignment/>
    </xf>
    <xf numFmtId="0" fontId="0" fillId="3" borderId="13" xfId="0" applyFill="1" applyBorder="1" applyAlignment="1">
      <alignment horizontal="center"/>
    </xf>
    <xf numFmtId="165" fontId="0" fillId="0" borderId="3" xfId="0" applyNumberFormat="1" applyFill="1" applyBorder="1" applyAlignment="1">
      <alignment wrapText="1"/>
    </xf>
    <xf numFmtId="0" fontId="0" fillId="0" borderId="15" xfId="0" applyBorder="1" applyAlignment="1">
      <alignment wrapText="1"/>
    </xf>
    <xf numFmtId="165" fontId="12" fillId="0" borderId="3" xfId="0" applyNumberFormat="1" applyFont="1" applyFill="1" applyBorder="1" applyAlignment="1">
      <alignment/>
    </xf>
    <xf numFmtId="0" fontId="12" fillId="0" borderId="15" xfId="0" applyFont="1" applyBorder="1" applyAlignment="1">
      <alignment/>
    </xf>
    <xf numFmtId="165" fontId="12" fillId="0" borderId="3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3" xfId="0" applyNumberFormat="1" applyFont="1" applyFill="1" applyBorder="1" applyAlignment="1">
      <alignment horizontal="center" vertical="center"/>
    </xf>
    <xf numFmtId="165" fontId="0" fillId="0" borderId="3" xfId="0" applyNumberFormat="1" applyFont="1" applyFill="1" applyBorder="1" applyAlignment="1">
      <alignment horizontal="center" vertical="center"/>
    </xf>
    <xf numFmtId="1" fontId="0" fillId="0" borderId="3" xfId="0" applyNumberFormat="1" applyFont="1" applyFill="1" applyBorder="1" applyAlignment="1">
      <alignment horizontal="center" vertical="center"/>
    </xf>
    <xf numFmtId="1" fontId="0" fillId="0" borderId="3" xfId="0" applyNumberFormat="1" applyFont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/>
    </xf>
    <xf numFmtId="0" fontId="0" fillId="0" borderId="3" xfId="16" applyNumberFormat="1" applyFont="1" applyBorder="1" applyAlignment="1">
      <alignment horizontal="center" vertical="center"/>
    </xf>
    <xf numFmtId="165" fontId="0" fillId="2" borderId="3" xfId="0" applyNumberFormat="1" applyFill="1" applyBorder="1" applyAlignment="1">
      <alignment wrapText="1"/>
    </xf>
    <xf numFmtId="0" fontId="0" fillId="2" borderId="15" xfId="0" applyFill="1" applyBorder="1" applyAlignment="1">
      <alignment wrapText="1"/>
    </xf>
    <xf numFmtId="165" fontId="0" fillId="2" borderId="15" xfId="0" applyNumberFormat="1" applyFill="1" applyBorder="1" applyAlignment="1">
      <alignment wrapText="1"/>
    </xf>
    <xf numFmtId="165" fontId="12" fillId="0" borderId="3" xfId="0" applyNumberFormat="1" applyFont="1" applyBorder="1" applyAlignment="1">
      <alignment/>
    </xf>
    <xf numFmtId="165" fontId="12" fillId="0" borderId="15" xfId="0" applyNumberFormat="1" applyFont="1" applyBorder="1" applyAlignment="1">
      <alignment/>
    </xf>
    <xf numFmtId="165" fontId="12" fillId="3" borderId="6" xfId="0" applyNumberFormat="1" applyFont="1" applyFill="1" applyBorder="1" applyAlignment="1">
      <alignment/>
    </xf>
    <xf numFmtId="0" fontId="12" fillId="3" borderId="18" xfId="0" applyFont="1" applyFill="1" applyBorder="1" applyAlignment="1">
      <alignment/>
    </xf>
    <xf numFmtId="0" fontId="0" fillId="0" borderId="3" xfId="0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65" fontId="0" fillId="0" borderId="19" xfId="0" applyNumberFormat="1" applyFill="1" applyBorder="1" applyAlignment="1">
      <alignment/>
    </xf>
    <xf numFmtId="165" fontId="12" fillId="2" borderId="4" xfId="0" applyNumberFormat="1" applyFont="1" applyFill="1" applyBorder="1" applyAlignment="1">
      <alignment/>
    </xf>
    <xf numFmtId="0" fontId="12" fillId="2" borderId="43" xfId="0" applyFont="1" applyFill="1" applyBorder="1" applyAlignment="1">
      <alignment/>
    </xf>
    <xf numFmtId="165" fontId="12" fillId="3" borderId="4" xfId="0" applyNumberFormat="1" applyFont="1" applyFill="1" applyBorder="1" applyAlignment="1">
      <alignment/>
    </xf>
    <xf numFmtId="0" fontId="12" fillId="3" borderId="43" xfId="0" applyFont="1" applyFill="1" applyBorder="1" applyAlignment="1">
      <alignment/>
    </xf>
    <xf numFmtId="165" fontId="12" fillId="0" borderId="4" xfId="0" applyNumberFormat="1" applyFont="1" applyFill="1" applyBorder="1" applyAlignment="1">
      <alignment/>
    </xf>
    <xf numFmtId="0" fontId="12" fillId="0" borderId="43" xfId="0" applyFont="1" applyBorder="1" applyAlignment="1">
      <alignment/>
    </xf>
    <xf numFmtId="0" fontId="0" fillId="2" borderId="3" xfId="0" applyFill="1" applyBorder="1" applyAlignment="1">
      <alignment horizontal="center" vertical="center"/>
    </xf>
    <xf numFmtId="14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0" fillId="0" borderId="3" xfId="0" applyBorder="1" applyAlignment="1">
      <alignment/>
    </xf>
    <xf numFmtId="0" fontId="0" fillId="2" borderId="3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1" fontId="0" fillId="2" borderId="3" xfId="0" applyNumberFormat="1" applyFill="1" applyBorder="1" applyAlignment="1">
      <alignment horizontal="center" vertical="center"/>
    </xf>
    <xf numFmtId="165" fontId="0" fillId="2" borderId="19" xfId="0" applyNumberFormat="1" applyFill="1" applyBorder="1" applyAlignment="1">
      <alignment/>
    </xf>
    <xf numFmtId="0" fontId="0" fillId="0" borderId="19" xfId="0" applyBorder="1" applyAlignment="1">
      <alignment/>
    </xf>
    <xf numFmtId="0" fontId="10" fillId="0" borderId="3" xfId="0" applyNumberFormat="1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165" fontId="12" fillId="0" borderId="4" xfId="0" applyNumberFormat="1" applyFont="1" applyBorder="1" applyAlignment="1">
      <alignment/>
    </xf>
    <xf numFmtId="165" fontId="12" fillId="0" borderId="43" xfId="0" applyNumberFormat="1" applyFont="1" applyBorder="1" applyAlignment="1">
      <alignment/>
    </xf>
    <xf numFmtId="165" fontId="0" fillId="0" borderId="3" xfId="0" applyNumberFormat="1" applyFill="1" applyBorder="1" applyAlignment="1">
      <alignment vertical="center"/>
    </xf>
    <xf numFmtId="0" fontId="0" fillId="0" borderId="15" xfId="0" applyBorder="1" applyAlignment="1">
      <alignment vertical="center"/>
    </xf>
    <xf numFmtId="165" fontId="12" fillId="0" borderId="19" xfId="0" applyNumberFormat="1" applyFont="1" applyFill="1" applyBorder="1" applyAlignment="1">
      <alignment/>
    </xf>
    <xf numFmtId="0" fontId="12" fillId="0" borderId="46" xfId="0" applyFont="1" applyBorder="1" applyAlignment="1">
      <alignment/>
    </xf>
    <xf numFmtId="0" fontId="0" fillId="0" borderId="3" xfId="16" applyNumberFormat="1" applyFill="1" applyBorder="1" applyAlignment="1">
      <alignment horizontal="center" vertical="center"/>
    </xf>
    <xf numFmtId="1" fontId="0" fillId="0" borderId="3" xfId="0" applyNumberFormat="1" applyFill="1" applyBorder="1" applyAlignment="1">
      <alignment horizontal="center" vertical="center" wrapText="1"/>
    </xf>
    <xf numFmtId="0" fontId="0" fillId="0" borderId="3" xfId="16" applyNumberFormat="1" applyBorder="1" applyAlignment="1">
      <alignment horizontal="center" vertical="center"/>
    </xf>
    <xf numFmtId="0" fontId="0" fillId="0" borderId="6" xfId="16" applyNumberForma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5" fontId="12" fillId="0" borderId="46" xfId="0" applyNumberFormat="1" applyFont="1" applyBorder="1" applyAlignment="1">
      <alignment/>
    </xf>
    <xf numFmtId="165" fontId="12" fillId="0" borderId="6" xfId="0" applyNumberFormat="1" applyFont="1" applyFill="1" applyBorder="1" applyAlignment="1">
      <alignment/>
    </xf>
    <xf numFmtId="0" fontId="12" fillId="0" borderId="18" xfId="0" applyFont="1" applyBorder="1" applyAlignment="1">
      <alignment/>
    </xf>
    <xf numFmtId="172" fontId="12" fillId="0" borderId="3" xfId="0" applyNumberFormat="1" applyFont="1" applyBorder="1" applyAlignment="1">
      <alignment/>
    </xf>
    <xf numFmtId="172" fontId="12" fillId="0" borderId="15" xfId="0" applyNumberFormat="1" applyFont="1" applyBorder="1" applyAlignment="1">
      <alignment/>
    </xf>
    <xf numFmtId="0" fontId="0" fillId="0" borderId="6" xfId="0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165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72" fontId="0" fillId="0" borderId="15" xfId="0" applyNumberFormat="1" applyBorder="1" applyAlignment="1">
      <alignment/>
    </xf>
    <xf numFmtId="0" fontId="0" fillId="0" borderId="6" xfId="0" applyNumberFormat="1" applyFill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165" fontId="0" fillId="0" borderId="15" xfId="0" applyNumberFormat="1" applyFill="1" applyBorder="1" applyAlignment="1">
      <alignment/>
    </xf>
    <xf numFmtId="165" fontId="12" fillId="0" borderId="8" xfId="0" applyNumberFormat="1" applyFont="1" applyBorder="1" applyAlignment="1">
      <alignment wrapText="1"/>
    </xf>
    <xf numFmtId="0" fontId="0" fillId="0" borderId="40" xfId="0" applyBorder="1" applyAlignment="1">
      <alignment/>
    </xf>
    <xf numFmtId="165" fontId="12" fillId="0" borderId="32" xfId="0" applyNumberFormat="1" applyFont="1" applyBorder="1" applyAlignment="1">
      <alignment wrapText="1"/>
    </xf>
    <xf numFmtId="0" fontId="0" fillId="0" borderId="33" xfId="0" applyBorder="1" applyAlignment="1">
      <alignment wrapText="1"/>
    </xf>
    <xf numFmtId="0" fontId="0" fillId="0" borderId="15" xfId="0" applyFont="1" applyBorder="1" applyAlignment="1">
      <alignment/>
    </xf>
    <xf numFmtId="1" fontId="0" fillId="0" borderId="15" xfId="0" applyNumberFormat="1" applyFont="1" applyBorder="1" applyAlignment="1">
      <alignment horizontal="center" vertical="center"/>
    </xf>
    <xf numFmtId="165" fontId="13" fillId="3" borderId="13" xfId="0" applyNumberFormat="1" applyFont="1" applyFill="1" applyBorder="1" applyAlignment="1">
      <alignment horizontal="center"/>
    </xf>
    <xf numFmtId="165" fontId="12" fillId="0" borderId="6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5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horizontal="center"/>
    </xf>
  </cellXfs>
  <cellStyles count="8">
    <cellStyle name="Normal" xfId="0"/>
    <cellStyle name="Comma" xfId="16"/>
    <cellStyle name="Comma [0]" xfId="17"/>
    <cellStyle name="Hyperlink" xfId="18"/>
    <cellStyle name="Currency" xfId="19"/>
    <cellStyle name="Currency [0]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workbookViewId="0" topLeftCell="A1">
      <pane ySplit="6" topLeftCell="BM7" activePane="bottomLeft" state="frozen"/>
      <selection pane="topLeft" activeCell="A1" sqref="A1"/>
      <selection pane="bottomLeft" activeCell="A2" sqref="A2:F2"/>
    </sheetView>
  </sheetViews>
  <sheetFormatPr defaultColWidth="9.140625" defaultRowHeight="12.75"/>
  <cols>
    <col min="1" max="1" width="21.57421875" style="0" customWidth="1"/>
    <col min="2" max="4" width="13.28125" style="0" customWidth="1"/>
    <col min="5" max="5" width="15.7109375" style="0" customWidth="1"/>
    <col min="6" max="6" width="18.140625" style="0" customWidth="1"/>
    <col min="7" max="8" width="14.00390625" style="0" customWidth="1"/>
    <col min="9" max="10" width="12.140625" style="0" customWidth="1"/>
    <col min="11" max="11" width="12.8515625" style="0" customWidth="1"/>
  </cols>
  <sheetData>
    <row r="1" spans="1:10" s="109" customFormat="1" ht="20.25" customHeight="1">
      <c r="A1" s="420" t="s">
        <v>126</v>
      </c>
      <c r="B1" s="420"/>
      <c r="C1" s="420"/>
      <c r="D1" s="420"/>
      <c r="E1" s="420"/>
      <c r="F1" s="420"/>
      <c r="G1" s="107"/>
      <c r="H1" s="107"/>
      <c r="I1" s="108"/>
      <c r="J1" s="108"/>
    </row>
    <row r="2" spans="1:10" s="109" customFormat="1" ht="20.25">
      <c r="A2" s="421" t="s">
        <v>277</v>
      </c>
      <c r="B2" s="421"/>
      <c r="C2" s="421"/>
      <c r="D2" s="421"/>
      <c r="E2" s="421"/>
      <c r="F2" s="421"/>
      <c r="G2" s="107"/>
      <c r="H2" s="107"/>
      <c r="I2" s="108"/>
      <c r="J2" s="108"/>
    </row>
    <row r="3" spans="1:10" s="109" customFormat="1" ht="20.25">
      <c r="A3" s="421" t="s">
        <v>276</v>
      </c>
      <c r="B3" s="421"/>
      <c r="C3" s="421"/>
      <c r="D3" s="421"/>
      <c r="E3" s="421"/>
      <c r="F3" s="421"/>
      <c r="G3" s="107"/>
      <c r="H3" s="107"/>
      <c r="I3" s="108"/>
      <c r="J3" s="108"/>
    </row>
    <row r="4" spans="1:10" s="109" customFormat="1" ht="20.25">
      <c r="A4" s="557" t="s">
        <v>2</v>
      </c>
      <c r="B4" s="557"/>
      <c r="C4" s="557"/>
      <c r="D4" s="557"/>
      <c r="E4" s="557"/>
      <c r="F4" s="557"/>
      <c r="G4" s="107"/>
      <c r="H4" s="107"/>
      <c r="I4" s="108"/>
      <c r="J4" s="108"/>
    </row>
    <row r="5" spans="1:10" ht="18.75" thickBot="1">
      <c r="A5" s="2"/>
      <c r="B5" s="2"/>
      <c r="C5" s="2"/>
      <c r="D5" s="2"/>
      <c r="E5" s="2"/>
      <c r="F5" s="110" t="s">
        <v>270</v>
      </c>
      <c r="G5" s="2"/>
      <c r="H5" s="2"/>
      <c r="I5" s="2"/>
      <c r="J5" s="2"/>
    </row>
    <row r="6" spans="1:7" ht="111" customHeight="1" thickBot="1">
      <c r="A6" s="310" t="s">
        <v>275</v>
      </c>
      <c r="B6" s="111" t="s">
        <v>271</v>
      </c>
      <c r="C6" s="426" t="s">
        <v>272</v>
      </c>
      <c r="D6" s="427"/>
      <c r="E6" s="112" t="s">
        <v>273</v>
      </c>
      <c r="F6" s="113" t="s">
        <v>274</v>
      </c>
      <c r="G6" s="4"/>
    </row>
    <row r="7" spans="1:7" ht="27" customHeight="1">
      <c r="A7" s="114" t="s">
        <v>127</v>
      </c>
      <c r="B7" s="199">
        <v>0</v>
      </c>
      <c r="C7" s="115">
        <v>0</v>
      </c>
      <c r="D7" s="116">
        <v>0</v>
      </c>
      <c r="E7" s="116">
        <v>0</v>
      </c>
      <c r="F7" s="117">
        <v>0</v>
      </c>
      <c r="G7" s="4"/>
    </row>
    <row r="8" spans="1:7" ht="27" customHeight="1">
      <c r="A8" s="118" t="s">
        <v>128</v>
      </c>
      <c r="B8" s="119">
        <v>120000</v>
      </c>
      <c r="C8" s="120">
        <v>120000</v>
      </c>
      <c r="D8" s="121">
        <v>0</v>
      </c>
      <c r="E8" s="305">
        <v>0</v>
      </c>
      <c r="F8" s="132">
        <v>90900</v>
      </c>
      <c r="G8" s="124"/>
    </row>
    <row r="9" spans="1:7" ht="27" customHeight="1">
      <c r="A9" s="125" t="s">
        <v>129</v>
      </c>
      <c r="B9" s="119">
        <v>300</v>
      </c>
      <c r="C9" s="120">
        <v>300</v>
      </c>
      <c r="D9" s="122">
        <v>0</v>
      </c>
      <c r="E9" s="122">
        <v>0</v>
      </c>
      <c r="F9" s="308">
        <v>300</v>
      </c>
      <c r="G9" s="127"/>
    </row>
    <row r="10" spans="1:7" ht="27" customHeight="1">
      <c r="A10" s="125" t="s">
        <v>234</v>
      </c>
      <c r="B10" s="119">
        <v>750</v>
      </c>
      <c r="C10" s="120">
        <v>0</v>
      </c>
      <c r="D10" s="122">
        <v>750</v>
      </c>
      <c r="E10" s="122">
        <v>0</v>
      </c>
      <c r="F10" s="132">
        <v>0</v>
      </c>
      <c r="G10" s="127"/>
    </row>
    <row r="11" spans="1:7" ht="27.75" customHeight="1">
      <c r="A11" s="125" t="s">
        <v>130</v>
      </c>
      <c r="B11" s="119">
        <v>48000</v>
      </c>
      <c r="C11" s="120">
        <v>43000</v>
      </c>
      <c r="D11" s="122">
        <v>0</v>
      </c>
      <c r="E11" s="122">
        <v>5000</v>
      </c>
      <c r="F11" s="308">
        <v>41000</v>
      </c>
      <c r="G11" s="128"/>
    </row>
    <row r="12" spans="1:7" ht="27.75" customHeight="1">
      <c r="A12" s="125" t="s">
        <v>131</v>
      </c>
      <c r="B12" s="119">
        <v>200000</v>
      </c>
      <c r="C12" s="120">
        <v>189690</v>
      </c>
      <c r="D12" s="122">
        <v>9640</v>
      </c>
      <c r="E12" s="122">
        <v>670</v>
      </c>
      <c r="F12" s="132">
        <v>129072</v>
      </c>
      <c r="G12" s="35"/>
    </row>
    <row r="13" spans="1:7" ht="27.75" customHeight="1">
      <c r="A13" s="125" t="s">
        <v>132</v>
      </c>
      <c r="B13" s="119">
        <v>10000</v>
      </c>
      <c r="C13" s="120">
        <v>9380</v>
      </c>
      <c r="D13" s="122">
        <v>330</v>
      </c>
      <c r="E13" s="122">
        <v>290</v>
      </c>
      <c r="F13" s="308">
        <v>1240</v>
      </c>
      <c r="G13" s="128"/>
    </row>
    <row r="14" spans="1:14" ht="27.75" customHeight="1">
      <c r="A14" s="129" t="s">
        <v>133</v>
      </c>
      <c r="B14" s="130">
        <v>2000</v>
      </c>
      <c r="C14" s="131">
        <v>2000</v>
      </c>
      <c r="D14" s="126">
        <v>0</v>
      </c>
      <c r="E14" s="126">
        <v>0</v>
      </c>
      <c r="F14" s="132">
        <v>0</v>
      </c>
      <c r="G14" s="35"/>
      <c r="H14" s="415"/>
      <c r="I14" s="415"/>
      <c r="J14" s="415"/>
      <c r="K14" s="415"/>
      <c r="L14" s="415"/>
      <c r="M14" s="415"/>
      <c r="N14" s="415"/>
    </row>
    <row r="15" spans="1:14" ht="18.75" customHeight="1">
      <c r="A15" s="424" t="s">
        <v>143</v>
      </c>
      <c r="B15" s="428">
        <v>18642</v>
      </c>
      <c r="C15" s="411">
        <v>10445</v>
      </c>
      <c r="D15" s="405">
        <v>0</v>
      </c>
      <c r="E15" s="405">
        <v>8197</v>
      </c>
      <c r="F15" s="422">
        <v>0</v>
      </c>
      <c r="H15" s="413"/>
      <c r="I15" s="413"/>
      <c r="J15" s="413"/>
      <c r="K15" s="413"/>
      <c r="L15" s="413"/>
      <c r="M15" s="413"/>
      <c r="N15" s="413"/>
    </row>
    <row r="16" spans="1:6" ht="15.75" customHeight="1">
      <c r="A16" s="425"/>
      <c r="B16" s="410"/>
      <c r="C16" s="404"/>
      <c r="D16" s="406"/>
      <c r="E16" s="406"/>
      <c r="F16" s="423"/>
    </row>
    <row r="17" spans="1:6" ht="27.75" customHeight="1" thickBot="1">
      <c r="A17" s="136" t="s">
        <v>134</v>
      </c>
      <c r="B17" s="134">
        <v>115000</v>
      </c>
      <c r="C17" s="307">
        <v>107270</v>
      </c>
      <c r="D17" s="306">
        <v>6300</v>
      </c>
      <c r="E17" s="306">
        <v>1430</v>
      </c>
      <c r="F17" s="309">
        <v>108370</v>
      </c>
    </row>
    <row r="18" spans="1:6" ht="27.75" customHeight="1" thickBot="1">
      <c r="A18" s="137" t="s">
        <v>135</v>
      </c>
      <c r="B18" s="138">
        <f>SUM(B7:B17)</f>
        <v>514692</v>
      </c>
      <c r="C18" s="139">
        <f>SUM(C7:C17)</f>
        <v>482085</v>
      </c>
      <c r="D18" s="140">
        <f>SUM(D7:D17)</f>
        <v>17020</v>
      </c>
      <c r="E18" s="288">
        <f>SUM(E7:E17)</f>
        <v>15587</v>
      </c>
      <c r="F18" s="141">
        <f>SUM(F7:F17)</f>
        <v>370882</v>
      </c>
    </row>
    <row r="19" spans="1:6" ht="20.25" customHeight="1" thickBot="1">
      <c r="A19" s="142"/>
      <c r="B19" s="143"/>
      <c r="C19" s="417">
        <f>C18+D18+E18</f>
        <v>514692</v>
      </c>
      <c r="D19" s="418"/>
      <c r="E19" s="419"/>
      <c r="F19" s="144"/>
    </row>
    <row r="20" spans="1:6" ht="20.25" customHeight="1">
      <c r="A20" s="156"/>
      <c r="B20" s="127"/>
      <c r="C20" s="280"/>
      <c r="D20" s="219"/>
      <c r="E20" s="219"/>
      <c r="F20" s="281"/>
    </row>
    <row r="21" spans="1:6" ht="20.25" customHeight="1" hidden="1">
      <c r="A21" s="156"/>
      <c r="B21" s="127"/>
      <c r="C21" s="280"/>
      <c r="D21" s="219"/>
      <c r="E21" s="219"/>
      <c r="F21" s="281"/>
    </row>
    <row r="22" spans="1:6" ht="20.25" customHeight="1" hidden="1">
      <c r="A22" s="415" t="s">
        <v>136</v>
      </c>
      <c r="B22" s="416"/>
      <c r="C22" s="416"/>
      <c r="D22" s="416"/>
      <c r="E22" s="416"/>
      <c r="F22" s="416"/>
    </row>
    <row r="23" spans="1:6" ht="20.25" customHeight="1" hidden="1">
      <c r="A23" s="415" t="s">
        <v>137</v>
      </c>
      <c r="B23" s="416"/>
      <c r="C23" s="416"/>
      <c r="D23" s="416"/>
      <c r="E23" s="416"/>
      <c r="F23" s="416"/>
    </row>
    <row r="24" spans="1:6" ht="20.25" customHeight="1" hidden="1" thickBot="1">
      <c r="A24" s="133"/>
      <c r="B24" s="145"/>
      <c r="C24" s="145"/>
      <c r="D24" s="145"/>
      <c r="E24" s="145"/>
      <c r="F24" s="145"/>
    </row>
    <row r="25" spans="1:6" ht="27.75" customHeight="1" hidden="1">
      <c r="A25" s="146" t="s">
        <v>138</v>
      </c>
      <c r="B25" s="147">
        <v>0</v>
      </c>
      <c r="C25" s="148">
        <v>10000</v>
      </c>
      <c r="D25" s="149">
        <v>0</v>
      </c>
      <c r="E25" s="148">
        <v>0</v>
      </c>
      <c r="F25" s="150">
        <v>0</v>
      </c>
    </row>
    <row r="26" spans="1:6" ht="27.75" customHeight="1" hidden="1">
      <c r="A26" s="125" t="s">
        <v>139</v>
      </c>
      <c r="B26" s="119">
        <v>71000</v>
      </c>
      <c r="C26" s="120">
        <v>28600</v>
      </c>
      <c r="D26" s="122">
        <v>34000</v>
      </c>
      <c r="E26" s="120">
        <v>0</v>
      </c>
      <c r="F26" s="123">
        <v>31700</v>
      </c>
    </row>
    <row r="27" spans="1:6" ht="27.75" customHeight="1" hidden="1" thickBot="1">
      <c r="A27" s="151" t="s">
        <v>140</v>
      </c>
      <c r="B27" s="152">
        <v>119896.2</v>
      </c>
      <c r="C27" s="153">
        <v>156635</v>
      </c>
      <c r="D27" s="154">
        <v>0</v>
      </c>
      <c r="E27" s="153">
        <v>0</v>
      </c>
      <c r="F27" s="155">
        <v>156635</v>
      </c>
    </row>
    <row r="28" spans="1:6" ht="27.75" customHeight="1" hidden="1" thickBot="1">
      <c r="A28" s="137" t="s">
        <v>141</v>
      </c>
      <c r="B28" s="138">
        <f>SUM(B25:B27)</f>
        <v>190896.2</v>
      </c>
      <c r="C28" s="139">
        <f>SUM(C25:C27)</f>
        <v>195235</v>
      </c>
      <c r="D28" s="140">
        <f>SUM(D25:D27)</f>
        <v>34000</v>
      </c>
      <c r="E28" s="140">
        <f>SUM(E25:E27)</f>
        <v>0</v>
      </c>
      <c r="F28" s="141">
        <f>SUM(F25:F27)</f>
        <v>188335</v>
      </c>
    </row>
    <row r="29" spans="1:6" ht="14.25" customHeight="1" hidden="1" thickBot="1">
      <c r="A29" s="156"/>
      <c r="B29" s="157"/>
      <c r="C29" s="127"/>
      <c r="D29" s="158"/>
      <c r="E29" s="131"/>
      <c r="F29" s="159"/>
    </row>
    <row r="30" spans="1:7" ht="28.5" customHeight="1" hidden="1" thickBot="1">
      <c r="A30" s="160" t="s">
        <v>142</v>
      </c>
      <c r="B30" s="161">
        <f>B18+B28</f>
        <v>705588.2</v>
      </c>
      <c r="C30" s="162">
        <f>C18+C28</f>
        <v>677320</v>
      </c>
      <c r="D30" s="163">
        <f>D18+D28</f>
        <v>51020</v>
      </c>
      <c r="E30" s="164">
        <v>1545</v>
      </c>
      <c r="F30" s="165">
        <f>F18+F28</f>
        <v>559217</v>
      </c>
      <c r="G30" s="128"/>
    </row>
    <row r="31" spans="2:6" ht="12.75" hidden="1">
      <c r="B31" s="128"/>
      <c r="C31" s="128"/>
      <c r="D31" s="128"/>
      <c r="E31" s="128"/>
      <c r="F31" s="128"/>
    </row>
    <row r="32" spans="2:6" ht="15" hidden="1">
      <c r="B32" s="128"/>
      <c r="C32" s="128"/>
      <c r="D32" s="166"/>
      <c r="E32" s="128"/>
      <c r="F32" s="128"/>
    </row>
    <row r="33" spans="2:6" ht="15">
      <c r="B33" s="128"/>
      <c r="C33" s="128"/>
      <c r="D33" s="166"/>
      <c r="E33" s="128"/>
      <c r="F33" s="128"/>
    </row>
    <row r="34" spans="2:6" ht="15">
      <c r="B34" s="128"/>
      <c r="C34" s="128"/>
      <c r="D34" s="166"/>
      <c r="E34" s="128"/>
      <c r="F34" s="128"/>
    </row>
    <row r="35" spans="1:6" ht="20.25" customHeight="1">
      <c r="A35" s="135"/>
      <c r="B35" s="413"/>
      <c r="C35" s="413"/>
      <c r="D35" s="413"/>
      <c r="E35" s="413"/>
      <c r="F35" s="414"/>
    </row>
    <row r="36" spans="1:7" ht="20.25" customHeight="1">
      <c r="A36" s="167"/>
      <c r="B36" s="168"/>
      <c r="C36" s="168"/>
      <c r="D36" s="168"/>
      <c r="E36" s="168"/>
      <c r="F36" s="168"/>
      <c r="G36" s="128"/>
    </row>
    <row r="37" spans="1:6" ht="15.75">
      <c r="A37" s="169"/>
      <c r="B37" s="170"/>
      <c r="C37" s="412"/>
      <c r="D37" s="412"/>
      <c r="E37" s="170"/>
      <c r="F37" s="170"/>
    </row>
    <row r="38" spans="1:6" ht="23.25" customHeight="1">
      <c r="A38" s="171"/>
      <c r="B38" s="169"/>
      <c r="C38" s="172"/>
      <c r="D38" s="172"/>
      <c r="E38" s="172"/>
      <c r="F38" s="167"/>
    </row>
    <row r="39" spans="1:4" ht="12.75">
      <c r="A39" s="34"/>
      <c r="B39" s="34"/>
      <c r="C39" s="34"/>
      <c r="D39" s="34"/>
    </row>
  </sheetData>
  <mergeCells count="18">
    <mergeCell ref="A4:F4"/>
    <mergeCell ref="A1:F1"/>
    <mergeCell ref="A2:F2"/>
    <mergeCell ref="F15:F16"/>
    <mergeCell ref="A15:A16"/>
    <mergeCell ref="C6:D6"/>
    <mergeCell ref="B15:B16"/>
    <mergeCell ref="C15:C16"/>
    <mergeCell ref="D15:D16"/>
    <mergeCell ref="E15:E16"/>
    <mergeCell ref="A3:F3"/>
    <mergeCell ref="C37:D37"/>
    <mergeCell ref="B35:F35"/>
    <mergeCell ref="H14:N14"/>
    <mergeCell ref="H15:N15"/>
    <mergeCell ref="A23:F23"/>
    <mergeCell ref="A22:F22"/>
    <mergeCell ref="C19:E19"/>
  </mergeCells>
  <printOptions horizontalCentered="1"/>
  <pageMargins left="0.7874015748031497" right="0.3937007874015748" top="1.1811023622047245" bottom="0.5905511811023623" header="0.5118110236220472" footer="0.5118110236220472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U75"/>
  <sheetViews>
    <sheetView zoomScale="75" zoomScaleNormal="75" workbookViewId="0" topLeftCell="F1">
      <selection activeCell="K3" sqref="K3"/>
    </sheetView>
  </sheetViews>
  <sheetFormatPr defaultColWidth="9.140625" defaultRowHeight="12.75"/>
  <cols>
    <col min="1" max="1" width="6.140625" style="0" customWidth="1"/>
    <col min="2" max="2" width="13.57421875" style="0" customWidth="1"/>
    <col min="3" max="4" width="7.7109375" style="0" customWidth="1"/>
    <col min="5" max="5" width="77.57421875" style="0" customWidth="1"/>
    <col min="6" max="6" width="14.7109375" style="0" customWidth="1"/>
    <col min="7" max="10" width="16.8515625" style="0" customWidth="1"/>
    <col min="11" max="11" width="27.00390625" style="0" customWidth="1"/>
  </cols>
  <sheetData>
    <row r="2" spans="1:11" ht="25.5" customHeight="1" thickBot="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7.25" customHeight="1">
      <c r="A3" s="3"/>
      <c r="F3" s="90" t="s">
        <v>53</v>
      </c>
      <c r="G3" s="91">
        <v>115000</v>
      </c>
      <c r="H3" s="6"/>
      <c r="I3" s="7"/>
      <c r="K3" s="8" t="s">
        <v>263</v>
      </c>
    </row>
    <row r="4" spans="1:9" ht="17.25" customHeight="1">
      <c r="A4" s="9" t="s">
        <v>54</v>
      </c>
      <c r="B4" s="10"/>
      <c r="C4" s="10"/>
      <c r="D4" s="10"/>
      <c r="E4" s="10"/>
      <c r="F4" s="92" t="s">
        <v>55</v>
      </c>
      <c r="G4" s="93">
        <v>-113570</v>
      </c>
      <c r="H4" s="6"/>
      <c r="I4" s="7"/>
    </row>
    <row r="5" spans="1:9" ht="17.25" customHeight="1" thickBot="1">
      <c r="A5" s="12" t="s">
        <v>121</v>
      </c>
      <c r="B5" s="67"/>
      <c r="C5" s="10"/>
      <c r="D5" s="10"/>
      <c r="E5" s="10"/>
      <c r="F5" s="94" t="s">
        <v>51</v>
      </c>
      <c r="G5" s="95">
        <f>SUM(G3:G4)</f>
        <v>1430</v>
      </c>
      <c r="H5" s="6"/>
      <c r="I5" s="7"/>
    </row>
    <row r="6" spans="1:11" ht="16.5" customHeight="1" thickBot="1">
      <c r="A6" s="3"/>
      <c r="E6" s="34"/>
      <c r="F6" s="89" t="s">
        <v>2</v>
      </c>
      <c r="J6" s="10"/>
      <c r="K6" s="15"/>
    </row>
    <row r="7" spans="1:12" ht="75.75" customHeight="1" thickBot="1">
      <c r="A7" s="68" t="s">
        <v>3</v>
      </c>
      <c r="B7" s="16" t="s">
        <v>4</v>
      </c>
      <c r="C7" s="16" t="s">
        <v>5</v>
      </c>
      <c r="D7" s="16" t="s">
        <v>6</v>
      </c>
      <c r="E7" s="16" t="s">
        <v>7</v>
      </c>
      <c r="F7" s="17" t="s">
        <v>8</v>
      </c>
      <c r="G7" s="18" t="s">
        <v>56</v>
      </c>
      <c r="H7" s="18" t="s">
        <v>57</v>
      </c>
      <c r="I7" s="17" t="s">
        <v>11</v>
      </c>
      <c r="J7" s="18" t="s">
        <v>12</v>
      </c>
      <c r="K7" s="19" t="s">
        <v>13</v>
      </c>
      <c r="L7" s="20"/>
    </row>
    <row r="8" spans="1:11" ht="17.25" customHeight="1">
      <c r="A8" s="388">
        <v>1</v>
      </c>
      <c r="B8" s="390" t="s">
        <v>58</v>
      </c>
      <c r="C8" s="485">
        <v>19</v>
      </c>
      <c r="D8" s="388">
        <v>4357</v>
      </c>
      <c r="E8" s="183" t="s">
        <v>59</v>
      </c>
      <c r="F8" s="439">
        <v>33798</v>
      </c>
      <c r="G8" s="439">
        <v>28800</v>
      </c>
      <c r="H8" s="439">
        <v>4000</v>
      </c>
      <c r="I8" s="439"/>
      <c r="J8" s="439">
        <f>SUM(F8:I8)</f>
        <v>66598</v>
      </c>
      <c r="K8" s="194" t="s">
        <v>60</v>
      </c>
    </row>
    <row r="9" spans="1:11" ht="17.25" customHeight="1" thickBot="1">
      <c r="A9" s="389"/>
      <c r="B9" s="389"/>
      <c r="C9" s="389"/>
      <c r="D9" s="389"/>
      <c r="E9" s="184" t="s">
        <v>61</v>
      </c>
      <c r="F9" s="440"/>
      <c r="G9" s="440"/>
      <c r="H9" s="440"/>
      <c r="I9" s="440"/>
      <c r="J9" s="440"/>
      <c r="K9" s="195" t="s">
        <v>62</v>
      </c>
    </row>
    <row r="10" spans="1:11" s="26" customFormat="1" ht="17.25" customHeight="1">
      <c r="A10" s="388">
        <v>2</v>
      </c>
      <c r="B10" s="390" t="s">
        <v>63</v>
      </c>
      <c r="C10" s="485">
        <v>21</v>
      </c>
      <c r="D10" s="388">
        <v>4357</v>
      </c>
      <c r="E10" s="183" t="s">
        <v>64</v>
      </c>
      <c r="F10" s="439">
        <v>981.7</v>
      </c>
      <c r="G10" s="439">
        <v>35000</v>
      </c>
      <c r="H10" s="439">
        <v>0</v>
      </c>
      <c r="I10" s="439">
        <v>44400</v>
      </c>
      <c r="J10" s="439">
        <f>SUM(F10:I10)</f>
        <v>80381.7</v>
      </c>
      <c r="K10" s="194"/>
    </row>
    <row r="11" spans="1:11" s="26" customFormat="1" ht="17.25" customHeight="1" thickBot="1">
      <c r="A11" s="389"/>
      <c r="B11" s="389"/>
      <c r="C11" s="389"/>
      <c r="D11" s="389"/>
      <c r="E11" s="184" t="s">
        <v>65</v>
      </c>
      <c r="F11" s="440"/>
      <c r="G11" s="440"/>
      <c r="H11" s="440"/>
      <c r="I11" s="440"/>
      <c r="J11" s="440"/>
      <c r="K11" s="195"/>
    </row>
    <row r="12" spans="1:11" s="26" customFormat="1" ht="17.25" customHeight="1">
      <c r="A12" s="388">
        <v>3</v>
      </c>
      <c r="B12" s="390" t="s">
        <v>66</v>
      </c>
      <c r="C12" s="485">
        <v>27</v>
      </c>
      <c r="D12" s="388">
        <v>4357</v>
      </c>
      <c r="E12" s="183" t="s">
        <v>67</v>
      </c>
      <c r="F12" s="439">
        <v>3318</v>
      </c>
      <c r="G12" s="189">
        <v>10160</v>
      </c>
      <c r="H12" s="439">
        <v>0</v>
      </c>
      <c r="I12" s="189">
        <v>20527</v>
      </c>
      <c r="J12" s="439">
        <f>SUM(F12:I13)</f>
        <v>82810</v>
      </c>
      <c r="K12" s="194" t="s">
        <v>68</v>
      </c>
    </row>
    <row r="13" spans="1:11" s="26" customFormat="1" ht="18" customHeight="1" thickBot="1">
      <c r="A13" s="389"/>
      <c r="B13" s="389"/>
      <c r="C13" s="389"/>
      <c r="D13" s="389"/>
      <c r="E13" s="190" t="s">
        <v>262</v>
      </c>
      <c r="F13" s="440"/>
      <c r="G13" s="191">
        <v>22099</v>
      </c>
      <c r="H13" s="440"/>
      <c r="I13" s="191">
        <v>26706</v>
      </c>
      <c r="J13" s="440"/>
      <c r="K13" s="195" t="s">
        <v>69</v>
      </c>
    </row>
    <row r="14" spans="1:11" ht="17.25" customHeight="1">
      <c r="A14" s="388">
        <v>4</v>
      </c>
      <c r="B14" s="390" t="s">
        <v>70</v>
      </c>
      <c r="C14" s="485">
        <v>15</v>
      </c>
      <c r="D14" s="388">
        <v>4357</v>
      </c>
      <c r="E14" s="192" t="s">
        <v>71</v>
      </c>
      <c r="F14" s="439">
        <v>600</v>
      </c>
      <c r="G14" s="439">
        <v>13000</v>
      </c>
      <c r="H14" s="439">
        <v>0</v>
      </c>
      <c r="I14" s="439">
        <v>0</v>
      </c>
      <c r="J14" s="439">
        <f>SUM(F14:I14)</f>
        <v>13600</v>
      </c>
      <c r="K14" s="194" t="s">
        <v>72</v>
      </c>
    </row>
    <row r="15" spans="1:11" ht="17.25" customHeight="1" thickBot="1">
      <c r="A15" s="389"/>
      <c r="B15" s="389"/>
      <c r="C15" s="389"/>
      <c r="D15" s="389"/>
      <c r="E15" s="190" t="s">
        <v>73</v>
      </c>
      <c r="F15" s="440"/>
      <c r="G15" s="440"/>
      <c r="H15" s="440"/>
      <c r="I15" s="440"/>
      <c r="J15" s="440"/>
      <c r="K15" s="195" t="s">
        <v>74</v>
      </c>
    </row>
    <row r="16" spans="1:11" ht="17.25" customHeight="1">
      <c r="A16" s="429">
        <v>5</v>
      </c>
      <c r="B16" s="429" t="s">
        <v>75</v>
      </c>
      <c r="C16" s="485">
        <v>3</v>
      </c>
      <c r="D16" s="388">
        <v>4357</v>
      </c>
      <c r="E16" s="183" t="s">
        <v>76</v>
      </c>
      <c r="F16" s="439">
        <v>440.3</v>
      </c>
      <c r="G16" s="439">
        <v>5630</v>
      </c>
      <c r="H16" s="439">
        <v>0</v>
      </c>
      <c r="I16" s="439">
        <v>116660</v>
      </c>
      <c r="J16" s="439">
        <f>SUM(F16:I16)</f>
        <v>122730.3</v>
      </c>
      <c r="K16" s="196" t="s">
        <v>77</v>
      </c>
    </row>
    <row r="17" spans="1:11" ht="17.25" customHeight="1" thickBot="1">
      <c r="A17" s="389"/>
      <c r="B17" s="389"/>
      <c r="C17" s="389"/>
      <c r="D17" s="389"/>
      <c r="E17" s="184" t="s">
        <v>78</v>
      </c>
      <c r="F17" s="440"/>
      <c r="G17" s="440"/>
      <c r="H17" s="440"/>
      <c r="I17" s="440"/>
      <c r="J17" s="440"/>
      <c r="K17" s="195" t="s">
        <v>79</v>
      </c>
    </row>
    <row r="18" spans="1:11" ht="17.25" customHeight="1">
      <c r="A18" s="429">
        <v>6</v>
      </c>
      <c r="B18" s="429" t="s">
        <v>80</v>
      </c>
      <c r="C18" s="485">
        <v>28</v>
      </c>
      <c r="D18" s="388">
        <v>4357</v>
      </c>
      <c r="E18" s="183" t="s">
        <v>81</v>
      </c>
      <c r="F18" s="439">
        <v>567.8</v>
      </c>
      <c r="G18" s="439">
        <v>5600</v>
      </c>
      <c r="H18" s="439">
        <v>2200</v>
      </c>
      <c r="I18" s="439">
        <v>25000</v>
      </c>
      <c r="J18" s="439">
        <f>SUM(F18:I18)</f>
        <v>33367.8</v>
      </c>
      <c r="K18" s="196" t="s">
        <v>82</v>
      </c>
    </row>
    <row r="19" spans="1:11" ht="17.25" customHeight="1" thickBot="1">
      <c r="A19" s="389"/>
      <c r="B19" s="389"/>
      <c r="C19" s="389"/>
      <c r="D19" s="389"/>
      <c r="E19" s="193" t="s">
        <v>83</v>
      </c>
      <c r="F19" s="440"/>
      <c r="G19" s="440"/>
      <c r="H19" s="440"/>
      <c r="I19" s="440"/>
      <c r="J19" s="440"/>
      <c r="K19" s="195" t="s">
        <v>84</v>
      </c>
    </row>
    <row r="20" spans="1:11" ht="17.25" customHeight="1">
      <c r="A20" s="388">
        <v>7</v>
      </c>
      <c r="B20" s="390" t="s">
        <v>85</v>
      </c>
      <c r="C20" s="485">
        <v>13</v>
      </c>
      <c r="D20" s="388">
        <v>4357</v>
      </c>
      <c r="E20" s="183" t="s">
        <v>86</v>
      </c>
      <c r="F20" s="439">
        <v>970</v>
      </c>
      <c r="G20" s="439">
        <v>3530</v>
      </c>
      <c r="H20" s="439">
        <v>0</v>
      </c>
      <c r="I20" s="439">
        <v>0</v>
      </c>
      <c r="J20" s="439">
        <f>SUM(F20:I20)</f>
        <v>4500</v>
      </c>
      <c r="K20" s="194" t="s">
        <v>87</v>
      </c>
    </row>
    <row r="21" spans="1:11" ht="17.25" customHeight="1" thickBot="1">
      <c r="A21" s="389"/>
      <c r="B21" s="389"/>
      <c r="C21" s="389"/>
      <c r="D21" s="389"/>
      <c r="E21" s="184" t="s">
        <v>88</v>
      </c>
      <c r="F21" s="440"/>
      <c r="G21" s="440"/>
      <c r="H21" s="438"/>
      <c r="I21" s="440"/>
      <c r="J21" s="440"/>
      <c r="K21" s="195"/>
    </row>
    <row r="22" spans="1:11" ht="17.25" customHeight="1">
      <c r="A22" s="429">
        <v>8</v>
      </c>
      <c r="B22" s="429" t="s">
        <v>89</v>
      </c>
      <c r="C22" s="485">
        <v>13</v>
      </c>
      <c r="D22" s="388">
        <v>4357</v>
      </c>
      <c r="E22" s="183" t="s">
        <v>86</v>
      </c>
      <c r="F22" s="439">
        <v>180</v>
      </c>
      <c r="G22" s="439">
        <v>450</v>
      </c>
      <c r="H22" s="439">
        <v>0</v>
      </c>
      <c r="I22" s="439">
        <v>12130</v>
      </c>
      <c r="J22" s="439">
        <f>SUM(F22:I22)</f>
        <v>12760</v>
      </c>
      <c r="K22" s="196" t="s">
        <v>90</v>
      </c>
    </row>
    <row r="23" spans="1:11" ht="17.25" customHeight="1" thickBot="1">
      <c r="A23" s="389"/>
      <c r="B23" s="389"/>
      <c r="C23" s="389"/>
      <c r="D23" s="389"/>
      <c r="E23" s="184" t="s">
        <v>91</v>
      </c>
      <c r="F23" s="440"/>
      <c r="G23" s="440"/>
      <c r="H23" s="440"/>
      <c r="I23" s="440"/>
      <c r="J23" s="440"/>
      <c r="K23" s="195"/>
    </row>
    <row r="24" spans="1:11" ht="17.25" customHeight="1">
      <c r="A24" s="434">
        <v>9</v>
      </c>
      <c r="B24" s="434" t="s">
        <v>92</v>
      </c>
      <c r="C24" s="488">
        <v>8</v>
      </c>
      <c r="D24" s="489">
        <v>4357</v>
      </c>
      <c r="E24" s="84" t="s">
        <v>93</v>
      </c>
      <c r="F24" s="407">
        <v>0</v>
      </c>
      <c r="G24" s="409">
        <v>250</v>
      </c>
      <c r="H24" s="409">
        <v>0</v>
      </c>
      <c r="I24" s="407">
        <v>5250</v>
      </c>
      <c r="J24" s="407">
        <f>SUM(F24:I24)</f>
        <v>5500</v>
      </c>
      <c r="K24" s="72" t="s">
        <v>94</v>
      </c>
    </row>
    <row r="25" spans="1:11" ht="17.25" customHeight="1" thickBot="1">
      <c r="A25" s="433"/>
      <c r="B25" s="551"/>
      <c r="C25" s="552"/>
      <c r="D25" s="556"/>
      <c r="E25" s="74" t="s">
        <v>95</v>
      </c>
      <c r="F25" s="408"/>
      <c r="G25" s="403"/>
      <c r="H25" s="403"/>
      <c r="I25" s="408"/>
      <c r="J25" s="437"/>
      <c r="K25" s="72" t="s">
        <v>96</v>
      </c>
    </row>
    <row r="26" spans="1:11" ht="17.25" customHeight="1">
      <c r="A26" s="432">
        <v>10</v>
      </c>
      <c r="B26" s="486" t="s">
        <v>97</v>
      </c>
      <c r="C26" s="487">
        <v>28</v>
      </c>
      <c r="D26" s="432">
        <v>4357</v>
      </c>
      <c r="E26" s="84" t="s">
        <v>81</v>
      </c>
      <c r="F26" s="407">
        <v>0</v>
      </c>
      <c r="G26" s="409">
        <v>900</v>
      </c>
      <c r="H26" s="409">
        <v>0</v>
      </c>
      <c r="I26" s="407">
        <v>0</v>
      </c>
      <c r="J26" s="407">
        <f>SUM(F26:I26)</f>
        <v>900</v>
      </c>
      <c r="K26" s="69"/>
    </row>
    <row r="27" spans="1:11" ht="17.25" customHeight="1" thickBot="1">
      <c r="A27" s="433"/>
      <c r="B27" s="433"/>
      <c r="C27" s="433"/>
      <c r="D27" s="433"/>
      <c r="E27" s="75" t="s">
        <v>98</v>
      </c>
      <c r="F27" s="437"/>
      <c r="G27" s="437"/>
      <c r="H27" s="437"/>
      <c r="I27" s="437"/>
      <c r="J27" s="437"/>
      <c r="K27" s="70"/>
    </row>
    <row r="28" spans="1:11" ht="17.25" customHeight="1">
      <c r="A28" s="432">
        <v>11</v>
      </c>
      <c r="B28" s="486" t="s">
        <v>99</v>
      </c>
      <c r="C28" s="487">
        <v>26</v>
      </c>
      <c r="D28" s="432">
        <v>4357</v>
      </c>
      <c r="E28" s="84" t="s">
        <v>100</v>
      </c>
      <c r="F28" s="407">
        <v>0</v>
      </c>
      <c r="G28" s="409">
        <v>350</v>
      </c>
      <c r="H28" s="409">
        <v>0</v>
      </c>
      <c r="I28" s="407">
        <v>0</v>
      </c>
      <c r="J28" s="407">
        <f>SUM(F28:I28)</f>
        <v>350</v>
      </c>
      <c r="K28" s="69" t="s">
        <v>101</v>
      </c>
    </row>
    <row r="29" spans="1:11" ht="17.25" customHeight="1" thickBot="1">
      <c r="A29" s="433"/>
      <c r="B29" s="433"/>
      <c r="C29" s="433"/>
      <c r="D29" s="433"/>
      <c r="E29" s="75" t="s">
        <v>102</v>
      </c>
      <c r="F29" s="437"/>
      <c r="G29" s="437"/>
      <c r="H29" s="437"/>
      <c r="I29" s="437"/>
      <c r="J29" s="437"/>
      <c r="K29" s="70" t="s">
        <v>103</v>
      </c>
    </row>
    <row r="30" spans="1:11" ht="17.25" customHeight="1">
      <c r="A30" s="432">
        <v>12</v>
      </c>
      <c r="B30" s="486" t="s">
        <v>104</v>
      </c>
      <c r="C30" s="487">
        <v>1</v>
      </c>
      <c r="D30" s="432">
        <v>4357</v>
      </c>
      <c r="E30" s="84" t="s">
        <v>105</v>
      </c>
      <c r="F30" s="407">
        <v>0</v>
      </c>
      <c r="G30" s="409">
        <v>500</v>
      </c>
      <c r="H30" s="409">
        <v>0</v>
      </c>
      <c r="I30" s="407">
        <v>0</v>
      </c>
      <c r="J30" s="407">
        <f>SUM(F30:I30)</f>
        <v>500</v>
      </c>
      <c r="K30" s="69" t="s">
        <v>106</v>
      </c>
    </row>
    <row r="31" spans="1:11" ht="17.25" customHeight="1" thickBot="1">
      <c r="A31" s="433"/>
      <c r="B31" s="433"/>
      <c r="C31" s="433"/>
      <c r="D31" s="433"/>
      <c r="E31" s="75" t="s">
        <v>107</v>
      </c>
      <c r="F31" s="437"/>
      <c r="G31" s="437"/>
      <c r="H31" s="437"/>
      <c r="I31" s="437"/>
      <c r="J31" s="437"/>
      <c r="K31" s="70" t="s">
        <v>108</v>
      </c>
    </row>
    <row r="32" spans="1:11" ht="17.25" customHeight="1">
      <c r="A32" s="434">
        <v>13</v>
      </c>
      <c r="B32" s="434" t="s">
        <v>109</v>
      </c>
      <c r="C32" s="488">
        <v>9</v>
      </c>
      <c r="D32" s="489">
        <v>4357</v>
      </c>
      <c r="E32" s="73" t="s">
        <v>110</v>
      </c>
      <c r="F32" s="407">
        <v>0</v>
      </c>
      <c r="G32" s="409">
        <v>1000</v>
      </c>
      <c r="H32" s="409">
        <v>100</v>
      </c>
      <c r="I32" s="407">
        <v>0</v>
      </c>
      <c r="J32" s="407">
        <f>SUM(F32:I32)</f>
        <v>1100</v>
      </c>
      <c r="K32" s="72" t="s">
        <v>108</v>
      </c>
    </row>
    <row r="33" spans="1:11" ht="17.25" customHeight="1" thickBot="1">
      <c r="A33" s="433"/>
      <c r="B33" s="433"/>
      <c r="C33" s="433"/>
      <c r="D33" s="433"/>
      <c r="E33" s="76" t="s">
        <v>111</v>
      </c>
      <c r="F33" s="437"/>
      <c r="G33" s="437"/>
      <c r="H33" s="437"/>
      <c r="I33" s="437"/>
      <c r="J33" s="437"/>
      <c r="K33" s="70"/>
    </row>
    <row r="34" spans="1:11" ht="17.25" customHeight="1">
      <c r="A34" s="432">
        <v>14</v>
      </c>
      <c r="B34" s="486" t="s">
        <v>112</v>
      </c>
      <c r="C34" s="487">
        <v>2</v>
      </c>
      <c r="D34" s="432">
        <v>4357</v>
      </c>
      <c r="E34" s="84" t="s">
        <v>113</v>
      </c>
      <c r="F34" s="407">
        <v>0</v>
      </c>
      <c r="G34" s="409">
        <v>400</v>
      </c>
      <c r="H34" s="409">
        <v>0</v>
      </c>
      <c r="I34" s="407">
        <v>5000</v>
      </c>
      <c r="J34" s="407">
        <f>SUM(F34:I34)</f>
        <v>5400</v>
      </c>
      <c r="K34" s="69" t="s">
        <v>114</v>
      </c>
    </row>
    <row r="35" spans="1:11" ht="17.25" customHeight="1" thickBot="1">
      <c r="A35" s="433"/>
      <c r="B35" s="433"/>
      <c r="C35" s="433"/>
      <c r="D35" s="433"/>
      <c r="E35" s="75" t="s">
        <v>115</v>
      </c>
      <c r="F35" s="437"/>
      <c r="G35" s="437"/>
      <c r="H35" s="437"/>
      <c r="I35" s="437"/>
      <c r="J35" s="437"/>
      <c r="K35" s="70"/>
    </row>
    <row r="36" spans="1:11" ht="17.25" customHeight="1">
      <c r="A36" s="434">
        <v>15</v>
      </c>
      <c r="B36" s="434" t="s">
        <v>116</v>
      </c>
      <c r="C36" s="488">
        <v>6</v>
      </c>
      <c r="D36" s="489">
        <v>4357</v>
      </c>
      <c r="E36" s="84" t="s">
        <v>117</v>
      </c>
      <c r="F36" s="407">
        <v>0</v>
      </c>
      <c r="G36" s="409">
        <v>1700</v>
      </c>
      <c r="H36" s="409">
        <v>0</v>
      </c>
      <c r="I36" s="407">
        <v>3300</v>
      </c>
      <c r="J36" s="407">
        <f>SUM(F36:I36)</f>
        <v>5000</v>
      </c>
      <c r="K36" s="72" t="s">
        <v>118</v>
      </c>
    </row>
    <row r="37" spans="1:11" ht="17.25" customHeight="1" thickBot="1">
      <c r="A37" s="433"/>
      <c r="B37" s="433"/>
      <c r="C37" s="552"/>
      <c r="D37" s="556"/>
      <c r="E37" s="97" t="s">
        <v>119</v>
      </c>
      <c r="F37" s="408"/>
      <c r="G37" s="403"/>
      <c r="H37" s="403"/>
      <c r="I37" s="408"/>
      <c r="J37" s="437"/>
      <c r="K37" s="70"/>
    </row>
    <row r="38" spans="1:11" ht="17.25" customHeight="1">
      <c r="A38" s="434"/>
      <c r="B38" s="434"/>
      <c r="C38" s="488"/>
      <c r="D38" s="489"/>
      <c r="E38" s="84" t="s">
        <v>163</v>
      </c>
      <c r="F38" s="407">
        <v>0</v>
      </c>
      <c r="G38" s="409">
        <v>1430</v>
      </c>
      <c r="H38" s="409">
        <v>0</v>
      </c>
      <c r="I38" s="407">
        <v>0</v>
      </c>
      <c r="J38" s="554">
        <f>SUM(G38:I38)</f>
        <v>1430</v>
      </c>
      <c r="K38" s="69"/>
    </row>
    <row r="39" spans="1:11" ht="17.25" customHeight="1" thickBot="1">
      <c r="A39" s="397"/>
      <c r="B39" s="397"/>
      <c r="C39" s="397"/>
      <c r="D39" s="397"/>
      <c r="E39" s="200" t="s">
        <v>164</v>
      </c>
      <c r="F39" s="438"/>
      <c r="G39" s="438"/>
      <c r="H39" s="438"/>
      <c r="I39" s="438"/>
      <c r="J39" s="555"/>
      <c r="K39" s="70"/>
    </row>
    <row r="40" spans="1:11" ht="16.5" customHeight="1" thickBot="1">
      <c r="A40" s="34"/>
      <c r="B40" s="34"/>
      <c r="C40" s="34"/>
      <c r="F40" s="35"/>
      <c r="G40" s="185"/>
      <c r="H40" s="185"/>
      <c r="J40" s="35"/>
      <c r="K40" s="36"/>
    </row>
    <row r="41" spans="1:11" ht="28.5" customHeight="1" thickBot="1">
      <c r="A41" s="37"/>
      <c r="B41" s="37"/>
      <c r="C41" s="37"/>
      <c r="D41" s="37"/>
      <c r="E41" s="38" t="s">
        <v>120</v>
      </c>
      <c r="F41" s="39">
        <f>SUM(F8:F39)</f>
        <v>40855.8</v>
      </c>
      <c r="G41" s="87">
        <f>SUM(G8:G37)-G13+G38</f>
        <v>108700</v>
      </c>
      <c r="H41" s="87">
        <f>SUM(H8:H39)</f>
        <v>6300</v>
      </c>
      <c r="I41" s="39">
        <f>SUM(I8:I37)-I13</f>
        <v>232267</v>
      </c>
      <c r="J41" s="39">
        <f>SUM(J8:J37)+J38</f>
        <v>436927.8</v>
      </c>
      <c r="K41" s="42"/>
    </row>
    <row r="42" spans="1:11" ht="16.5" customHeight="1" thickBot="1">
      <c r="A42" s="37"/>
      <c r="B42" s="37"/>
      <c r="C42" s="37"/>
      <c r="D42" s="37"/>
      <c r="E42" s="43"/>
      <c r="F42" s="77"/>
      <c r="G42" s="454">
        <f>G41+H41</f>
        <v>115000</v>
      </c>
      <c r="H42" s="553"/>
      <c r="I42" s="44"/>
      <c r="J42" s="44"/>
      <c r="K42" s="45"/>
    </row>
    <row r="43" spans="1:11" ht="16.5" customHeight="1" thickBot="1">
      <c r="A43" s="37"/>
      <c r="B43" s="37"/>
      <c r="C43" s="37"/>
      <c r="D43" s="37"/>
      <c r="E43" s="37"/>
      <c r="F43" s="44"/>
      <c r="G43" s="44"/>
      <c r="H43" s="44"/>
      <c r="I43" s="44"/>
      <c r="J43" s="44"/>
      <c r="K43" s="45"/>
    </row>
    <row r="44" spans="1:11" ht="17.25" customHeight="1" thickBot="1">
      <c r="A44" s="46"/>
      <c r="B44" s="46"/>
      <c r="C44" s="46"/>
      <c r="D44" s="47"/>
      <c r="E44" s="43" t="s">
        <v>40</v>
      </c>
      <c r="F44" s="44" t="s">
        <v>41</v>
      </c>
      <c r="G44" s="63">
        <f>G8+G10+G12+G14+G16+G18+G20+G22</f>
        <v>102170</v>
      </c>
      <c r="H44" s="44"/>
      <c r="I44" s="44"/>
      <c r="J44" s="44"/>
      <c r="K44" s="45"/>
    </row>
    <row r="45" spans="1:11" ht="17.25" customHeight="1">
      <c r="A45" s="46"/>
      <c r="B45" s="46"/>
      <c r="C45" s="46"/>
      <c r="D45" s="46"/>
      <c r="E45" s="37"/>
      <c r="F45" s="44" t="s">
        <v>42</v>
      </c>
      <c r="G45" s="63">
        <v>6200</v>
      </c>
      <c r="H45" s="44"/>
      <c r="I45" s="44"/>
      <c r="J45" s="44"/>
      <c r="K45" s="45"/>
    </row>
    <row r="46" spans="1:11" ht="20.25" customHeight="1">
      <c r="A46" s="46"/>
      <c r="B46" s="43"/>
      <c r="C46" s="46"/>
      <c r="D46" s="46"/>
      <c r="E46" s="78"/>
      <c r="F46" s="44" t="s">
        <v>43</v>
      </c>
      <c r="G46" s="197">
        <f>SUM(G44:G45)</f>
        <v>108370</v>
      </c>
      <c r="H46" s="174"/>
      <c r="I46" s="174"/>
      <c r="J46" s="174"/>
      <c r="K46" s="45"/>
    </row>
    <row r="47" spans="1:11" ht="17.25" customHeight="1">
      <c r="A47" s="46"/>
      <c r="B47" s="43"/>
      <c r="C47" s="46"/>
      <c r="D47" s="46"/>
      <c r="E47" s="78"/>
      <c r="F47" s="44"/>
      <c r="G47" s="174"/>
      <c r="H47" s="174"/>
      <c r="I47" s="174"/>
      <c r="J47" s="174"/>
      <c r="K47" s="45"/>
    </row>
    <row r="48" spans="1:11" s="26" customFormat="1" ht="20.25" customHeight="1" thickBot="1">
      <c r="A48" s="311" t="s">
        <v>243</v>
      </c>
      <c r="B48" s="43"/>
      <c r="C48" s="49"/>
      <c r="D48" s="49"/>
      <c r="E48" s="79"/>
      <c r="F48" s="44"/>
      <c r="G48" s="79"/>
      <c r="H48" s="80"/>
      <c r="I48" s="80"/>
      <c r="J48" s="80"/>
      <c r="K48" s="50"/>
    </row>
    <row r="49" spans="1:21" ht="17.25" customHeight="1" thickBot="1">
      <c r="A49" s="371" t="s">
        <v>241</v>
      </c>
      <c r="B49" s="356"/>
      <c r="C49" s="356"/>
      <c r="D49" s="316"/>
      <c r="E49" s="316"/>
      <c r="F49" s="317"/>
      <c r="G49" s="347"/>
      <c r="H49" s="333"/>
      <c r="I49" s="333"/>
      <c r="J49" s="333"/>
      <c r="K49" s="333"/>
      <c r="L49" s="333"/>
      <c r="M49" s="333"/>
      <c r="N49" s="333"/>
      <c r="O49" s="333"/>
      <c r="P49" s="333"/>
      <c r="Q49" s="333"/>
      <c r="R49" s="333"/>
      <c r="S49" s="333"/>
      <c r="T49" s="333"/>
      <c r="U49" s="333"/>
    </row>
    <row r="50" spans="1:21" ht="17.25" customHeight="1">
      <c r="A50" s="355" t="s">
        <v>244</v>
      </c>
      <c r="B50" s="344"/>
      <c r="C50" s="344">
        <v>6351</v>
      </c>
      <c r="D50" s="344"/>
      <c r="E50" s="373" t="s">
        <v>253</v>
      </c>
      <c r="F50" s="346"/>
      <c r="G50" s="352">
        <f>G20+G22+G18+G16+G14+G12+G10+G8+G24+G26+G28+G30+G32+G34+G36</f>
        <v>107270</v>
      </c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334"/>
      <c r="S50" s="63"/>
      <c r="T50" s="334"/>
      <c r="U50" s="63"/>
    </row>
    <row r="51" spans="1:21" ht="17.25" customHeight="1" thickBot="1">
      <c r="A51" s="323" t="s">
        <v>244</v>
      </c>
      <c r="B51" s="324"/>
      <c r="C51" s="324">
        <v>5331</v>
      </c>
      <c r="D51" s="324"/>
      <c r="E51" s="338" t="s">
        <v>254</v>
      </c>
      <c r="F51" s="326"/>
      <c r="G51" s="357">
        <v>6300</v>
      </c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334"/>
      <c r="S51" s="63"/>
      <c r="T51" s="334"/>
      <c r="U51" s="63"/>
    </row>
    <row r="52" spans="1:21" ht="17.25" customHeight="1" thickBot="1">
      <c r="A52" s="327"/>
      <c r="B52" s="316"/>
      <c r="C52" s="316"/>
      <c r="D52" s="316"/>
      <c r="E52" s="328" t="s">
        <v>242</v>
      </c>
      <c r="F52" s="348"/>
      <c r="G52" s="343">
        <f>SUM(G50:G51)</f>
        <v>113570</v>
      </c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334"/>
      <c r="S52" s="63"/>
      <c r="T52" s="334"/>
      <c r="U52" s="63"/>
    </row>
    <row r="53" spans="1:21" ht="17.25" customHeight="1" thickBot="1">
      <c r="A53" s="176" t="s">
        <v>244</v>
      </c>
      <c r="B53" s="338"/>
      <c r="C53" s="338">
        <v>6901</v>
      </c>
      <c r="D53" s="338"/>
      <c r="E53" s="363" t="s">
        <v>255</v>
      </c>
      <c r="F53" s="341"/>
      <c r="G53" s="352">
        <v>1430</v>
      </c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334"/>
      <c r="S53" s="63"/>
      <c r="T53" s="334"/>
      <c r="U53" s="63"/>
    </row>
    <row r="54" spans="1:21" ht="17.25" customHeight="1" thickBot="1">
      <c r="A54" s="327"/>
      <c r="B54" s="316"/>
      <c r="C54" s="316"/>
      <c r="D54" s="316"/>
      <c r="E54" s="328" t="s">
        <v>250</v>
      </c>
      <c r="F54" s="317"/>
      <c r="G54" s="39">
        <f>SUM(G53)</f>
        <v>1430</v>
      </c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334"/>
      <c r="S54" s="63"/>
      <c r="T54" s="334"/>
      <c r="U54" s="63"/>
    </row>
    <row r="55" spans="1:21" ht="20.25" customHeight="1" thickBot="1">
      <c r="A55" s="327"/>
      <c r="B55" s="316"/>
      <c r="C55" s="316"/>
      <c r="D55" s="316"/>
      <c r="E55" s="328" t="s">
        <v>249</v>
      </c>
      <c r="F55" s="317"/>
      <c r="G55" s="39">
        <f>G54+G52</f>
        <v>115000</v>
      </c>
      <c r="H55" s="44"/>
      <c r="I55" s="335"/>
      <c r="J55" s="335"/>
      <c r="K55" s="335"/>
      <c r="L55" s="63"/>
      <c r="M55" s="335"/>
      <c r="N55" s="335"/>
      <c r="O55" s="335"/>
      <c r="P55" s="335"/>
      <c r="Q55" s="335"/>
      <c r="R55" s="336"/>
      <c r="S55" s="336"/>
      <c r="T55" s="336"/>
      <c r="U55" s="336"/>
    </row>
    <row r="56" spans="6:10" ht="15.75" customHeight="1">
      <c r="F56" s="54"/>
      <c r="G56" s="44"/>
      <c r="H56" s="44"/>
      <c r="I56" s="44"/>
      <c r="J56" s="44"/>
    </row>
    <row r="57" spans="6:10" ht="15.75" customHeight="1">
      <c r="F57" s="35"/>
      <c r="J57" s="35"/>
    </row>
    <row r="58" spans="1:11" ht="20.25" customHeight="1">
      <c r="A58" s="1"/>
      <c r="B58" s="1"/>
      <c r="C58" s="1"/>
      <c r="D58" s="1"/>
      <c r="E58" s="1"/>
      <c r="F58" s="51"/>
      <c r="G58" s="55"/>
      <c r="H58" s="55"/>
      <c r="I58" s="56"/>
      <c r="J58" s="57"/>
      <c r="K58" s="58"/>
    </row>
    <row r="59" spans="1:10" ht="15.75" customHeight="1">
      <c r="A59" s="3"/>
      <c r="F59" s="35"/>
      <c r="G59" s="10"/>
      <c r="H59" s="10"/>
      <c r="J59" s="35"/>
    </row>
    <row r="60" spans="1:11" ht="15.75" customHeight="1">
      <c r="A60" s="59"/>
      <c r="B60" s="10"/>
      <c r="C60" s="10"/>
      <c r="D60" s="10"/>
      <c r="E60" s="10"/>
      <c r="F60" s="55"/>
      <c r="G60" s="81"/>
      <c r="H60" s="81"/>
      <c r="I60" s="55"/>
      <c r="J60" s="51"/>
      <c r="K60" s="55"/>
    </row>
    <row r="61" spans="1:11" ht="15.75" customHeight="1">
      <c r="A61" s="3"/>
      <c r="F61" s="81"/>
      <c r="G61" s="55"/>
      <c r="H61" s="55"/>
      <c r="I61" s="55"/>
      <c r="J61" s="51"/>
      <c r="K61" s="55"/>
    </row>
    <row r="62" spans="1:11" ht="15.75" customHeight="1">
      <c r="A62" s="60"/>
      <c r="B62" s="61"/>
      <c r="C62" s="61"/>
      <c r="D62" s="61"/>
      <c r="E62" s="61"/>
      <c r="F62" s="82"/>
      <c r="G62" s="63"/>
      <c r="H62" s="63"/>
      <c r="I62" s="82"/>
      <c r="J62" s="83"/>
      <c r="K62" s="82"/>
    </row>
    <row r="63" spans="1:11" ht="15.75" customHeight="1">
      <c r="A63" s="61"/>
      <c r="B63" s="61"/>
      <c r="C63" s="61"/>
      <c r="D63" s="61"/>
      <c r="E63" s="61"/>
      <c r="F63" s="82"/>
      <c r="G63" s="83"/>
      <c r="H63" s="83"/>
      <c r="I63" s="82"/>
      <c r="J63" s="83"/>
      <c r="K63" s="82"/>
    </row>
    <row r="64" spans="1:11" ht="15.75" customHeight="1">
      <c r="A64" s="61"/>
      <c r="B64" s="61"/>
      <c r="C64" s="61"/>
      <c r="D64" s="61"/>
      <c r="E64" s="61"/>
      <c r="F64" s="82"/>
      <c r="G64" s="44"/>
      <c r="H64" s="44"/>
      <c r="I64" s="82"/>
      <c r="J64" s="83"/>
      <c r="K64" s="82"/>
    </row>
    <row r="65" spans="1:11" ht="15.75" customHeight="1">
      <c r="A65" s="61"/>
      <c r="B65" s="61"/>
      <c r="C65" s="61"/>
      <c r="D65" s="61"/>
      <c r="E65" s="61"/>
      <c r="F65" s="82"/>
      <c r="G65" s="82"/>
      <c r="H65" s="82"/>
      <c r="I65" s="82"/>
      <c r="J65" s="83"/>
      <c r="K65" s="82"/>
    </row>
    <row r="66" spans="1:11" ht="15.75" customHeight="1">
      <c r="A66" s="61"/>
      <c r="B66" s="61"/>
      <c r="C66" s="61"/>
      <c r="D66" s="61"/>
      <c r="E66" s="61"/>
      <c r="F66" s="61"/>
      <c r="G66" s="61"/>
      <c r="H66" s="61"/>
      <c r="I66" s="61"/>
      <c r="J66" s="64"/>
      <c r="K66" s="61"/>
    </row>
    <row r="67" spans="1:11" ht="15.75" customHeight="1">
      <c r="A67" s="61"/>
      <c r="B67" s="61"/>
      <c r="C67" s="61"/>
      <c r="D67" s="61"/>
      <c r="E67" s="61"/>
      <c r="F67" s="61"/>
      <c r="G67" s="61"/>
      <c r="H67" s="61"/>
      <c r="I67" s="61"/>
      <c r="J67" s="64"/>
      <c r="K67" s="61"/>
    </row>
    <row r="68" spans="1:11" ht="15.75" customHeight="1">
      <c r="A68" s="61"/>
      <c r="B68" s="61"/>
      <c r="C68" s="61"/>
      <c r="D68" s="61"/>
      <c r="E68" s="61"/>
      <c r="F68" s="61"/>
      <c r="G68" s="61"/>
      <c r="H68" s="61"/>
      <c r="I68" s="61"/>
      <c r="J68" s="64"/>
      <c r="K68" s="61"/>
    </row>
    <row r="69" spans="1:11" ht="15.75" customHeight="1">
      <c r="A69" s="61"/>
      <c r="B69" s="61"/>
      <c r="C69" s="61"/>
      <c r="D69" s="61"/>
      <c r="E69" s="61"/>
      <c r="F69" s="61"/>
      <c r="G69" s="61"/>
      <c r="H69" s="61"/>
      <c r="I69" s="61"/>
      <c r="J69" s="64"/>
      <c r="K69" s="61"/>
    </row>
    <row r="70" spans="1:11" ht="15.75" customHeight="1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</row>
    <row r="71" spans="1:11" ht="15.75" customHeight="1">
      <c r="A71" s="61"/>
      <c r="B71" s="61"/>
      <c r="C71" s="61"/>
      <c r="D71" s="61"/>
      <c r="E71" s="61"/>
      <c r="F71" s="61"/>
      <c r="G71" s="61"/>
      <c r="H71" s="61"/>
      <c r="I71" s="61"/>
      <c r="J71" s="61"/>
      <c r="K71" s="61"/>
    </row>
    <row r="72" spans="1:11" ht="15.75" customHeight="1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</row>
    <row r="73" spans="1:11" ht="15.75" customHeight="1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</row>
    <row r="74" spans="1:11" ht="15.75" customHeight="1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</row>
    <row r="75" spans="1:11" ht="15.75" customHeight="1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</row>
  </sheetData>
  <mergeCells count="143">
    <mergeCell ref="H20:H21"/>
    <mergeCell ref="C38:C39"/>
    <mergeCell ref="D38:D39"/>
    <mergeCell ref="G38:G39"/>
    <mergeCell ref="D36:D37"/>
    <mergeCell ref="C24:C25"/>
    <mergeCell ref="D24:D25"/>
    <mergeCell ref="D20:D21"/>
    <mergeCell ref="C22:C23"/>
    <mergeCell ref="D32:D33"/>
    <mergeCell ref="J38:J39"/>
    <mergeCell ref="I38:I39"/>
    <mergeCell ref="H38:H39"/>
    <mergeCell ref="F38:F39"/>
    <mergeCell ref="G42:H42"/>
    <mergeCell ref="A8:A9"/>
    <mergeCell ref="A10:A11"/>
    <mergeCell ref="A12:A13"/>
    <mergeCell ref="A14:A15"/>
    <mergeCell ref="A16:A17"/>
    <mergeCell ref="A18:A19"/>
    <mergeCell ref="A20:A21"/>
    <mergeCell ref="A38:A39"/>
    <mergeCell ref="B38:B39"/>
    <mergeCell ref="A22:A23"/>
    <mergeCell ref="A24:A25"/>
    <mergeCell ref="A26:A27"/>
    <mergeCell ref="A28:A29"/>
    <mergeCell ref="B36:B37"/>
    <mergeCell ref="C36:C37"/>
    <mergeCell ref="A30:A31"/>
    <mergeCell ref="A32:A33"/>
    <mergeCell ref="A34:A35"/>
    <mergeCell ref="A36:A37"/>
    <mergeCell ref="B32:B33"/>
    <mergeCell ref="B34:B35"/>
    <mergeCell ref="D8:D9"/>
    <mergeCell ref="D10:D11"/>
    <mergeCell ref="C8:C9"/>
    <mergeCell ref="B8:B9"/>
    <mergeCell ref="B10:B11"/>
    <mergeCell ref="C10:C11"/>
    <mergeCell ref="B16:B17"/>
    <mergeCell ref="B18:B19"/>
    <mergeCell ref="B22:B23"/>
    <mergeCell ref="B24:B25"/>
    <mergeCell ref="B20:B21"/>
    <mergeCell ref="D12:D13"/>
    <mergeCell ref="D16:D17"/>
    <mergeCell ref="D18:D19"/>
    <mergeCell ref="C18:C19"/>
    <mergeCell ref="D14:D15"/>
    <mergeCell ref="C16:C17"/>
    <mergeCell ref="C14:C15"/>
    <mergeCell ref="C12:C13"/>
    <mergeCell ref="D34:D35"/>
    <mergeCell ref="C34:C35"/>
    <mergeCell ref="C20:C21"/>
    <mergeCell ref="D22:D23"/>
    <mergeCell ref="D28:D29"/>
    <mergeCell ref="D26:D27"/>
    <mergeCell ref="C30:C31"/>
    <mergeCell ref="C32:C33"/>
    <mergeCell ref="F14:F15"/>
    <mergeCell ref="F12:F13"/>
    <mergeCell ref="B30:B31"/>
    <mergeCell ref="B26:B27"/>
    <mergeCell ref="C26:C27"/>
    <mergeCell ref="C28:C29"/>
    <mergeCell ref="B28:B29"/>
    <mergeCell ref="D30:D31"/>
    <mergeCell ref="B12:B13"/>
    <mergeCell ref="B14:B15"/>
    <mergeCell ref="H12:H13"/>
    <mergeCell ref="H10:H11"/>
    <mergeCell ref="F8:F9"/>
    <mergeCell ref="G8:G9"/>
    <mergeCell ref="F10:F11"/>
    <mergeCell ref="J8:J9"/>
    <mergeCell ref="J10:J11"/>
    <mergeCell ref="J12:J13"/>
    <mergeCell ref="F16:F17"/>
    <mergeCell ref="H8:H9"/>
    <mergeCell ref="I8:I9"/>
    <mergeCell ref="I10:I11"/>
    <mergeCell ref="G10:G11"/>
    <mergeCell ref="G14:G15"/>
    <mergeCell ref="H14:H15"/>
    <mergeCell ref="J14:J15"/>
    <mergeCell ref="J16:J17"/>
    <mergeCell ref="J18:J19"/>
    <mergeCell ref="J20:J21"/>
    <mergeCell ref="I20:I21"/>
    <mergeCell ref="I18:I19"/>
    <mergeCell ref="I16:I17"/>
    <mergeCell ref="I14:I15"/>
    <mergeCell ref="H18:H19"/>
    <mergeCell ref="H16:H17"/>
    <mergeCell ref="G16:G17"/>
    <mergeCell ref="G18:G19"/>
    <mergeCell ref="F18:F19"/>
    <mergeCell ref="F20:F21"/>
    <mergeCell ref="F22:F23"/>
    <mergeCell ref="G22:G23"/>
    <mergeCell ref="G20:G21"/>
    <mergeCell ref="I22:I23"/>
    <mergeCell ref="H22:H23"/>
    <mergeCell ref="J22:J23"/>
    <mergeCell ref="J24:J25"/>
    <mergeCell ref="I24:I25"/>
    <mergeCell ref="H24:H25"/>
    <mergeCell ref="G24:G25"/>
    <mergeCell ref="F24:F25"/>
    <mergeCell ref="F26:F27"/>
    <mergeCell ref="F28:F29"/>
    <mergeCell ref="F30:F31"/>
    <mergeCell ref="F32:F33"/>
    <mergeCell ref="F34:F35"/>
    <mergeCell ref="F36:F37"/>
    <mergeCell ref="G30:G31"/>
    <mergeCell ref="G28:G29"/>
    <mergeCell ref="G26:G27"/>
    <mergeCell ref="G36:G37"/>
    <mergeCell ref="G34:G35"/>
    <mergeCell ref="H36:H37"/>
    <mergeCell ref="J36:J37"/>
    <mergeCell ref="I36:I37"/>
    <mergeCell ref="G32:G33"/>
    <mergeCell ref="H34:H35"/>
    <mergeCell ref="I34:I35"/>
    <mergeCell ref="J34:J35"/>
    <mergeCell ref="H32:H33"/>
    <mergeCell ref="I32:I33"/>
    <mergeCell ref="H30:H31"/>
    <mergeCell ref="H28:H29"/>
    <mergeCell ref="H26:H27"/>
    <mergeCell ref="I26:I27"/>
    <mergeCell ref="I30:I31"/>
    <mergeCell ref="I28:I29"/>
    <mergeCell ref="J26:J27"/>
    <mergeCell ref="J28:J29"/>
    <mergeCell ref="J30:J31"/>
    <mergeCell ref="J32:J33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65" r:id="rId1"/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64"/>
  <sheetViews>
    <sheetView zoomScale="75" zoomScaleNormal="75" workbookViewId="0" topLeftCell="C1">
      <selection activeCell="K3" sqref="K3"/>
    </sheetView>
  </sheetViews>
  <sheetFormatPr defaultColWidth="9.140625" defaultRowHeight="12.75"/>
  <cols>
    <col min="1" max="1" width="6.140625" style="0" customWidth="1"/>
    <col min="2" max="2" width="13.57421875" style="0" customWidth="1"/>
    <col min="3" max="4" width="7.7109375" style="0" customWidth="1"/>
    <col min="5" max="5" width="77.57421875" style="0" customWidth="1"/>
    <col min="6" max="6" width="14.7109375" style="0" customWidth="1"/>
    <col min="7" max="8" width="16.8515625" style="0" customWidth="1"/>
    <col min="9" max="10" width="17.00390625" style="0" customWidth="1"/>
    <col min="11" max="11" width="27.00390625" style="0" customWidth="1"/>
  </cols>
  <sheetData>
    <row r="1" spans="1:11" ht="26.25" customHeight="1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7.25" customHeight="1">
      <c r="A2" s="3"/>
      <c r="F2" s="5" t="s">
        <v>165</v>
      </c>
      <c r="G2" s="106">
        <v>120000</v>
      </c>
      <c r="H2" s="6"/>
      <c r="I2" s="7"/>
      <c r="K2" s="8" t="s">
        <v>269</v>
      </c>
    </row>
    <row r="3" spans="1:9" ht="17.25" customHeight="1">
      <c r="A3" s="9" t="s">
        <v>54</v>
      </c>
      <c r="B3" s="10"/>
      <c r="C3" s="10"/>
      <c r="D3" s="10"/>
      <c r="E3" s="10"/>
      <c r="F3" s="216" t="s">
        <v>55</v>
      </c>
      <c r="G3" s="217">
        <v>-120000</v>
      </c>
      <c r="H3" s="6"/>
      <c r="I3" s="7"/>
    </row>
    <row r="4" spans="1:9" ht="17.25" customHeight="1" thickBot="1">
      <c r="A4" s="100" t="s">
        <v>128</v>
      </c>
      <c r="B4" s="10"/>
      <c r="C4" s="10"/>
      <c r="D4" s="10"/>
      <c r="E4" s="10"/>
      <c r="F4" s="215" t="s">
        <v>51</v>
      </c>
      <c r="G4" s="218">
        <f>SUM(G2:G3)</f>
        <v>0</v>
      </c>
      <c r="H4" s="6"/>
      <c r="I4" s="7"/>
    </row>
    <row r="5" spans="1:9" ht="17.25" customHeight="1">
      <c r="A5" s="203"/>
      <c r="B5" s="67"/>
      <c r="C5" s="10"/>
      <c r="D5" s="10"/>
      <c r="E5" s="10"/>
      <c r="F5" s="7"/>
      <c r="G5" s="7"/>
      <c r="H5" s="6"/>
      <c r="I5" s="7"/>
    </row>
    <row r="6" spans="1:11" ht="16.5" customHeight="1" thickBot="1">
      <c r="A6" s="3"/>
      <c r="E6" s="34"/>
      <c r="F6" s="89" t="s">
        <v>2</v>
      </c>
      <c r="J6" s="10"/>
      <c r="K6" s="15"/>
    </row>
    <row r="7" spans="1:12" ht="75.75" customHeight="1" thickBot="1">
      <c r="A7" s="16" t="s">
        <v>3</v>
      </c>
      <c r="B7" s="16" t="s">
        <v>4</v>
      </c>
      <c r="C7" s="16" t="s">
        <v>5</v>
      </c>
      <c r="D7" s="16" t="s">
        <v>6</v>
      </c>
      <c r="E7" s="16" t="s">
        <v>7</v>
      </c>
      <c r="F7" s="17" t="s">
        <v>8</v>
      </c>
      <c r="G7" s="18" t="s">
        <v>9</v>
      </c>
      <c r="H7" s="18" t="s">
        <v>166</v>
      </c>
      <c r="I7" s="17" t="s">
        <v>11</v>
      </c>
      <c r="J7" s="18" t="s">
        <v>12</v>
      </c>
      <c r="K7" s="19" t="s">
        <v>13</v>
      </c>
      <c r="L7" s="20"/>
    </row>
    <row r="8" spans="1:11" ht="17.25" customHeight="1">
      <c r="A8" s="388" t="s">
        <v>14</v>
      </c>
      <c r="B8" s="390" t="s">
        <v>190</v>
      </c>
      <c r="C8" s="393"/>
      <c r="D8" s="201">
        <v>2212</v>
      </c>
      <c r="E8" s="183" t="s">
        <v>167</v>
      </c>
      <c r="F8" s="439">
        <v>26000</v>
      </c>
      <c r="G8" s="439">
        <v>21000</v>
      </c>
      <c r="H8" s="439">
        <v>0</v>
      </c>
      <c r="I8" s="439">
        <v>0</v>
      </c>
      <c r="J8" s="439">
        <f>SUM(F8:I8)</f>
        <v>47000</v>
      </c>
      <c r="K8" s="194" t="s">
        <v>168</v>
      </c>
    </row>
    <row r="9" spans="1:11" ht="17.25" customHeight="1" thickBot="1">
      <c r="A9" s="389"/>
      <c r="B9" s="389"/>
      <c r="C9" s="394"/>
      <c r="D9" s="202"/>
      <c r="E9" s="206"/>
      <c r="F9" s="440"/>
      <c r="G9" s="440"/>
      <c r="H9" s="440"/>
      <c r="I9" s="440"/>
      <c r="J9" s="440"/>
      <c r="K9" s="196" t="s">
        <v>169</v>
      </c>
    </row>
    <row r="10" spans="1:11" s="26" customFormat="1" ht="17.25" customHeight="1">
      <c r="A10" s="388" t="s">
        <v>17</v>
      </c>
      <c r="B10" s="390" t="s">
        <v>191</v>
      </c>
      <c r="C10" s="393"/>
      <c r="D10" s="201">
        <v>2212</v>
      </c>
      <c r="E10" s="183" t="s">
        <v>170</v>
      </c>
      <c r="F10" s="439">
        <v>12000</v>
      </c>
      <c r="G10" s="439">
        <v>6350</v>
      </c>
      <c r="H10" s="439">
        <v>0</v>
      </c>
      <c r="I10" s="439">
        <v>0</v>
      </c>
      <c r="J10" s="439">
        <f>SUM(F10:I10)</f>
        <v>18350</v>
      </c>
      <c r="K10" s="194" t="s">
        <v>168</v>
      </c>
    </row>
    <row r="11" spans="1:11" s="26" customFormat="1" ht="17.25" customHeight="1" thickBot="1">
      <c r="A11" s="389"/>
      <c r="B11" s="389"/>
      <c r="C11" s="394"/>
      <c r="D11" s="202"/>
      <c r="E11" s="206"/>
      <c r="F11" s="440"/>
      <c r="G11" s="442"/>
      <c r="H11" s="442"/>
      <c r="I11" s="440"/>
      <c r="J11" s="440"/>
      <c r="K11" s="196" t="s">
        <v>169</v>
      </c>
    </row>
    <row r="12" spans="1:11" s="26" customFormat="1" ht="17.25" customHeight="1">
      <c r="A12" s="388" t="s">
        <v>19</v>
      </c>
      <c r="B12" s="390" t="s">
        <v>192</v>
      </c>
      <c r="C12" s="393"/>
      <c r="D12" s="201">
        <v>2212</v>
      </c>
      <c r="E12" s="183" t="s">
        <v>171</v>
      </c>
      <c r="F12" s="439">
        <v>59800</v>
      </c>
      <c r="G12" s="439">
        <v>55000</v>
      </c>
      <c r="H12" s="439">
        <v>0</v>
      </c>
      <c r="I12" s="439">
        <v>0</v>
      </c>
      <c r="J12" s="439">
        <f>SUM(F12:I12)</f>
        <v>114800</v>
      </c>
      <c r="K12" s="194" t="s">
        <v>172</v>
      </c>
    </row>
    <row r="13" spans="1:11" s="26" customFormat="1" ht="17.25" customHeight="1" thickBot="1">
      <c r="A13" s="389"/>
      <c r="B13" s="389"/>
      <c r="C13" s="394"/>
      <c r="D13" s="202"/>
      <c r="E13" s="206"/>
      <c r="F13" s="440"/>
      <c r="G13" s="443"/>
      <c r="H13" s="441"/>
      <c r="I13" s="441"/>
      <c r="J13" s="440"/>
      <c r="K13" s="195" t="s">
        <v>169</v>
      </c>
    </row>
    <row r="14" spans="1:11" ht="17.25" customHeight="1">
      <c r="A14" s="388" t="s">
        <v>22</v>
      </c>
      <c r="B14" s="390" t="s">
        <v>189</v>
      </c>
      <c r="C14" s="393"/>
      <c r="D14" s="395">
        <v>2212</v>
      </c>
      <c r="E14" s="183" t="s">
        <v>173</v>
      </c>
      <c r="F14" s="439">
        <v>6550</v>
      </c>
      <c r="G14" s="439">
        <v>5550</v>
      </c>
      <c r="H14" s="439">
        <v>0</v>
      </c>
      <c r="I14" s="439">
        <v>0</v>
      </c>
      <c r="J14" s="439">
        <f>SUM(F14:I14)</f>
        <v>12100</v>
      </c>
      <c r="K14" s="194" t="s">
        <v>174</v>
      </c>
    </row>
    <row r="15" spans="1:11" ht="17.25" customHeight="1" thickBot="1">
      <c r="A15" s="389"/>
      <c r="B15" s="389"/>
      <c r="C15" s="394"/>
      <c r="D15" s="394"/>
      <c r="E15" s="207"/>
      <c r="F15" s="440"/>
      <c r="G15" s="440"/>
      <c r="H15" s="440"/>
      <c r="I15" s="440"/>
      <c r="J15" s="440"/>
      <c r="K15" s="195" t="s">
        <v>175</v>
      </c>
    </row>
    <row r="16" spans="1:11" ht="17.25" customHeight="1">
      <c r="A16" s="429" t="s">
        <v>176</v>
      </c>
      <c r="B16" s="429" t="s">
        <v>193</v>
      </c>
      <c r="C16" s="393"/>
      <c r="D16" s="395">
        <v>2212</v>
      </c>
      <c r="E16" s="183" t="s">
        <v>177</v>
      </c>
      <c r="F16" s="439">
        <v>3000</v>
      </c>
      <c r="G16" s="439">
        <v>3000</v>
      </c>
      <c r="H16" s="439">
        <v>0</v>
      </c>
      <c r="I16" s="439">
        <v>0</v>
      </c>
      <c r="J16" s="439">
        <f>SUM(F16:I16)</f>
        <v>6000</v>
      </c>
      <c r="K16" s="194" t="s">
        <v>168</v>
      </c>
    </row>
    <row r="17" spans="1:11" ht="17.25" customHeight="1" thickBot="1">
      <c r="A17" s="389"/>
      <c r="B17" s="389"/>
      <c r="C17" s="394"/>
      <c r="D17" s="394"/>
      <c r="E17" s="206"/>
      <c r="F17" s="440"/>
      <c r="G17" s="440"/>
      <c r="H17" s="441"/>
      <c r="I17" s="440"/>
      <c r="J17" s="440"/>
      <c r="K17" s="195" t="s">
        <v>169</v>
      </c>
    </row>
    <row r="18" spans="1:11" ht="17.25" customHeight="1">
      <c r="A18" s="435" t="s">
        <v>178</v>
      </c>
      <c r="B18" s="401"/>
      <c r="C18" s="401"/>
      <c r="D18" s="396">
        <v>2212</v>
      </c>
      <c r="E18" s="86" t="s">
        <v>179</v>
      </c>
      <c r="F18" s="407">
        <v>0</v>
      </c>
      <c r="G18" s="409">
        <v>6000</v>
      </c>
      <c r="H18" s="391">
        <v>0</v>
      </c>
      <c r="I18" s="407">
        <v>0</v>
      </c>
      <c r="J18" s="407">
        <f>SUM(F18:I18)</f>
        <v>6000</v>
      </c>
      <c r="K18" s="69"/>
    </row>
    <row r="19" spans="1:11" ht="17.25" customHeight="1" thickBot="1">
      <c r="A19" s="436"/>
      <c r="B19" s="402"/>
      <c r="C19" s="402"/>
      <c r="D19" s="402"/>
      <c r="E19" s="221" t="s">
        <v>180</v>
      </c>
      <c r="F19" s="408"/>
      <c r="G19" s="403"/>
      <c r="H19" s="392"/>
      <c r="I19" s="408"/>
      <c r="J19" s="408"/>
      <c r="K19" s="70"/>
    </row>
    <row r="20" spans="1:11" ht="17.25" customHeight="1">
      <c r="A20" s="434" t="s">
        <v>181</v>
      </c>
      <c r="B20" s="430"/>
      <c r="C20" s="400"/>
      <c r="D20" s="398"/>
      <c r="E20" s="209" t="s">
        <v>182</v>
      </c>
      <c r="F20" s="407">
        <v>0</v>
      </c>
      <c r="G20" s="409">
        <v>17600</v>
      </c>
      <c r="H20" s="409">
        <v>0</v>
      </c>
      <c r="I20" s="407">
        <v>0</v>
      </c>
      <c r="J20" s="407">
        <f>SUM(G20:I20)</f>
        <v>17600</v>
      </c>
      <c r="K20" s="69" t="s">
        <v>183</v>
      </c>
    </row>
    <row r="21" spans="1:11" ht="17.25" customHeight="1" thickBot="1">
      <c r="A21" s="433"/>
      <c r="B21" s="397"/>
      <c r="C21" s="397"/>
      <c r="D21" s="397"/>
      <c r="E21" s="208"/>
      <c r="F21" s="437"/>
      <c r="G21" s="437"/>
      <c r="H21" s="437"/>
      <c r="I21" s="437"/>
      <c r="J21" s="437"/>
      <c r="K21" s="70" t="s">
        <v>184</v>
      </c>
    </row>
    <row r="22" spans="1:11" ht="17.25" customHeight="1">
      <c r="A22" s="432" t="s">
        <v>185</v>
      </c>
      <c r="B22" s="431"/>
      <c r="C22" s="399"/>
      <c r="D22" s="396"/>
      <c r="E22" s="210" t="s">
        <v>186</v>
      </c>
      <c r="F22" s="407">
        <v>0</v>
      </c>
      <c r="G22" s="409">
        <v>5500</v>
      </c>
      <c r="H22" s="409">
        <v>0</v>
      </c>
      <c r="I22" s="407">
        <v>0</v>
      </c>
      <c r="J22" s="407">
        <f>SUM(G22:I22)</f>
        <v>5500</v>
      </c>
      <c r="K22" s="69" t="s">
        <v>187</v>
      </c>
    </row>
    <row r="23" spans="1:11" ht="17.25" customHeight="1" thickBot="1">
      <c r="A23" s="433"/>
      <c r="B23" s="397"/>
      <c r="C23" s="397"/>
      <c r="D23" s="397"/>
      <c r="E23" s="71"/>
      <c r="F23" s="437"/>
      <c r="G23" s="437"/>
      <c r="H23" s="438"/>
      <c r="I23" s="437"/>
      <c r="J23" s="437"/>
      <c r="K23" s="70"/>
    </row>
    <row r="24" spans="1:11" ht="17.25" customHeight="1" thickBot="1">
      <c r="A24" s="220"/>
      <c r="B24" s="34"/>
      <c r="C24" s="34"/>
      <c r="F24" s="64"/>
      <c r="G24" s="64"/>
      <c r="H24" s="64"/>
      <c r="I24" s="61"/>
      <c r="J24" s="64"/>
      <c r="K24" s="36"/>
    </row>
    <row r="25" spans="1:11" ht="29.25" customHeight="1" thickBot="1">
      <c r="A25" s="219"/>
      <c r="B25" s="37"/>
      <c r="C25" s="37"/>
      <c r="D25" s="37"/>
      <c r="E25" s="38" t="s">
        <v>39</v>
      </c>
      <c r="F25" s="204">
        <f>SUM(F8:F23)</f>
        <v>107350</v>
      </c>
      <c r="G25" s="188">
        <f>SUM(G8:G24)</f>
        <v>120000</v>
      </c>
      <c r="H25" s="188">
        <f>SUM(H8:H23)</f>
        <v>0</v>
      </c>
      <c r="I25" s="204">
        <f>SUM(I8:I23)-I13</f>
        <v>0</v>
      </c>
      <c r="J25" s="204">
        <f>SUM(J8:J24)</f>
        <v>227350</v>
      </c>
      <c r="K25" s="42"/>
    </row>
    <row r="26" spans="1:11" ht="29.25" customHeight="1" thickBot="1">
      <c r="A26" s="219"/>
      <c r="B26" s="37"/>
      <c r="C26" s="37"/>
      <c r="D26" s="37"/>
      <c r="E26" s="43"/>
      <c r="F26" s="205"/>
      <c r="G26" s="444">
        <f>G25+H25</f>
        <v>120000</v>
      </c>
      <c r="H26" s="445"/>
      <c r="I26" s="205"/>
      <c r="J26" s="205"/>
      <c r="K26" s="45"/>
    </row>
    <row r="27" spans="1:11" ht="18" customHeight="1" thickBot="1">
      <c r="A27" s="220"/>
      <c r="B27" s="37"/>
      <c r="C27" s="37"/>
      <c r="D27" s="37"/>
      <c r="E27" s="43"/>
      <c r="F27" s="205"/>
      <c r="G27" s="205"/>
      <c r="H27" s="205"/>
      <c r="I27" s="205"/>
      <c r="J27" s="205"/>
      <c r="K27" s="45"/>
    </row>
    <row r="28" spans="1:11" ht="17.25" customHeight="1" thickBot="1">
      <c r="A28" s="219"/>
      <c r="B28" s="46"/>
      <c r="C28" s="46"/>
      <c r="D28" s="47"/>
      <c r="E28" s="43" t="s">
        <v>188</v>
      </c>
      <c r="F28" s="44" t="s">
        <v>41</v>
      </c>
      <c r="G28" s="63">
        <f>G8+G10+G12+G14+G16</f>
        <v>90900</v>
      </c>
      <c r="H28" s="44"/>
      <c r="I28" s="44"/>
      <c r="J28" s="44"/>
      <c r="K28" s="45"/>
    </row>
    <row r="29" spans="1:11" ht="18" customHeight="1">
      <c r="A29" s="220"/>
      <c r="B29" s="46"/>
      <c r="C29" s="46"/>
      <c r="D29" s="46"/>
      <c r="E29" s="43"/>
      <c r="F29" s="44" t="s">
        <v>42</v>
      </c>
      <c r="G29" s="63">
        <v>0</v>
      </c>
      <c r="H29" s="44"/>
      <c r="I29" s="44"/>
      <c r="J29" s="44"/>
      <c r="K29" s="45"/>
    </row>
    <row r="30" spans="1:7" ht="19.5" customHeight="1">
      <c r="A30" s="34"/>
      <c r="F30" s="44" t="s">
        <v>43</v>
      </c>
      <c r="G30" s="187">
        <f>SUM(G28:G29)</f>
        <v>90900</v>
      </c>
    </row>
    <row r="31" spans="1:7" ht="16.5" customHeight="1">
      <c r="A31" s="34"/>
      <c r="F31" s="44"/>
      <c r="G31" s="187"/>
    </row>
    <row r="32" ht="17.25" customHeight="1" thickBot="1">
      <c r="A32" s="66" t="s">
        <v>243</v>
      </c>
    </row>
    <row r="33" spans="1:21" ht="17.25" customHeight="1" thickBot="1">
      <c r="A33" s="314" t="s">
        <v>241</v>
      </c>
      <c r="B33" s="315"/>
      <c r="C33" s="356"/>
      <c r="D33" s="316"/>
      <c r="E33" s="316"/>
      <c r="F33" s="317"/>
      <c r="G33" s="330"/>
      <c r="H33" s="333"/>
      <c r="I33" s="333"/>
      <c r="J33" s="333"/>
      <c r="K33" s="333"/>
      <c r="L33" s="333"/>
      <c r="M33" s="333"/>
      <c r="N33" s="333"/>
      <c r="O33" s="333"/>
      <c r="P33" s="333"/>
      <c r="Q33" s="333"/>
      <c r="R33" s="333"/>
      <c r="S33" s="333"/>
      <c r="T33" s="333"/>
      <c r="U33" s="333"/>
    </row>
    <row r="34" spans="1:21" ht="17.25" customHeight="1">
      <c r="A34" s="355" t="s">
        <v>244</v>
      </c>
      <c r="B34" s="344"/>
      <c r="C34" s="344">
        <v>6121</v>
      </c>
      <c r="D34" s="344"/>
      <c r="E34" s="345" t="s">
        <v>251</v>
      </c>
      <c r="F34" s="346"/>
      <c r="G34" s="349">
        <f>G16+G18+G20+G22</f>
        <v>32100</v>
      </c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334"/>
      <c r="S34" s="63"/>
      <c r="T34" s="334"/>
      <c r="U34" s="63"/>
    </row>
    <row r="35" spans="1:21" ht="17.25" customHeight="1" thickBot="1">
      <c r="A35" s="319" t="s">
        <v>244</v>
      </c>
      <c r="B35" s="320"/>
      <c r="C35" s="320">
        <v>6351</v>
      </c>
      <c r="D35" s="320"/>
      <c r="E35" s="325" t="s">
        <v>253</v>
      </c>
      <c r="F35" s="322"/>
      <c r="G35" s="350">
        <f>G8+G10+G12+G14</f>
        <v>87900</v>
      </c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334"/>
      <c r="S35" s="63"/>
      <c r="T35" s="334"/>
      <c r="U35" s="63"/>
    </row>
    <row r="36" spans="1:21" ht="20.25" customHeight="1" thickBot="1">
      <c r="A36" s="327"/>
      <c r="B36" s="316"/>
      <c r="C36" s="316"/>
      <c r="D36" s="316"/>
      <c r="E36" s="328" t="s">
        <v>242</v>
      </c>
      <c r="F36" s="317"/>
      <c r="G36" s="39">
        <f>SUM(G34:G35)</f>
        <v>120000</v>
      </c>
      <c r="H36" s="44"/>
      <c r="I36" s="335"/>
      <c r="J36" s="335"/>
      <c r="K36" s="335"/>
      <c r="L36" s="63"/>
      <c r="M36" s="335"/>
      <c r="N36" s="335"/>
      <c r="O36" s="335"/>
      <c r="P36" s="335"/>
      <c r="Q36" s="335"/>
      <c r="R36" s="336"/>
      <c r="S36" s="336"/>
      <c r="T36" s="336"/>
      <c r="U36" s="336"/>
    </row>
    <row r="37" ht="20.25" customHeight="1">
      <c r="A37" s="46"/>
    </row>
    <row r="38" spans="1:11" s="26" customFormat="1" ht="20.25" customHeight="1">
      <c r="A38" s="49"/>
      <c r="B38"/>
      <c r="C38"/>
      <c r="D38"/>
      <c r="E38"/>
      <c r="F38"/>
      <c r="G38"/>
      <c r="H38"/>
      <c r="I38"/>
      <c r="J38"/>
      <c r="K38"/>
    </row>
    <row r="39" spans="1:11" s="26" customFormat="1" ht="15.75" customHeight="1">
      <c r="A39" s="49"/>
      <c r="B39"/>
      <c r="C39"/>
      <c r="D39"/>
      <c r="E39"/>
      <c r="F39"/>
      <c r="G39"/>
      <c r="H39"/>
      <c r="I39"/>
      <c r="J39"/>
      <c r="K39"/>
    </row>
    <row r="40" ht="15.75" customHeight="1"/>
    <row r="41" ht="12.75">
      <c r="A41" s="52"/>
    </row>
    <row r="42" ht="15.75" customHeight="1">
      <c r="A42" s="34"/>
    </row>
    <row r="43" ht="15.75" customHeight="1" hidden="1">
      <c r="A43" s="53" t="s">
        <v>44</v>
      </c>
    </row>
    <row r="44" ht="15.75" customHeight="1"/>
    <row r="45" ht="15.75" customHeight="1"/>
    <row r="46" ht="15.75" customHeight="1"/>
    <row r="47" ht="20.25" customHeight="1">
      <c r="A47" s="1"/>
    </row>
    <row r="48" ht="15.75" customHeight="1">
      <c r="A48" s="3"/>
    </row>
    <row r="49" ht="15.75" customHeight="1">
      <c r="A49" s="59"/>
    </row>
    <row r="50" ht="15.75" customHeight="1">
      <c r="A50" s="3"/>
    </row>
    <row r="51" ht="15.75" customHeight="1">
      <c r="A51" s="60"/>
    </row>
    <row r="52" ht="15.75" customHeight="1">
      <c r="A52" s="61"/>
    </row>
    <row r="53" ht="15.75" customHeight="1">
      <c r="A53" s="61"/>
    </row>
    <row r="54" ht="15.75" customHeight="1">
      <c r="A54" s="61"/>
    </row>
    <row r="55" ht="15.75" customHeight="1">
      <c r="A55" s="61"/>
    </row>
    <row r="56" ht="15.75" customHeight="1">
      <c r="A56" s="61"/>
    </row>
    <row r="57" ht="15.75" customHeight="1">
      <c r="A57" s="61"/>
    </row>
    <row r="58" ht="15.75" customHeight="1">
      <c r="A58" s="61"/>
    </row>
    <row r="59" ht="15.75" customHeight="1">
      <c r="A59" s="61"/>
    </row>
    <row r="60" ht="15.75" customHeight="1">
      <c r="A60" s="61"/>
    </row>
    <row r="61" ht="15.75" customHeight="1">
      <c r="A61" s="61"/>
    </row>
    <row r="62" ht="15.75" customHeight="1">
      <c r="A62" s="61"/>
    </row>
    <row r="63" ht="15.75" customHeight="1">
      <c r="A63" s="61"/>
    </row>
    <row r="64" ht="15.75" customHeight="1">
      <c r="A64" s="61"/>
    </row>
  </sheetData>
  <mergeCells count="70">
    <mergeCell ref="G26:H26"/>
    <mergeCell ref="A8:A9"/>
    <mergeCell ref="A10:A11"/>
    <mergeCell ref="C8:C9"/>
    <mergeCell ref="B8:B9"/>
    <mergeCell ref="B10:B11"/>
    <mergeCell ref="F8:F9"/>
    <mergeCell ref="G8:G9"/>
    <mergeCell ref="H8:H9"/>
    <mergeCell ref="H10:H11"/>
    <mergeCell ref="I8:I9"/>
    <mergeCell ref="J8:J9"/>
    <mergeCell ref="J10:J11"/>
    <mergeCell ref="I10:I11"/>
    <mergeCell ref="G10:G11"/>
    <mergeCell ref="F10:F11"/>
    <mergeCell ref="F12:F13"/>
    <mergeCell ref="G12:G13"/>
    <mergeCell ref="H12:H13"/>
    <mergeCell ref="J12:J13"/>
    <mergeCell ref="F14:F15"/>
    <mergeCell ref="G14:G15"/>
    <mergeCell ref="I14:I15"/>
    <mergeCell ref="H14:H15"/>
    <mergeCell ref="J14:J15"/>
    <mergeCell ref="I12:I13"/>
    <mergeCell ref="J16:J17"/>
    <mergeCell ref="G16:G17"/>
    <mergeCell ref="F16:F17"/>
    <mergeCell ref="I20:I21"/>
    <mergeCell ref="I16:I17"/>
    <mergeCell ref="J20:J21"/>
    <mergeCell ref="G20:G21"/>
    <mergeCell ref="F20:F21"/>
    <mergeCell ref="H20:H21"/>
    <mergeCell ref="H16:H17"/>
    <mergeCell ref="G22:G23"/>
    <mergeCell ref="I22:I23"/>
    <mergeCell ref="J22:J23"/>
    <mergeCell ref="F22:F23"/>
    <mergeCell ref="H22:H23"/>
    <mergeCell ref="A14:A15"/>
    <mergeCell ref="A16:A17"/>
    <mergeCell ref="A22:A23"/>
    <mergeCell ref="A20:A21"/>
    <mergeCell ref="A18:A19"/>
    <mergeCell ref="B14:B15"/>
    <mergeCell ref="B16:B17"/>
    <mergeCell ref="B20:B21"/>
    <mergeCell ref="B22:B23"/>
    <mergeCell ref="B18:B19"/>
    <mergeCell ref="A12:A13"/>
    <mergeCell ref="C10:C11"/>
    <mergeCell ref="B12:B13"/>
    <mergeCell ref="C12:C13"/>
    <mergeCell ref="C14:C15"/>
    <mergeCell ref="D14:D15"/>
    <mergeCell ref="D22:D23"/>
    <mergeCell ref="D20:D21"/>
    <mergeCell ref="D16:D17"/>
    <mergeCell ref="C16:C17"/>
    <mergeCell ref="C22:C23"/>
    <mergeCell ref="C20:C21"/>
    <mergeCell ref="C18:C19"/>
    <mergeCell ref="D18:D19"/>
    <mergeCell ref="F18:F19"/>
    <mergeCell ref="G18:G19"/>
    <mergeCell ref="J18:J19"/>
    <mergeCell ref="I18:I19"/>
    <mergeCell ref="H18:H19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8"/>
  <sheetViews>
    <sheetView zoomScale="75" zoomScaleNormal="75" workbookViewId="0" topLeftCell="C1">
      <selection activeCell="K3" sqref="K3"/>
    </sheetView>
  </sheetViews>
  <sheetFormatPr defaultColWidth="9.140625" defaultRowHeight="12.75"/>
  <cols>
    <col min="1" max="1" width="6.140625" style="0" customWidth="1"/>
    <col min="2" max="2" width="13.57421875" style="0" customWidth="1"/>
    <col min="3" max="3" width="7.8515625" style="0" customWidth="1"/>
    <col min="4" max="4" width="7.7109375" style="0" customWidth="1"/>
    <col min="5" max="5" width="77.57421875" style="0" customWidth="1"/>
    <col min="6" max="6" width="14.7109375" style="0" customWidth="1"/>
    <col min="7" max="10" width="16.8515625" style="0" customWidth="1"/>
    <col min="11" max="11" width="27.00390625" style="0" customWidth="1"/>
  </cols>
  <sheetData>
    <row r="1" spans="1:11" ht="25.5" customHeight="1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7.25" customHeight="1">
      <c r="A2" s="3"/>
      <c r="F2" s="5" t="s">
        <v>45</v>
      </c>
      <c r="G2" s="106">
        <v>300</v>
      </c>
      <c r="H2" s="6"/>
      <c r="I2" s="7"/>
      <c r="K2" s="8" t="s">
        <v>268</v>
      </c>
    </row>
    <row r="3" spans="1:11" ht="17.25" customHeight="1">
      <c r="A3" s="3"/>
      <c r="F3" s="104" t="s">
        <v>125</v>
      </c>
      <c r="G3" s="105">
        <v>-300</v>
      </c>
      <c r="H3" s="6"/>
      <c r="I3" s="7"/>
      <c r="K3" s="98"/>
    </row>
    <row r="4" spans="1:9" ht="17.25" customHeight="1" thickBot="1">
      <c r="A4" s="9" t="s">
        <v>54</v>
      </c>
      <c r="B4" s="10"/>
      <c r="C4" s="10"/>
      <c r="D4" s="10"/>
      <c r="E4" s="10"/>
      <c r="F4" s="99" t="s">
        <v>51</v>
      </c>
      <c r="G4" s="88">
        <f>SUM(G2:G3)</f>
        <v>0</v>
      </c>
      <c r="H4" s="6"/>
      <c r="I4" s="7"/>
    </row>
    <row r="5" spans="1:9" ht="17.25" customHeight="1">
      <c r="A5" s="100" t="s">
        <v>233</v>
      </c>
      <c r="B5" s="10"/>
      <c r="C5" s="10"/>
      <c r="D5" s="10"/>
      <c r="E5" s="10"/>
      <c r="F5" s="7"/>
      <c r="G5" s="7"/>
      <c r="H5" s="6"/>
      <c r="I5" s="7"/>
    </row>
    <row r="6" spans="1:11" ht="16.5" customHeight="1" thickBot="1">
      <c r="A6" s="3"/>
      <c r="E6" s="34"/>
      <c r="F6" s="89" t="s">
        <v>2</v>
      </c>
      <c r="J6" s="10"/>
      <c r="K6" s="15"/>
    </row>
    <row r="7" spans="1:12" ht="75.75" customHeight="1" thickBot="1">
      <c r="A7" s="16" t="s">
        <v>3</v>
      </c>
      <c r="B7" s="16" t="s">
        <v>4</v>
      </c>
      <c r="C7" s="16" t="s">
        <v>5</v>
      </c>
      <c r="D7" s="16" t="s">
        <v>6</v>
      </c>
      <c r="E7" s="16" t="s">
        <v>7</v>
      </c>
      <c r="F7" s="17" t="s">
        <v>8</v>
      </c>
      <c r="G7" s="18" t="s">
        <v>9</v>
      </c>
      <c r="H7" s="18" t="s">
        <v>122</v>
      </c>
      <c r="I7" s="17" t="s">
        <v>11</v>
      </c>
      <c r="J7" s="18" t="s">
        <v>12</v>
      </c>
      <c r="K7" s="19" t="s">
        <v>13</v>
      </c>
      <c r="L7" s="20"/>
    </row>
    <row r="8" spans="1:11" ht="17.25" customHeight="1">
      <c r="A8" s="388" t="s">
        <v>14</v>
      </c>
      <c r="B8" s="448"/>
      <c r="C8" s="450"/>
      <c r="D8" s="452">
        <v>2143</v>
      </c>
      <c r="E8" s="101" t="s">
        <v>123</v>
      </c>
      <c r="F8" s="455">
        <v>900</v>
      </c>
      <c r="G8" s="447">
        <v>300</v>
      </c>
      <c r="H8" s="447">
        <v>0</v>
      </c>
      <c r="I8" s="457">
        <v>300</v>
      </c>
      <c r="J8" s="439">
        <f>SUM(F8:I8)</f>
        <v>1500</v>
      </c>
      <c r="K8" s="446"/>
    </row>
    <row r="9" spans="1:11" ht="17.25" customHeight="1" thickBot="1">
      <c r="A9" s="389"/>
      <c r="B9" s="449"/>
      <c r="C9" s="451"/>
      <c r="D9" s="453"/>
      <c r="E9" s="102" t="s">
        <v>124</v>
      </c>
      <c r="F9" s="456"/>
      <c r="G9" s="441"/>
      <c r="H9" s="441"/>
      <c r="I9" s="458"/>
      <c r="J9" s="440"/>
      <c r="K9" s="441"/>
    </row>
    <row r="10" spans="1:11" ht="16.5" customHeight="1" thickBot="1">
      <c r="A10" s="34"/>
      <c r="B10" s="34"/>
      <c r="C10" s="34"/>
      <c r="F10" s="35"/>
      <c r="G10" s="35"/>
      <c r="H10" s="35"/>
      <c r="J10" s="35"/>
      <c r="K10" s="36"/>
    </row>
    <row r="11" spans="1:11" ht="28.5" customHeight="1" thickBot="1">
      <c r="A11" s="37"/>
      <c r="B11" s="37"/>
      <c r="C11" s="37"/>
      <c r="D11" s="37"/>
      <c r="E11" s="38" t="s">
        <v>39</v>
      </c>
      <c r="F11" s="39">
        <f>SUM(F8:F10)</f>
        <v>900</v>
      </c>
      <c r="G11" s="40">
        <f>SUM(G8:G10)</f>
        <v>300</v>
      </c>
      <c r="H11" s="40">
        <f>SUM(H8:H10)</f>
        <v>0</v>
      </c>
      <c r="I11" s="39">
        <f>SUM(I8:I10)</f>
        <v>300</v>
      </c>
      <c r="J11" s="41">
        <f>SUM(J8:J10)</f>
        <v>1500</v>
      </c>
      <c r="K11" s="42"/>
    </row>
    <row r="12" spans="1:11" ht="20.25" customHeight="1" thickBot="1">
      <c r="A12" s="37"/>
      <c r="B12" s="37"/>
      <c r="C12" s="37"/>
      <c r="D12" s="37"/>
      <c r="E12" s="43"/>
      <c r="F12" s="44"/>
      <c r="G12" s="454">
        <f>G11+H11</f>
        <v>300</v>
      </c>
      <c r="H12" s="445"/>
      <c r="I12" s="44"/>
      <c r="J12" s="44"/>
      <c r="K12" s="45"/>
    </row>
    <row r="13" spans="1:11" ht="17.25" customHeight="1" thickBot="1">
      <c r="A13" s="37"/>
      <c r="B13" s="37"/>
      <c r="C13" s="37"/>
      <c r="D13" s="37"/>
      <c r="E13" s="43"/>
      <c r="F13" s="44"/>
      <c r="G13" s="44"/>
      <c r="H13" s="44"/>
      <c r="I13" s="44"/>
      <c r="J13" s="44"/>
      <c r="K13" s="45"/>
    </row>
    <row r="14" spans="1:11" ht="17.25" customHeight="1" thickBot="1">
      <c r="A14" s="46"/>
      <c r="B14" s="46"/>
      <c r="D14" s="47"/>
      <c r="E14" s="43" t="s">
        <v>162</v>
      </c>
      <c r="F14" s="44" t="s">
        <v>41</v>
      </c>
      <c r="G14" s="63">
        <v>300</v>
      </c>
      <c r="H14" s="44"/>
      <c r="I14" s="44"/>
      <c r="J14" s="44"/>
      <c r="K14" s="45"/>
    </row>
    <row r="15" spans="1:11" ht="17.25" customHeight="1">
      <c r="A15" s="46"/>
      <c r="B15" s="46"/>
      <c r="C15" s="46"/>
      <c r="D15" s="46"/>
      <c r="E15" s="37"/>
      <c r="F15" s="44" t="s">
        <v>42</v>
      </c>
      <c r="G15" s="63">
        <v>0</v>
      </c>
      <c r="H15" s="44"/>
      <c r="I15" s="44"/>
      <c r="J15" s="44"/>
      <c r="K15" s="45"/>
    </row>
    <row r="16" spans="1:11" ht="20.25" customHeight="1">
      <c r="A16" s="46"/>
      <c r="B16" s="43"/>
      <c r="C16" s="46"/>
      <c r="D16" s="46"/>
      <c r="E16" s="43"/>
      <c r="F16" s="44" t="s">
        <v>43</v>
      </c>
      <c r="G16" s="48">
        <v>300</v>
      </c>
      <c r="H16" s="44"/>
      <c r="I16" s="44"/>
      <c r="J16" s="44"/>
      <c r="K16" s="45"/>
    </row>
    <row r="17" spans="1:11" ht="17.25" customHeight="1">
      <c r="A17" s="46"/>
      <c r="B17" s="43"/>
      <c r="C17" s="46"/>
      <c r="D17" s="46"/>
      <c r="E17" s="43"/>
      <c r="F17" s="44"/>
      <c r="G17" s="44"/>
      <c r="H17" s="44"/>
      <c r="I17" s="44"/>
      <c r="J17" s="44"/>
      <c r="K17" s="45"/>
    </row>
    <row r="18" spans="1:11" s="26" customFormat="1" ht="17.25" customHeight="1" thickBot="1">
      <c r="A18" s="366" t="s">
        <v>243</v>
      </c>
      <c r="B18" s="43"/>
      <c r="C18" s="49"/>
      <c r="D18" s="49"/>
      <c r="E18" s="103"/>
      <c r="F18" s="44"/>
      <c r="G18" s="44"/>
      <c r="H18" s="44"/>
      <c r="I18" s="44"/>
      <c r="J18" s="44"/>
      <c r="K18" s="50"/>
    </row>
    <row r="19" spans="1:11" s="26" customFormat="1" ht="17.25" customHeight="1" thickBot="1">
      <c r="A19" s="360" t="s">
        <v>241</v>
      </c>
      <c r="B19" s="361"/>
      <c r="C19" s="362"/>
      <c r="D19" s="358"/>
      <c r="E19" s="316"/>
      <c r="F19" s="348"/>
      <c r="G19" s="342"/>
      <c r="H19" s="333"/>
      <c r="I19" s="333"/>
      <c r="J19" s="44"/>
      <c r="K19" s="50"/>
    </row>
    <row r="20" spans="1:11" ht="16.5" customHeight="1" thickBot="1">
      <c r="A20" s="327" t="s">
        <v>244</v>
      </c>
      <c r="B20" s="316"/>
      <c r="C20" s="316">
        <v>6121</v>
      </c>
      <c r="D20" s="316"/>
      <c r="E20" s="345" t="s">
        <v>251</v>
      </c>
      <c r="F20" s="346"/>
      <c r="G20" s="332">
        <v>300</v>
      </c>
      <c r="H20" s="63"/>
      <c r="I20" s="63"/>
      <c r="J20" s="44"/>
      <c r="K20" s="36"/>
    </row>
    <row r="21" spans="1:11" ht="19.5" customHeight="1" thickBot="1">
      <c r="A21" s="327"/>
      <c r="B21" s="316"/>
      <c r="C21" s="316"/>
      <c r="D21" s="316"/>
      <c r="E21" s="328" t="s">
        <v>242</v>
      </c>
      <c r="F21" s="348"/>
      <c r="G21" s="41">
        <f>SUM(G20)</f>
        <v>300</v>
      </c>
      <c r="H21" s="63"/>
      <c r="I21" s="63"/>
      <c r="J21" s="34"/>
      <c r="K21" s="34"/>
    </row>
    <row r="22" spans="1:10" ht="15.75" customHeight="1">
      <c r="A22" s="3"/>
      <c r="F22" s="35"/>
      <c r="G22" s="10"/>
      <c r="H22" s="10"/>
      <c r="J22" s="35"/>
    </row>
    <row r="23" spans="1:11" ht="15.75" customHeight="1">
      <c r="A23" s="59"/>
      <c r="B23" s="10"/>
      <c r="C23" s="10"/>
      <c r="D23" s="10"/>
      <c r="E23" s="10"/>
      <c r="F23" s="55"/>
      <c r="G23" s="81"/>
      <c r="H23" s="81"/>
      <c r="I23" s="55"/>
      <c r="J23" s="51"/>
      <c r="K23" s="55"/>
    </row>
    <row r="24" spans="1:11" ht="15.75" customHeight="1">
      <c r="A24" s="3"/>
      <c r="F24" s="81"/>
      <c r="G24" s="55"/>
      <c r="H24" s="55"/>
      <c r="I24" s="55"/>
      <c r="J24" s="51"/>
      <c r="K24" s="55"/>
    </row>
    <row r="25" spans="1:11" ht="15.75" customHeight="1">
      <c r="A25" s="60"/>
      <c r="B25" s="61"/>
      <c r="C25" s="61"/>
      <c r="D25" s="61"/>
      <c r="E25" s="61"/>
      <c r="F25" s="82"/>
      <c r="G25" s="63"/>
      <c r="H25" s="63"/>
      <c r="I25" s="82"/>
      <c r="J25" s="83"/>
      <c r="K25" s="82"/>
    </row>
    <row r="26" spans="1:11" ht="15.75" customHeight="1">
      <c r="A26" s="61"/>
      <c r="B26" s="61"/>
      <c r="C26" s="61"/>
      <c r="D26" s="61"/>
      <c r="E26" s="61"/>
      <c r="F26" s="82"/>
      <c r="G26" s="83"/>
      <c r="H26" s="83"/>
      <c r="I26" s="82"/>
      <c r="J26" s="83"/>
      <c r="K26" s="82"/>
    </row>
    <row r="27" spans="1:11" ht="15.75" customHeight="1">
      <c r="A27" s="61"/>
      <c r="B27" s="61"/>
      <c r="C27" s="61"/>
      <c r="D27" s="61"/>
      <c r="E27" s="61"/>
      <c r="F27" s="82"/>
      <c r="G27" s="44"/>
      <c r="H27" s="44"/>
      <c r="I27" s="82"/>
      <c r="J27" s="83"/>
      <c r="K27" s="82"/>
    </row>
    <row r="28" spans="1:11" ht="15.75" customHeight="1">
      <c r="A28" s="61"/>
      <c r="B28" s="61"/>
      <c r="C28" s="61"/>
      <c r="D28" s="61"/>
      <c r="E28" s="61"/>
      <c r="F28" s="82"/>
      <c r="G28" s="82"/>
      <c r="H28" s="82"/>
      <c r="I28" s="82"/>
      <c r="J28" s="83"/>
      <c r="K28" s="82"/>
    </row>
    <row r="29" spans="1:11" ht="15.75" customHeight="1">
      <c r="A29" s="61"/>
      <c r="B29" s="61"/>
      <c r="C29" s="61"/>
      <c r="D29" s="61"/>
      <c r="E29" s="61"/>
      <c r="F29" s="61"/>
      <c r="G29" s="61"/>
      <c r="H29" s="61"/>
      <c r="I29" s="61"/>
      <c r="J29" s="64"/>
      <c r="K29" s="61"/>
    </row>
    <row r="30" spans="1:11" ht="15.75" customHeight="1">
      <c r="A30" s="61"/>
      <c r="B30" s="61"/>
      <c r="C30" s="61"/>
      <c r="D30" s="61"/>
      <c r="E30" s="61"/>
      <c r="F30" s="61"/>
      <c r="G30" s="61"/>
      <c r="H30" s="61"/>
      <c r="I30" s="61"/>
      <c r="J30" s="64"/>
      <c r="K30" s="61"/>
    </row>
    <row r="31" spans="1:11" ht="15.75" customHeight="1">
      <c r="A31" s="61"/>
      <c r="B31" s="61"/>
      <c r="C31" s="61"/>
      <c r="D31" s="61"/>
      <c r="E31" s="61"/>
      <c r="F31" s="61"/>
      <c r="G31" s="61"/>
      <c r="H31" s="61"/>
      <c r="I31" s="61"/>
      <c r="J31" s="64"/>
      <c r="K31" s="61"/>
    </row>
    <row r="32" spans="1:11" ht="15.75" customHeight="1">
      <c r="A32" s="61"/>
      <c r="B32" s="61"/>
      <c r="C32" s="61"/>
      <c r="D32" s="61"/>
      <c r="E32" s="61"/>
      <c r="F32" s="61"/>
      <c r="G32" s="61"/>
      <c r="H32" s="61"/>
      <c r="I32" s="61"/>
      <c r="J32" s="64"/>
      <c r="K32" s="61"/>
    </row>
    <row r="33" spans="1:11" ht="15.75" customHeight="1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</row>
    <row r="34" spans="1:11" ht="15.75" customHeight="1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</row>
    <row r="35" spans="1:11" ht="15.75" customHeight="1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</row>
    <row r="36" spans="1:11" ht="15.75" customHeight="1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</row>
    <row r="37" spans="1:11" ht="15.75" customHeight="1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</row>
    <row r="38" spans="1:11" ht="15.75" customHeight="1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</row>
  </sheetData>
  <mergeCells count="11">
    <mergeCell ref="G12:H12"/>
    <mergeCell ref="F8:F9"/>
    <mergeCell ref="I8:I9"/>
    <mergeCell ref="J8:J9"/>
    <mergeCell ref="K8:K9"/>
    <mergeCell ref="G8:G9"/>
    <mergeCell ref="H8:H9"/>
    <mergeCell ref="A8:A9"/>
    <mergeCell ref="B8:B9"/>
    <mergeCell ref="C8:C9"/>
    <mergeCell ref="D8:D9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L45"/>
  <sheetViews>
    <sheetView zoomScale="75" zoomScaleNormal="75" workbookViewId="0" topLeftCell="A1">
      <selection activeCell="E31" sqref="E31"/>
    </sheetView>
  </sheetViews>
  <sheetFormatPr defaultColWidth="9.140625" defaultRowHeight="12.75"/>
  <cols>
    <col min="1" max="1" width="6.00390625" style="0" customWidth="1"/>
    <col min="2" max="2" width="13.57421875" style="0" customWidth="1"/>
    <col min="3" max="3" width="7.7109375" style="0" customWidth="1"/>
    <col min="4" max="4" width="7.8515625" style="0" customWidth="1"/>
    <col min="5" max="5" width="77.57421875" style="0" customWidth="1"/>
    <col min="6" max="6" width="14.7109375" style="0" customWidth="1"/>
    <col min="7" max="10" width="16.8515625" style="0" customWidth="1"/>
    <col min="11" max="11" width="27.00390625" style="0" customWidth="1"/>
  </cols>
  <sheetData>
    <row r="1" ht="17.25" customHeight="1"/>
    <row r="2" ht="17.25" customHeight="1"/>
    <row r="3" spans="1:11" ht="25.5" customHeight="1" thickBot="1">
      <c r="A3" s="1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7.25" customHeight="1">
      <c r="A4" s="3"/>
      <c r="F4" s="5" t="s">
        <v>45</v>
      </c>
      <c r="G4" s="106">
        <v>750</v>
      </c>
      <c r="H4" s="6"/>
      <c r="I4" s="7"/>
      <c r="K4" s="8" t="s">
        <v>239</v>
      </c>
    </row>
    <row r="5" spans="1:9" ht="17.25" customHeight="1">
      <c r="A5" s="9" t="s">
        <v>54</v>
      </c>
      <c r="B5" s="10"/>
      <c r="C5" s="10"/>
      <c r="D5" s="10"/>
      <c r="E5" s="10"/>
      <c r="F5" s="216" t="s">
        <v>125</v>
      </c>
      <c r="G5" s="217">
        <v>-750</v>
      </c>
      <c r="H5" s="6"/>
      <c r="I5" s="7"/>
    </row>
    <row r="6" spans="1:9" ht="17.25" customHeight="1" thickBot="1">
      <c r="A6" s="100" t="s">
        <v>234</v>
      </c>
      <c r="B6" s="10"/>
      <c r="C6" s="10"/>
      <c r="D6" s="10"/>
      <c r="E6" s="10"/>
      <c r="F6" s="223" t="s">
        <v>51</v>
      </c>
      <c r="G6" s="218">
        <f>SUM(G4:G5)</f>
        <v>0</v>
      </c>
      <c r="H6" s="6"/>
      <c r="I6" s="7"/>
    </row>
    <row r="7" spans="1:9" ht="17.25" customHeight="1">
      <c r="A7" s="203"/>
      <c r="B7" s="67"/>
      <c r="C7" s="10"/>
      <c r="D7" s="10"/>
      <c r="E7" s="10"/>
      <c r="F7" s="7"/>
      <c r="G7" s="7"/>
      <c r="H7" s="6"/>
      <c r="I7" s="7"/>
    </row>
    <row r="8" spans="1:11" ht="16.5" customHeight="1" thickBot="1">
      <c r="A8" s="3"/>
      <c r="E8" s="34"/>
      <c r="F8" s="89" t="s">
        <v>2</v>
      </c>
      <c r="J8" s="10"/>
      <c r="K8" s="15"/>
    </row>
    <row r="9" spans="1:12" ht="75.75" customHeight="1" thickBot="1">
      <c r="A9" s="16" t="s">
        <v>3</v>
      </c>
      <c r="B9" s="16" t="s">
        <v>4</v>
      </c>
      <c r="C9" s="16" t="s">
        <v>5</v>
      </c>
      <c r="D9" s="16" t="s">
        <v>6</v>
      </c>
      <c r="E9" s="16" t="s">
        <v>7</v>
      </c>
      <c r="F9" s="17" t="s">
        <v>8</v>
      </c>
      <c r="G9" s="18" t="s">
        <v>9</v>
      </c>
      <c r="H9" s="18" t="s">
        <v>122</v>
      </c>
      <c r="I9" s="17" t="s">
        <v>11</v>
      </c>
      <c r="J9" s="18" t="s">
        <v>12</v>
      </c>
      <c r="K9" s="19" t="s">
        <v>13</v>
      </c>
      <c r="L9" s="20"/>
    </row>
    <row r="10" spans="1:11" ht="17.25" customHeight="1">
      <c r="A10" s="459" t="s">
        <v>14</v>
      </c>
      <c r="B10" s="470"/>
      <c r="C10" s="468"/>
      <c r="D10" s="466"/>
      <c r="E10" s="222" t="s">
        <v>194</v>
      </c>
      <c r="F10" s="463">
        <v>0</v>
      </c>
      <c r="G10" s="465">
        <v>0</v>
      </c>
      <c r="H10" s="465">
        <v>750</v>
      </c>
      <c r="I10" s="461">
        <v>0</v>
      </c>
      <c r="J10" s="407">
        <f>SUM(F10:I10)</f>
        <v>750</v>
      </c>
      <c r="K10" s="460"/>
    </row>
    <row r="11" spans="1:11" ht="17.25" customHeight="1" thickBot="1">
      <c r="A11" s="397"/>
      <c r="B11" s="471"/>
      <c r="C11" s="469"/>
      <c r="D11" s="467"/>
      <c r="E11" s="75"/>
      <c r="F11" s="464"/>
      <c r="G11" s="438"/>
      <c r="H11" s="438"/>
      <c r="I11" s="462"/>
      <c r="J11" s="437"/>
      <c r="K11" s="438"/>
    </row>
    <row r="12" spans="1:11" ht="15.75" customHeight="1" thickBot="1">
      <c r="A12" s="34"/>
      <c r="B12" s="34"/>
      <c r="C12" s="34"/>
      <c r="F12" s="35"/>
      <c r="G12" s="35"/>
      <c r="H12" s="35"/>
      <c r="J12" s="35"/>
      <c r="K12" s="36"/>
    </row>
    <row r="13" spans="1:11" ht="28.5" customHeight="1" thickBot="1">
      <c r="A13" s="37"/>
      <c r="B13" s="37"/>
      <c r="C13" s="37"/>
      <c r="D13" s="37"/>
      <c r="E13" s="38" t="s">
        <v>39</v>
      </c>
      <c r="F13" s="39">
        <v>0</v>
      </c>
      <c r="G13" s="40">
        <f>SUM(G10:G12)</f>
        <v>0</v>
      </c>
      <c r="H13" s="40">
        <f>SUM(H10:H12)</f>
        <v>750</v>
      </c>
      <c r="I13" s="39">
        <f>SUM(I10:I12)</f>
        <v>0</v>
      </c>
      <c r="J13" s="41">
        <f>SUM(J10:J12)</f>
        <v>750</v>
      </c>
      <c r="K13" s="42"/>
    </row>
    <row r="14" spans="1:11" ht="20.25" customHeight="1" thickBot="1">
      <c r="A14" s="37"/>
      <c r="B14" s="37"/>
      <c r="C14" s="37"/>
      <c r="D14" s="37"/>
      <c r="E14" s="43"/>
      <c r="F14" s="44"/>
      <c r="G14" s="454">
        <f>G13+H13</f>
        <v>750</v>
      </c>
      <c r="H14" s="445"/>
      <c r="I14" s="44"/>
      <c r="J14" s="44"/>
      <c r="K14" s="45"/>
    </row>
    <row r="15" spans="1:11" ht="17.25" customHeight="1">
      <c r="A15" s="46"/>
      <c r="B15" s="46"/>
      <c r="C15" s="46"/>
      <c r="D15" s="46"/>
      <c r="E15" s="43"/>
      <c r="F15" s="44"/>
      <c r="G15" s="44"/>
      <c r="H15" s="44"/>
      <c r="I15" s="44"/>
      <c r="J15" s="44"/>
      <c r="K15" s="45"/>
    </row>
    <row r="16" spans="1:11" ht="17.25" customHeight="1" thickBot="1">
      <c r="A16" s="66" t="s">
        <v>243</v>
      </c>
      <c r="B16" s="46"/>
      <c r="C16" s="46"/>
      <c r="D16" s="46"/>
      <c r="E16" s="37"/>
      <c r="F16" s="44"/>
      <c r="G16" s="44"/>
      <c r="H16" s="44"/>
      <c r="I16" s="44"/>
      <c r="J16" s="44"/>
      <c r="K16" s="45"/>
    </row>
    <row r="17" spans="1:11" ht="17.25" customHeight="1" thickBot="1">
      <c r="A17" s="314" t="s">
        <v>241</v>
      </c>
      <c r="B17" s="315"/>
      <c r="C17" s="356"/>
      <c r="D17" s="316"/>
      <c r="E17" s="316"/>
      <c r="F17" s="317"/>
      <c r="G17" s="347"/>
      <c r="H17" s="333"/>
      <c r="I17" s="333"/>
      <c r="J17" s="44"/>
      <c r="K17" s="45"/>
    </row>
    <row r="18" spans="1:11" ht="17.25" customHeight="1" thickBot="1">
      <c r="A18" s="327" t="s">
        <v>244</v>
      </c>
      <c r="B18" s="316"/>
      <c r="C18" s="316">
        <v>5169</v>
      </c>
      <c r="D18" s="316"/>
      <c r="E18" s="363" t="s">
        <v>247</v>
      </c>
      <c r="F18" s="317"/>
      <c r="G18" s="332">
        <v>750</v>
      </c>
      <c r="H18" s="63"/>
      <c r="I18" s="63"/>
      <c r="J18" s="44"/>
      <c r="K18" s="45"/>
    </row>
    <row r="19" spans="1:11" s="26" customFormat="1" ht="20.25" customHeight="1" thickBot="1">
      <c r="A19" s="327"/>
      <c r="B19" s="316"/>
      <c r="C19" s="316"/>
      <c r="D19" s="316"/>
      <c r="E19" s="328" t="s">
        <v>246</v>
      </c>
      <c r="F19" s="348"/>
      <c r="G19" s="343">
        <v>750</v>
      </c>
      <c r="H19" s="63"/>
      <c r="I19" s="63"/>
      <c r="J19" s="44"/>
      <c r="K19" s="50"/>
    </row>
    <row r="20" spans="1:11" s="26" customFormat="1" ht="15.75" customHeight="1">
      <c r="A20" s="338"/>
      <c r="B20" s="338"/>
      <c r="C20" s="338"/>
      <c r="D20" s="338"/>
      <c r="E20" s="340"/>
      <c r="F20" s="341"/>
      <c r="G20" s="63"/>
      <c r="H20" s="63"/>
      <c r="I20" s="63"/>
      <c r="J20" s="44"/>
      <c r="K20" s="50"/>
    </row>
    <row r="21" spans="1:10" s="61" customFormat="1" ht="15.75" customHeight="1">
      <c r="A21" s="338"/>
      <c r="B21" s="338"/>
      <c r="C21" s="338"/>
      <c r="D21" s="338"/>
      <c r="E21" s="340"/>
      <c r="F21" s="341"/>
      <c r="G21" s="63"/>
      <c r="H21" s="63"/>
      <c r="I21" s="63"/>
      <c r="J21" s="205"/>
    </row>
    <row r="22" spans="1:11" ht="15.75">
      <c r="A22" s="338"/>
      <c r="B22" s="338"/>
      <c r="C22" s="338"/>
      <c r="D22" s="338"/>
      <c r="E22" s="340"/>
      <c r="F22" s="354"/>
      <c r="G22" s="63"/>
      <c r="H22" s="44"/>
      <c r="I22" s="63"/>
      <c r="J22" s="34"/>
      <c r="K22" s="34"/>
    </row>
    <row r="23" spans="1:11" ht="15.75" customHeight="1">
      <c r="A23" s="338"/>
      <c r="B23" s="338"/>
      <c r="C23" s="338"/>
      <c r="D23" s="338"/>
      <c r="E23" s="340"/>
      <c r="F23" s="341"/>
      <c r="G23" s="63"/>
      <c r="H23" s="63"/>
      <c r="I23" s="63"/>
      <c r="J23" s="44"/>
      <c r="K23" s="34"/>
    </row>
    <row r="24" spans="1:10" ht="15.75" customHeight="1" hidden="1">
      <c r="A24" s="338"/>
      <c r="B24" s="338"/>
      <c r="C24" s="338"/>
      <c r="D24" s="338"/>
      <c r="E24" s="340"/>
      <c r="F24" s="354"/>
      <c r="G24" s="63"/>
      <c r="H24" s="44"/>
      <c r="I24" s="63"/>
      <c r="J24" s="44"/>
    </row>
    <row r="25" spans="1:10" s="61" customFormat="1" ht="15.75" customHeight="1">
      <c r="A25" s="338"/>
      <c r="B25" s="338"/>
      <c r="C25" s="338"/>
      <c r="D25" s="338"/>
      <c r="E25" s="365"/>
      <c r="F25" s="354"/>
      <c r="G25" s="44"/>
      <c r="H25" s="44"/>
      <c r="I25" s="335"/>
      <c r="J25" s="205"/>
    </row>
    <row r="26" spans="6:10" ht="15.75" customHeight="1">
      <c r="F26" s="54"/>
      <c r="G26" s="44"/>
      <c r="H26" s="44"/>
      <c r="I26" s="44"/>
      <c r="J26" s="44"/>
    </row>
    <row r="27" spans="6:10" ht="15.75" customHeight="1">
      <c r="F27" s="35"/>
      <c r="J27" s="35"/>
    </row>
    <row r="28" spans="1:11" ht="20.25" customHeight="1">
      <c r="A28" s="1"/>
      <c r="B28" s="1"/>
      <c r="C28" s="1"/>
      <c r="D28" s="1"/>
      <c r="E28" s="1"/>
      <c r="F28" s="51"/>
      <c r="G28" s="55"/>
      <c r="H28" s="55"/>
      <c r="I28" s="56"/>
      <c r="J28" s="57"/>
      <c r="K28" s="58"/>
    </row>
    <row r="29" spans="1:10" ht="15.75" customHeight="1">
      <c r="A29" s="3"/>
      <c r="F29" s="35"/>
      <c r="G29" s="10"/>
      <c r="H29" s="10"/>
      <c r="J29" s="35"/>
    </row>
    <row r="30" spans="1:11" ht="15.75" customHeight="1">
      <c r="A30" s="59"/>
      <c r="B30" s="10"/>
      <c r="C30" s="10"/>
      <c r="D30" s="10"/>
      <c r="E30" s="10"/>
      <c r="F30" s="55"/>
      <c r="G30" s="81"/>
      <c r="H30" s="81"/>
      <c r="I30" s="55"/>
      <c r="J30" s="51"/>
      <c r="K30" s="55"/>
    </row>
    <row r="31" spans="1:11" ht="15.75" customHeight="1">
      <c r="A31" s="3"/>
      <c r="F31" s="81"/>
      <c r="G31" s="55"/>
      <c r="H31" s="55"/>
      <c r="I31" s="55"/>
      <c r="J31" s="51"/>
      <c r="K31" s="55"/>
    </row>
    <row r="32" spans="1:11" ht="15.75" customHeight="1">
      <c r="A32" s="60"/>
      <c r="B32" s="61"/>
      <c r="C32" s="61"/>
      <c r="D32" s="61"/>
      <c r="E32" s="61"/>
      <c r="F32" s="82"/>
      <c r="G32" s="63"/>
      <c r="H32" s="63"/>
      <c r="I32" s="82"/>
      <c r="J32" s="83"/>
      <c r="K32" s="82"/>
    </row>
    <row r="33" spans="1:11" ht="15.75" customHeight="1">
      <c r="A33" s="61"/>
      <c r="B33" s="61"/>
      <c r="C33" s="61"/>
      <c r="D33" s="61"/>
      <c r="E33" s="61"/>
      <c r="F33" s="82"/>
      <c r="G33" s="83"/>
      <c r="H33" s="83"/>
      <c r="I33" s="82"/>
      <c r="J33" s="83"/>
      <c r="K33" s="82"/>
    </row>
    <row r="34" spans="1:11" ht="15.75" customHeight="1">
      <c r="A34" s="61"/>
      <c r="B34" s="61"/>
      <c r="C34" s="61"/>
      <c r="D34" s="61"/>
      <c r="E34" s="61"/>
      <c r="F34" s="82"/>
      <c r="G34" s="44"/>
      <c r="H34" s="44"/>
      <c r="I34" s="82"/>
      <c r="J34" s="83"/>
      <c r="K34" s="82"/>
    </row>
    <row r="35" spans="1:11" ht="15.75" customHeight="1">
      <c r="A35" s="61"/>
      <c r="B35" s="61"/>
      <c r="C35" s="61"/>
      <c r="D35" s="61"/>
      <c r="E35" s="61"/>
      <c r="F35" s="82"/>
      <c r="G35" s="82"/>
      <c r="H35" s="82"/>
      <c r="I35" s="82"/>
      <c r="J35" s="83"/>
      <c r="K35" s="82"/>
    </row>
    <row r="36" spans="1:11" ht="15.75" customHeight="1">
      <c r="A36" s="61"/>
      <c r="B36" s="61"/>
      <c r="C36" s="61"/>
      <c r="D36" s="61"/>
      <c r="E36" s="61"/>
      <c r="F36" s="61"/>
      <c r="G36" s="61"/>
      <c r="H36" s="61"/>
      <c r="I36" s="61"/>
      <c r="J36" s="64"/>
      <c r="K36" s="61"/>
    </row>
    <row r="37" spans="1:11" ht="15.75" customHeight="1">
      <c r="A37" s="61"/>
      <c r="B37" s="61"/>
      <c r="C37" s="61"/>
      <c r="D37" s="61"/>
      <c r="E37" s="61"/>
      <c r="F37" s="61"/>
      <c r="G37" s="61"/>
      <c r="H37" s="61"/>
      <c r="I37" s="61"/>
      <c r="J37" s="64"/>
      <c r="K37" s="61"/>
    </row>
    <row r="38" spans="1:11" ht="15.75" customHeight="1">
      <c r="A38" s="61"/>
      <c r="B38" s="61"/>
      <c r="C38" s="61"/>
      <c r="D38" s="61"/>
      <c r="E38" s="61"/>
      <c r="F38" s="61"/>
      <c r="G38" s="61"/>
      <c r="H38" s="61"/>
      <c r="I38" s="61"/>
      <c r="J38" s="64"/>
      <c r="K38" s="61"/>
    </row>
    <row r="39" spans="1:11" ht="15.75" customHeight="1">
      <c r="A39" s="61"/>
      <c r="B39" s="61"/>
      <c r="C39" s="61"/>
      <c r="D39" s="61"/>
      <c r="E39" s="61"/>
      <c r="F39" s="61"/>
      <c r="G39" s="61"/>
      <c r="H39" s="61"/>
      <c r="I39" s="61"/>
      <c r="J39" s="64"/>
      <c r="K39" s="61"/>
    </row>
    <row r="40" spans="1:11" ht="15.75" customHeight="1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</row>
    <row r="41" spans="1:11" ht="15.75" customHeight="1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</row>
    <row r="42" spans="1:11" ht="15.75" customHeight="1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</row>
    <row r="43" spans="1:11" ht="15.75" customHeight="1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</row>
    <row r="44" spans="1:11" ht="15.75" customHeight="1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</row>
    <row r="45" spans="1:11" ht="15.75" customHeight="1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</row>
  </sheetData>
  <mergeCells count="11">
    <mergeCell ref="G14:H14"/>
    <mergeCell ref="D10:D11"/>
    <mergeCell ref="C10:C11"/>
    <mergeCell ref="B10:B11"/>
    <mergeCell ref="A10:A11"/>
    <mergeCell ref="K10:K11"/>
    <mergeCell ref="J10:J11"/>
    <mergeCell ref="I10:I11"/>
    <mergeCell ref="F10:F11"/>
    <mergeCell ref="G10:G11"/>
    <mergeCell ref="H10:H11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2"/>
  <sheetViews>
    <sheetView zoomScale="75" zoomScaleNormal="75" workbookViewId="0" topLeftCell="A1">
      <selection activeCell="E37" sqref="E37"/>
    </sheetView>
  </sheetViews>
  <sheetFormatPr defaultColWidth="9.140625" defaultRowHeight="12.75"/>
  <cols>
    <col min="1" max="1" width="6.140625" style="0" customWidth="1"/>
    <col min="2" max="2" width="13.57421875" style="0" customWidth="1"/>
    <col min="3" max="4" width="7.7109375" style="0" customWidth="1"/>
    <col min="5" max="5" width="77.57421875" style="0" customWidth="1"/>
    <col min="6" max="6" width="14.7109375" style="0" customWidth="1"/>
    <col min="7" max="10" width="16.8515625" style="0" customWidth="1"/>
    <col min="11" max="11" width="27.00390625" style="0" customWidth="1"/>
  </cols>
  <sheetData>
    <row r="1" spans="1:11" ht="25.5" customHeight="1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7.25" customHeight="1">
      <c r="A2" s="3"/>
      <c r="F2" s="90" t="s">
        <v>53</v>
      </c>
      <c r="G2" s="91">
        <v>48000</v>
      </c>
      <c r="H2" s="182"/>
      <c r="I2" s="7"/>
      <c r="K2" s="8" t="s">
        <v>240</v>
      </c>
    </row>
    <row r="3" spans="1:9" ht="17.25" customHeight="1">
      <c r="A3" s="9" t="s">
        <v>54</v>
      </c>
      <c r="B3" s="3"/>
      <c r="C3" s="175"/>
      <c r="D3" s="10"/>
      <c r="E3" s="10"/>
      <c r="F3" s="92" t="s">
        <v>55</v>
      </c>
      <c r="G3" s="93">
        <v>-43000</v>
      </c>
      <c r="H3" s="182"/>
      <c r="I3" s="7"/>
    </row>
    <row r="4" spans="1:9" ht="17.25" customHeight="1" thickBot="1">
      <c r="A4" s="12" t="s">
        <v>130</v>
      </c>
      <c r="B4" s="13"/>
      <c r="C4" s="10"/>
      <c r="D4" s="10"/>
      <c r="E4" s="10"/>
      <c r="F4" s="94" t="s">
        <v>144</v>
      </c>
      <c r="G4" s="95">
        <f>SUM(G2:G3)</f>
        <v>5000</v>
      </c>
      <c r="H4" s="182"/>
      <c r="I4" s="7"/>
    </row>
    <row r="5" spans="1:9" ht="17.25" customHeight="1">
      <c r="A5" s="12"/>
      <c r="B5" s="13"/>
      <c r="C5" s="10"/>
      <c r="D5" s="10"/>
      <c r="E5" s="10"/>
      <c r="F5" s="7"/>
      <c r="G5" s="7"/>
      <c r="H5" s="6"/>
      <c r="I5" s="7"/>
    </row>
    <row r="6" spans="1:11" ht="16.5" customHeight="1" thickBot="1">
      <c r="A6" s="3"/>
      <c r="E6" s="34"/>
      <c r="F6" s="89" t="s">
        <v>2</v>
      </c>
      <c r="J6" s="10"/>
      <c r="K6" s="15"/>
    </row>
    <row r="7" spans="1:12" ht="75.75" customHeight="1" thickBot="1">
      <c r="A7" s="68" t="s">
        <v>3</v>
      </c>
      <c r="B7" s="16" t="s">
        <v>4</v>
      </c>
      <c r="C7" s="16" t="s">
        <v>5</v>
      </c>
      <c r="D7" s="16" t="s">
        <v>6</v>
      </c>
      <c r="E7" s="16" t="s">
        <v>7</v>
      </c>
      <c r="F7" s="17" t="s">
        <v>8</v>
      </c>
      <c r="G7" s="18" t="s">
        <v>56</v>
      </c>
      <c r="H7" s="18" t="s">
        <v>57</v>
      </c>
      <c r="I7" s="17" t="s">
        <v>11</v>
      </c>
      <c r="J7" s="18" t="s">
        <v>12</v>
      </c>
      <c r="K7" s="19" t="s">
        <v>13</v>
      </c>
      <c r="L7" s="20"/>
    </row>
    <row r="8" spans="1:11" ht="17.25" customHeight="1">
      <c r="A8" s="388" t="s">
        <v>14</v>
      </c>
      <c r="B8" s="395" t="s">
        <v>147</v>
      </c>
      <c r="C8" s="395">
        <v>110</v>
      </c>
      <c r="D8" s="395">
        <v>3121</v>
      </c>
      <c r="E8" s="183" t="s">
        <v>145</v>
      </c>
      <c r="F8" s="439">
        <v>29000</v>
      </c>
      <c r="G8" s="439">
        <v>16500</v>
      </c>
      <c r="H8" s="439">
        <v>0</v>
      </c>
      <c r="I8" s="439">
        <v>0</v>
      </c>
      <c r="J8" s="439">
        <f>SUM(F8:I8)</f>
        <v>45500</v>
      </c>
      <c r="K8" s="211" t="s">
        <v>146</v>
      </c>
    </row>
    <row r="9" spans="1:11" ht="17.25" customHeight="1" thickBot="1">
      <c r="A9" s="472"/>
      <c r="B9" s="394"/>
      <c r="C9" s="394"/>
      <c r="D9" s="394"/>
      <c r="E9" s="184" t="s">
        <v>148</v>
      </c>
      <c r="F9" s="441"/>
      <c r="G9" s="441"/>
      <c r="H9" s="440"/>
      <c r="I9" s="441"/>
      <c r="J9" s="441"/>
      <c r="K9" s="212"/>
    </row>
    <row r="10" spans="1:11" ht="17.25" customHeight="1">
      <c r="A10" s="429" t="s">
        <v>17</v>
      </c>
      <c r="B10" s="395"/>
      <c r="C10" s="395">
        <v>22</v>
      </c>
      <c r="D10" s="395">
        <v>4322</v>
      </c>
      <c r="E10" s="282" t="s">
        <v>149</v>
      </c>
      <c r="F10" s="439">
        <v>2500</v>
      </c>
      <c r="G10" s="439">
        <v>500</v>
      </c>
      <c r="H10" s="439">
        <v>0</v>
      </c>
      <c r="I10" s="439">
        <v>1250</v>
      </c>
      <c r="J10" s="439">
        <f>SUM(F10:I10)</f>
        <v>4250</v>
      </c>
      <c r="K10" s="283" t="s">
        <v>150</v>
      </c>
    </row>
    <row r="11" spans="1:11" ht="17.25" customHeight="1" thickBot="1">
      <c r="A11" s="389"/>
      <c r="B11" s="473"/>
      <c r="C11" s="394"/>
      <c r="D11" s="394"/>
      <c r="E11" s="284" t="s">
        <v>151</v>
      </c>
      <c r="F11" s="442"/>
      <c r="G11" s="441"/>
      <c r="H11" s="442"/>
      <c r="I11" s="442"/>
      <c r="J11" s="442"/>
      <c r="K11" s="283" t="s">
        <v>152</v>
      </c>
    </row>
    <row r="12" spans="1:11" s="26" customFormat="1" ht="17.25" customHeight="1">
      <c r="A12" s="388" t="s">
        <v>19</v>
      </c>
      <c r="B12" s="395" t="s">
        <v>155</v>
      </c>
      <c r="C12" s="395">
        <v>94</v>
      </c>
      <c r="D12" s="395">
        <v>3122</v>
      </c>
      <c r="E12" s="183" t="s">
        <v>153</v>
      </c>
      <c r="F12" s="439">
        <v>755</v>
      </c>
      <c r="G12" s="439">
        <v>24000</v>
      </c>
      <c r="H12" s="439">
        <v>0</v>
      </c>
      <c r="I12" s="439">
        <v>0</v>
      </c>
      <c r="J12" s="439">
        <f>SUM(F12:I12)</f>
        <v>24755</v>
      </c>
      <c r="K12" s="211" t="s">
        <v>154</v>
      </c>
    </row>
    <row r="13" spans="1:11" s="26" customFormat="1" ht="17.25" customHeight="1" thickBot="1">
      <c r="A13" s="389"/>
      <c r="B13" s="394"/>
      <c r="C13" s="394"/>
      <c r="D13" s="394"/>
      <c r="E13" s="184" t="s">
        <v>156</v>
      </c>
      <c r="F13" s="441"/>
      <c r="G13" s="441"/>
      <c r="H13" s="440"/>
      <c r="I13" s="441"/>
      <c r="J13" s="441"/>
      <c r="K13" s="212" t="s">
        <v>157</v>
      </c>
    </row>
    <row r="14" spans="1:11" s="26" customFormat="1" ht="17.25" customHeight="1">
      <c r="A14" s="432" t="s">
        <v>22</v>
      </c>
      <c r="B14" s="474"/>
      <c r="C14" s="475"/>
      <c r="D14" s="396"/>
      <c r="E14" s="86" t="s">
        <v>158</v>
      </c>
      <c r="F14" s="407">
        <v>0</v>
      </c>
      <c r="G14" s="409">
        <v>2000</v>
      </c>
      <c r="H14" s="409">
        <v>0</v>
      </c>
      <c r="I14" s="407">
        <v>0</v>
      </c>
      <c r="J14" s="407">
        <f>SUM(G14:I14)</f>
        <v>2000</v>
      </c>
      <c r="K14" s="213"/>
    </row>
    <row r="15" spans="1:11" s="26" customFormat="1" ht="18" customHeight="1" thickBot="1">
      <c r="A15" s="433"/>
      <c r="B15" s="397"/>
      <c r="C15" s="397"/>
      <c r="D15" s="397"/>
      <c r="E15" s="71" t="s">
        <v>159</v>
      </c>
      <c r="F15" s="438"/>
      <c r="G15" s="476"/>
      <c r="H15" s="477"/>
      <c r="I15" s="438"/>
      <c r="J15" s="438"/>
      <c r="K15" s="214" t="s">
        <v>160</v>
      </c>
    </row>
    <row r="16" spans="1:11" ht="17.25" customHeight="1">
      <c r="A16" s="459" t="s">
        <v>176</v>
      </c>
      <c r="B16" s="474"/>
      <c r="C16" s="475"/>
      <c r="D16" s="396"/>
      <c r="E16" s="297" t="s">
        <v>163</v>
      </c>
      <c r="F16" s="407">
        <v>0</v>
      </c>
      <c r="G16" s="409">
        <v>5000</v>
      </c>
      <c r="H16" s="409">
        <v>0</v>
      </c>
      <c r="I16" s="407">
        <v>0</v>
      </c>
      <c r="J16" s="407">
        <f>SUM(G16:I16)</f>
        <v>5000</v>
      </c>
      <c r="K16" s="180"/>
    </row>
    <row r="17" spans="1:11" ht="30.75" thickBot="1">
      <c r="A17" s="397"/>
      <c r="B17" s="397"/>
      <c r="C17" s="397"/>
      <c r="D17" s="397"/>
      <c r="E17" s="177" t="s">
        <v>161</v>
      </c>
      <c r="F17" s="438"/>
      <c r="G17" s="476"/>
      <c r="H17" s="477"/>
      <c r="I17" s="438"/>
      <c r="J17" s="438"/>
      <c r="K17" s="181"/>
    </row>
    <row r="18" spans="1:11" ht="15.75" customHeight="1" thickBot="1">
      <c r="A18" s="34"/>
      <c r="B18" s="34"/>
      <c r="C18" s="34"/>
      <c r="F18" s="35"/>
      <c r="G18" s="185"/>
      <c r="H18" s="186"/>
      <c r="J18" s="35"/>
      <c r="K18" s="36"/>
    </row>
    <row r="19" spans="1:11" ht="28.5" customHeight="1" thickBot="1">
      <c r="A19" s="37"/>
      <c r="B19" s="37"/>
      <c r="C19" s="37"/>
      <c r="D19" s="37"/>
      <c r="E19" s="38" t="s">
        <v>120</v>
      </c>
      <c r="F19" s="41">
        <f>SUM(F8:F18)</f>
        <v>32255</v>
      </c>
      <c r="G19" s="40">
        <f>SUM(G8:G18)</f>
        <v>48000</v>
      </c>
      <c r="H19" s="188">
        <v>0</v>
      </c>
      <c r="I19" s="39">
        <f>SUM(I8:I18)</f>
        <v>1250</v>
      </c>
      <c r="J19" s="41">
        <f>SUM(J8:J18)</f>
        <v>81505</v>
      </c>
      <c r="K19" s="42"/>
    </row>
    <row r="20" spans="1:11" ht="20.25" customHeight="1" thickBot="1">
      <c r="A20" s="37"/>
      <c r="B20" s="37"/>
      <c r="C20" s="37"/>
      <c r="D20" s="37"/>
      <c r="E20" s="43"/>
      <c r="F20" s="44"/>
      <c r="G20" s="454">
        <f>G19+H19</f>
        <v>48000</v>
      </c>
      <c r="H20" s="478"/>
      <c r="I20" s="44"/>
      <c r="J20" s="44"/>
      <c r="K20" s="45"/>
    </row>
    <row r="21" spans="1:11" ht="17.25" customHeight="1" thickBot="1">
      <c r="A21" s="46"/>
      <c r="B21" s="46"/>
      <c r="C21" s="46"/>
      <c r="D21" s="46"/>
      <c r="E21" s="37"/>
      <c r="F21" s="44"/>
      <c r="G21" s="44"/>
      <c r="H21" s="44"/>
      <c r="I21" s="44"/>
      <c r="J21" s="44"/>
      <c r="K21" s="45"/>
    </row>
    <row r="22" spans="1:11" ht="17.25" customHeight="1" thickBot="1">
      <c r="A22" s="46"/>
      <c r="B22" s="43"/>
      <c r="C22" s="78"/>
      <c r="D22" s="47"/>
      <c r="E22" s="43" t="s">
        <v>40</v>
      </c>
      <c r="F22" s="44" t="s">
        <v>41</v>
      </c>
      <c r="G22" s="63">
        <v>41000</v>
      </c>
      <c r="H22" s="44"/>
      <c r="I22" s="44"/>
      <c r="J22" s="44"/>
      <c r="K22" s="45"/>
    </row>
    <row r="23" spans="1:11" s="26" customFormat="1" ht="17.25" customHeight="1">
      <c r="A23" s="49"/>
      <c r="B23" s="43"/>
      <c r="C23" s="178"/>
      <c r="D23" s="49"/>
      <c r="E23" s="49"/>
      <c r="F23" s="44" t="s">
        <v>42</v>
      </c>
      <c r="G23" s="198">
        <v>0</v>
      </c>
      <c r="J23" s="44"/>
      <c r="K23" s="50"/>
    </row>
    <row r="24" spans="1:10" ht="19.5" customHeight="1">
      <c r="A24" s="53"/>
      <c r="F24" s="44" t="s">
        <v>43</v>
      </c>
      <c r="G24" s="187">
        <f>SUM(G22:G23)</f>
        <v>41000</v>
      </c>
      <c r="J24" s="44"/>
    </row>
    <row r="25" spans="6:10" ht="17.25" customHeight="1">
      <c r="F25" s="44"/>
      <c r="G25" s="179"/>
      <c r="H25" s="179"/>
      <c r="I25" s="179"/>
      <c r="J25" s="44"/>
    </row>
    <row r="26" spans="1:10" ht="17.25" customHeight="1" thickBot="1">
      <c r="A26" t="s">
        <v>243</v>
      </c>
      <c r="F26" s="179"/>
      <c r="G26" s="179"/>
      <c r="H26" s="179"/>
      <c r="I26" s="179"/>
      <c r="J26" s="44"/>
    </row>
    <row r="27" spans="1:10" ht="17.25" customHeight="1" thickBot="1">
      <c r="A27" s="314" t="s">
        <v>241</v>
      </c>
      <c r="B27" s="315"/>
      <c r="C27" s="356"/>
      <c r="D27" s="316"/>
      <c r="E27" s="316"/>
      <c r="F27" s="317"/>
      <c r="G27" s="337"/>
      <c r="H27" s="333"/>
      <c r="I27" s="333"/>
      <c r="J27" s="35"/>
    </row>
    <row r="28" spans="1:11" ht="17.25" customHeight="1">
      <c r="A28" s="355" t="s">
        <v>244</v>
      </c>
      <c r="B28" s="344"/>
      <c r="C28" s="318">
        <v>6351</v>
      </c>
      <c r="D28" s="344"/>
      <c r="E28" s="373" t="s">
        <v>253</v>
      </c>
      <c r="F28" s="346"/>
      <c r="G28" s="364">
        <v>42500</v>
      </c>
      <c r="H28" s="63"/>
      <c r="I28" s="63"/>
      <c r="J28" s="57"/>
      <c r="K28" s="58"/>
    </row>
    <row r="29" spans="1:10" ht="17.25" customHeight="1" thickBot="1">
      <c r="A29" s="323" t="s">
        <v>244</v>
      </c>
      <c r="B29" s="324"/>
      <c r="C29" s="324">
        <v>6121</v>
      </c>
      <c r="D29" s="324"/>
      <c r="E29" s="325" t="s">
        <v>251</v>
      </c>
      <c r="F29" s="341"/>
      <c r="G29" s="351">
        <v>500</v>
      </c>
      <c r="H29" s="63"/>
      <c r="I29" s="63"/>
      <c r="J29" s="35"/>
    </row>
    <row r="30" spans="1:10" ht="17.25" customHeight="1" thickBot="1">
      <c r="A30" s="327"/>
      <c r="B30" s="316"/>
      <c r="C30" s="316"/>
      <c r="D30" s="316"/>
      <c r="E30" s="328" t="s">
        <v>242</v>
      </c>
      <c r="F30" s="317"/>
      <c r="G30" s="39">
        <f>SUM(G28:G29)</f>
        <v>43000</v>
      </c>
      <c r="H30" s="63"/>
      <c r="I30" s="63"/>
      <c r="J30" s="35"/>
    </row>
    <row r="31" spans="1:10" ht="17.25" customHeight="1" thickBot="1">
      <c r="A31" s="355" t="s">
        <v>244</v>
      </c>
      <c r="B31" s="338"/>
      <c r="C31" s="339">
        <v>6901</v>
      </c>
      <c r="D31" s="338"/>
      <c r="E31" s="376" t="s">
        <v>255</v>
      </c>
      <c r="F31" s="341"/>
      <c r="G31" s="375">
        <v>5000</v>
      </c>
      <c r="H31" s="63"/>
      <c r="I31" s="63"/>
      <c r="J31" s="35"/>
    </row>
    <row r="32" spans="1:11" ht="16.5" customHeight="1" thickBot="1">
      <c r="A32" s="327"/>
      <c r="B32" s="316"/>
      <c r="C32" s="316"/>
      <c r="D32" s="316"/>
      <c r="E32" s="328" t="s">
        <v>250</v>
      </c>
      <c r="F32" s="162"/>
      <c r="G32" s="39">
        <f>SUM(G31)</f>
        <v>5000</v>
      </c>
      <c r="H32" s="44"/>
      <c r="I32" s="335"/>
      <c r="J32" s="83"/>
      <c r="K32" s="82"/>
    </row>
    <row r="33" spans="1:11" ht="19.5" customHeight="1" thickBot="1">
      <c r="A33" s="377"/>
      <c r="B33" s="378"/>
      <c r="C33" s="378"/>
      <c r="D33" s="378"/>
      <c r="E33" s="328" t="s">
        <v>249</v>
      </c>
      <c r="F33" s="378"/>
      <c r="G33" s="329">
        <f>G30+G32</f>
        <v>48000</v>
      </c>
      <c r="H33" s="61"/>
      <c r="I33" s="61"/>
      <c r="J33" s="64"/>
      <c r="K33" s="61"/>
    </row>
    <row r="34" spans="1:11" ht="15.75" customHeight="1">
      <c r="A34" s="61"/>
      <c r="B34" s="61"/>
      <c r="C34" s="61"/>
      <c r="D34" s="61"/>
      <c r="E34" s="61"/>
      <c r="F34" s="61"/>
      <c r="G34" s="61"/>
      <c r="H34" s="61"/>
      <c r="I34" s="61"/>
      <c r="J34" s="64"/>
      <c r="K34" s="61"/>
    </row>
    <row r="35" spans="1:11" ht="15.75" customHeight="1">
      <c r="A35" s="61"/>
      <c r="B35" s="61"/>
      <c r="C35" s="61"/>
      <c r="D35" s="61"/>
      <c r="E35" s="61"/>
      <c r="F35" s="61"/>
      <c r="G35" s="61"/>
      <c r="H35" s="61"/>
      <c r="I35" s="61"/>
      <c r="J35" s="64"/>
      <c r="K35" s="61"/>
    </row>
    <row r="36" spans="1:11" ht="15.75" customHeight="1">
      <c r="A36" s="61"/>
      <c r="B36" s="61"/>
      <c r="C36" s="61"/>
      <c r="D36" s="61"/>
      <c r="E36" s="61"/>
      <c r="F36" s="61"/>
      <c r="G36" s="61"/>
      <c r="H36" s="61"/>
      <c r="I36" s="61"/>
      <c r="J36" s="64"/>
      <c r="K36" s="61"/>
    </row>
    <row r="37" spans="1:11" ht="15.75" customHeight="1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</row>
    <row r="38" spans="1:11" ht="15.75" customHeight="1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</row>
    <row r="39" spans="1:11" ht="15.75" customHeight="1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</row>
    <row r="40" spans="1:11" ht="15.75" customHeight="1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</row>
    <row r="41" spans="1:11" ht="15.75" customHeight="1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</row>
    <row r="42" spans="1:11" ht="15.75" customHeight="1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</row>
  </sheetData>
  <mergeCells count="46">
    <mergeCell ref="G20:H20"/>
    <mergeCell ref="J16:J17"/>
    <mergeCell ref="J8:J9"/>
    <mergeCell ref="J10:J11"/>
    <mergeCell ref="J12:J13"/>
    <mergeCell ref="J14:J15"/>
    <mergeCell ref="H16:H17"/>
    <mergeCell ref="I8:I9"/>
    <mergeCell ref="I10:I11"/>
    <mergeCell ref="I12:I13"/>
    <mergeCell ref="I14:I15"/>
    <mergeCell ref="I16:I17"/>
    <mergeCell ref="H8:H9"/>
    <mergeCell ref="H10:H11"/>
    <mergeCell ref="H12:H13"/>
    <mergeCell ref="H14:H15"/>
    <mergeCell ref="F16:F17"/>
    <mergeCell ref="G8:G9"/>
    <mergeCell ref="G10:G11"/>
    <mergeCell ref="G12:G13"/>
    <mergeCell ref="G14:G15"/>
    <mergeCell ref="G16:G17"/>
    <mergeCell ref="F8:F9"/>
    <mergeCell ref="F10:F11"/>
    <mergeCell ref="F12:F13"/>
    <mergeCell ref="F14:F15"/>
    <mergeCell ref="B14:B15"/>
    <mergeCell ref="C14:C15"/>
    <mergeCell ref="D14:D15"/>
    <mergeCell ref="C16:C17"/>
    <mergeCell ref="D16:D17"/>
    <mergeCell ref="B16:B17"/>
    <mergeCell ref="A16:A17"/>
    <mergeCell ref="B8:B9"/>
    <mergeCell ref="C8:C9"/>
    <mergeCell ref="D8:D9"/>
    <mergeCell ref="C10:C11"/>
    <mergeCell ref="D10:D11"/>
    <mergeCell ref="B10:B11"/>
    <mergeCell ref="B12:B13"/>
    <mergeCell ref="C12:C13"/>
    <mergeCell ref="D12:D13"/>
    <mergeCell ref="A8:A9"/>
    <mergeCell ref="A10:A11"/>
    <mergeCell ref="A12:A13"/>
    <mergeCell ref="A14:A15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4"/>
  <sheetViews>
    <sheetView zoomScale="75" zoomScaleNormal="75" workbookViewId="0" topLeftCell="E1">
      <selection activeCell="K3" sqref="K3"/>
    </sheetView>
  </sheetViews>
  <sheetFormatPr defaultColWidth="9.140625" defaultRowHeight="12.75"/>
  <cols>
    <col min="1" max="1" width="6.140625" style="0" customWidth="1"/>
    <col min="2" max="2" width="13.57421875" style="0" customWidth="1"/>
    <col min="3" max="4" width="7.7109375" style="0" customWidth="1"/>
    <col min="5" max="5" width="77.57421875" style="0" customWidth="1"/>
    <col min="6" max="6" width="14.7109375" style="0" customWidth="1"/>
    <col min="7" max="8" width="16.8515625" style="0" customWidth="1"/>
    <col min="9" max="10" width="17.00390625" style="0" customWidth="1"/>
    <col min="11" max="11" width="27.00390625" style="0" customWidth="1"/>
  </cols>
  <sheetData>
    <row r="1" spans="1:11" ht="26.25" customHeight="1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7.25" customHeight="1">
      <c r="A2" s="3"/>
      <c r="F2" s="5" t="s">
        <v>53</v>
      </c>
      <c r="G2" s="106">
        <v>200000</v>
      </c>
      <c r="H2" s="6"/>
      <c r="I2" s="7"/>
      <c r="K2" s="8" t="s">
        <v>267</v>
      </c>
    </row>
    <row r="3" spans="1:9" ht="17.25" customHeight="1">
      <c r="A3" s="9" t="s">
        <v>54</v>
      </c>
      <c r="B3" s="10"/>
      <c r="C3" s="10"/>
      <c r="D3" s="10"/>
      <c r="E3" s="10"/>
      <c r="F3" s="231" t="s">
        <v>55</v>
      </c>
      <c r="G3" s="217">
        <v>-199330</v>
      </c>
      <c r="H3" s="6"/>
      <c r="I3" s="7"/>
    </row>
    <row r="4" spans="1:9" ht="17.25" customHeight="1" thickBot="1">
      <c r="A4" s="100" t="s">
        <v>131</v>
      </c>
      <c r="B4" s="10"/>
      <c r="C4" s="10"/>
      <c r="D4" s="10"/>
      <c r="E4" s="10"/>
      <c r="F4" s="223" t="s">
        <v>51</v>
      </c>
      <c r="G4" s="88">
        <f>SUM(G2:G3)</f>
        <v>670</v>
      </c>
      <c r="H4" s="6"/>
      <c r="I4" s="7"/>
    </row>
    <row r="5" spans="1:9" ht="17.25" customHeight="1">
      <c r="A5" s="100"/>
      <c r="B5" s="10"/>
      <c r="C5" s="10"/>
      <c r="D5" s="10"/>
      <c r="E5" s="10"/>
      <c r="F5" s="7"/>
      <c r="G5" s="260"/>
      <c r="H5" s="6"/>
      <c r="I5" s="7"/>
    </row>
    <row r="6" spans="1:11" ht="16.5" customHeight="1" thickBot="1">
      <c r="A6" s="3"/>
      <c r="E6" s="34"/>
      <c r="F6" s="89" t="s">
        <v>2</v>
      </c>
      <c r="J6" s="10"/>
      <c r="K6" s="15"/>
    </row>
    <row r="7" spans="1:12" ht="75.75" customHeight="1" thickBot="1">
      <c r="A7" s="16" t="s">
        <v>3</v>
      </c>
      <c r="B7" s="16" t="s">
        <v>4</v>
      </c>
      <c r="C7" s="16" t="s">
        <v>5</v>
      </c>
      <c r="D7" s="16" t="s">
        <v>6</v>
      </c>
      <c r="E7" s="16" t="s">
        <v>7</v>
      </c>
      <c r="F7" s="17" t="s">
        <v>8</v>
      </c>
      <c r="G7" s="18" t="s">
        <v>9</v>
      </c>
      <c r="H7" s="18" t="s">
        <v>166</v>
      </c>
      <c r="I7" s="17" t="s">
        <v>11</v>
      </c>
      <c r="J7" s="18" t="s">
        <v>12</v>
      </c>
      <c r="K7" s="19" t="s">
        <v>13</v>
      </c>
      <c r="L7" s="20"/>
    </row>
    <row r="8" spans="1:11" ht="17.25" customHeight="1">
      <c r="A8" s="388" t="s">
        <v>14</v>
      </c>
      <c r="B8" s="390"/>
      <c r="C8" s="485"/>
      <c r="D8" s="388"/>
      <c r="E8" s="183" t="s">
        <v>195</v>
      </c>
      <c r="F8" s="439">
        <v>127483</v>
      </c>
      <c r="G8" s="439">
        <v>44566</v>
      </c>
      <c r="H8" s="439">
        <v>3000</v>
      </c>
      <c r="I8" s="439">
        <v>0</v>
      </c>
      <c r="J8" s="439">
        <v>175049</v>
      </c>
      <c r="K8" s="491"/>
    </row>
    <row r="9" spans="1:11" ht="17.25" customHeight="1" thickBot="1">
      <c r="A9" s="389"/>
      <c r="B9" s="389"/>
      <c r="C9" s="389"/>
      <c r="D9" s="389"/>
      <c r="E9" s="184" t="s">
        <v>196</v>
      </c>
      <c r="F9" s="440"/>
      <c r="G9" s="440"/>
      <c r="H9" s="440"/>
      <c r="I9" s="442"/>
      <c r="J9" s="440"/>
      <c r="K9" s="492"/>
    </row>
    <row r="10" spans="1:11" s="26" customFormat="1" ht="17.25" customHeight="1">
      <c r="A10" s="432" t="s">
        <v>17</v>
      </c>
      <c r="B10" s="486"/>
      <c r="C10" s="487"/>
      <c r="D10" s="432"/>
      <c r="E10" s="86" t="s">
        <v>195</v>
      </c>
      <c r="F10" s="407">
        <v>0</v>
      </c>
      <c r="G10" s="409">
        <v>18140</v>
      </c>
      <c r="H10" s="409">
        <v>0</v>
      </c>
      <c r="I10" s="407">
        <v>0</v>
      </c>
      <c r="J10" s="407">
        <v>18140</v>
      </c>
      <c r="K10" s="479"/>
    </row>
    <row r="11" spans="1:11" s="26" customFormat="1" ht="17.25" customHeight="1" thickBot="1">
      <c r="A11" s="433"/>
      <c r="B11" s="433"/>
      <c r="C11" s="433"/>
      <c r="D11" s="433"/>
      <c r="E11" s="71" t="s">
        <v>197</v>
      </c>
      <c r="F11" s="437"/>
      <c r="G11" s="437"/>
      <c r="H11" s="437"/>
      <c r="I11" s="408"/>
      <c r="J11" s="437"/>
      <c r="K11" s="480"/>
    </row>
    <row r="12" spans="1:11" ht="17.25" customHeight="1">
      <c r="A12" s="432" t="s">
        <v>19</v>
      </c>
      <c r="B12" s="486"/>
      <c r="C12" s="487"/>
      <c r="D12" s="432"/>
      <c r="E12" s="86" t="s">
        <v>195</v>
      </c>
      <c r="F12" s="407">
        <v>0</v>
      </c>
      <c r="G12" s="409">
        <v>0</v>
      </c>
      <c r="H12" s="409">
        <v>3430</v>
      </c>
      <c r="I12" s="407">
        <v>0</v>
      </c>
      <c r="J12" s="407">
        <f>SUM(G12:I12)</f>
        <v>3430</v>
      </c>
      <c r="K12" s="460"/>
    </row>
    <row r="13" spans="1:11" ht="17.25" customHeight="1" thickBot="1">
      <c r="A13" s="433"/>
      <c r="B13" s="433"/>
      <c r="C13" s="433"/>
      <c r="D13" s="433"/>
      <c r="E13" s="71" t="s">
        <v>198</v>
      </c>
      <c r="F13" s="437"/>
      <c r="G13" s="437"/>
      <c r="H13" s="477"/>
      <c r="I13" s="408"/>
      <c r="J13" s="437"/>
      <c r="K13" s="438"/>
    </row>
    <row r="14" spans="1:11" ht="26.25" customHeight="1" thickBot="1">
      <c r="A14" s="226"/>
      <c r="B14" s="228"/>
      <c r="C14" s="229"/>
      <c r="D14" s="226"/>
      <c r="E14" s="243" t="s">
        <v>214</v>
      </c>
      <c r="F14" s="248">
        <f>SUM(F8:F54)</f>
        <v>127483</v>
      </c>
      <c r="G14" s="248">
        <f>SUM(G8:G13)</f>
        <v>62706</v>
      </c>
      <c r="H14" s="248">
        <f>SUM(H8:H13)</f>
        <v>6430</v>
      </c>
      <c r="I14" s="248">
        <f>SUM(I8:I54)</f>
        <v>11680</v>
      </c>
      <c r="J14" s="248">
        <f>SUM(J8:J13)</f>
        <v>196619</v>
      </c>
      <c r="K14" s="69"/>
    </row>
    <row r="15" spans="1:11" ht="17.25" customHeight="1">
      <c r="A15" s="429" t="s">
        <v>22</v>
      </c>
      <c r="B15" s="429"/>
      <c r="C15" s="485"/>
      <c r="D15" s="388"/>
      <c r="E15" s="183" t="s">
        <v>201</v>
      </c>
      <c r="F15" s="439">
        <v>116299</v>
      </c>
      <c r="G15" s="439">
        <v>81506</v>
      </c>
      <c r="H15" s="439">
        <v>0</v>
      </c>
      <c r="I15" s="439">
        <v>0</v>
      </c>
      <c r="J15" s="439">
        <v>197805</v>
      </c>
      <c r="K15" s="491"/>
    </row>
    <row r="16" spans="1:11" ht="17.25" customHeight="1" thickBot="1">
      <c r="A16" s="389"/>
      <c r="B16" s="389"/>
      <c r="C16" s="389"/>
      <c r="D16" s="472"/>
      <c r="E16" s="247" t="s">
        <v>202</v>
      </c>
      <c r="F16" s="440"/>
      <c r="G16" s="442"/>
      <c r="H16" s="440"/>
      <c r="I16" s="442"/>
      <c r="J16" s="440"/>
      <c r="K16" s="493"/>
    </row>
    <row r="17" spans="1:11" ht="17.25" customHeight="1">
      <c r="A17" s="434" t="s">
        <v>176</v>
      </c>
      <c r="B17" s="434"/>
      <c r="C17" s="488"/>
      <c r="D17" s="489"/>
      <c r="E17" s="86" t="s">
        <v>201</v>
      </c>
      <c r="F17" s="407">
        <v>0</v>
      </c>
      <c r="G17" s="409">
        <v>0</v>
      </c>
      <c r="H17" s="409">
        <v>3210</v>
      </c>
      <c r="I17" s="407">
        <v>290</v>
      </c>
      <c r="J17" s="407">
        <f>SUM(G17:I17)</f>
        <v>3500</v>
      </c>
      <c r="K17" s="479"/>
    </row>
    <row r="18" spans="1:11" ht="17.25" customHeight="1" thickBot="1">
      <c r="A18" s="433"/>
      <c r="B18" s="433"/>
      <c r="C18" s="433"/>
      <c r="D18" s="433"/>
      <c r="E18" s="76" t="s">
        <v>203</v>
      </c>
      <c r="F18" s="437"/>
      <c r="G18" s="437"/>
      <c r="H18" s="477"/>
      <c r="I18" s="408"/>
      <c r="J18" s="437"/>
      <c r="K18" s="480"/>
    </row>
    <row r="19" spans="1:11" ht="17.25" customHeight="1">
      <c r="A19" s="434" t="s">
        <v>178</v>
      </c>
      <c r="B19" s="434"/>
      <c r="C19" s="488"/>
      <c r="D19" s="490"/>
      <c r="E19" s="86" t="s">
        <v>201</v>
      </c>
      <c r="F19" s="407">
        <v>0</v>
      </c>
      <c r="G19" s="409">
        <v>14000</v>
      </c>
      <c r="H19" s="409">
        <v>0</v>
      </c>
      <c r="I19" s="407">
        <v>0</v>
      </c>
      <c r="J19" s="407">
        <f>SUM(G19:I19)</f>
        <v>14000</v>
      </c>
      <c r="K19" s="479"/>
    </row>
    <row r="20" spans="1:11" ht="17.25" customHeight="1" thickBot="1">
      <c r="A20" s="433"/>
      <c r="B20" s="433"/>
      <c r="C20" s="433"/>
      <c r="D20" s="433"/>
      <c r="E20" s="76" t="s">
        <v>204</v>
      </c>
      <c r="F20" s="437"/>
      <c r="G20" s="437"/>
      <c r="H20" s="437"/>
      <c r="I20" s="437"/>
      <c r="J20" s="437"/>
      <c r="K20" s="480"/>
    </row>
    <row r="21" spans="1:11" ht="26.25" customHeight="1" thickBot="1">
      <c r="A21" s="235"/>
      <c r="B21" s="237"/>
      <c r="C21" s="235"/>
      <c r="D21" s="235"/>
      <c r="E21" s="245" t="s">
        <v>215</v>
      </c>
      <c r="F21" s="249">
        <f>SUM(F15:F54)</f>
        <v>116299</v>
      </c>
      <c r="G21" s="249">
        <f>SUM(G15:G20)</f>
        <v>95506</v>
      </c>
      <c r="H21" s="249">
        <f>SUM(H15:H20)</f>
        <v>3210</v>
      </c>
      <c r="I21" s="249">
        <f>SUM(I15:I54)</f>
        <v>1580</v>
      </c>
      <c r="J21" s="249">
        <f>SUM(J15:J20)</f>
        <v>215305</v>
      </c>
      <c r="K21" s="236"/>
    </row>
    <row r="22" spans="1:11" ht="17.25" customHeight="1">
      <c r="A22" s="434" t="s">
        <v>181</v>
      </c>
      <c r="B22" s="434"/>
      <c r="C22" s="488"/>
      <c r="D22" s="490"/>
      <c r="E22" s="86" t="s">
        <v>205</v>
      </c>
      <c r="F22" s="407">
        <v>0</v>
      </c>
      <c r="G22" s="409">
        <v>8178</v>
      </c>
      <c r="H22" s="409">
        <v>0</v>
      </c>
      <c r="I22" s="407">
        <v>10</v>
      </c>
      <c r="J22" s="407">
        <f>SUM(G22:I22)</f>
        <v>8188</v>
      </c>
      <c r="K22" s="479"/>
    </row>
    <row r="23" spans="1:11" ht="17.25" customHeight="1" thickBot="1">
      <c r="A23" s="433"/>
      <c r="B23" s="433"/>
      <c r="C23" s="433"/>
      <c r="D23" s="433"/>
      <c r="E23" s="76" t="s">
        <v>206</v>
      </c>
      <c r="F23" s="437"/>
      <c r="G23" s="437"/>
      <c r="H23" s="437"/>
      <c r="I23" s="437"/>
      <c r="J23" s="437"/>
      <c r="K23" s="480"/>
    </row>
    <row r="24" spans="1:11" ht="26.25" customHeight="1" thickBot="1">
      <c r="A24" s="227"/>
      <c r="B24" s="238"/>
      <c r="C24" s="230"/>
      <c r="D24" s="234"/>
      <c r="E24" s="243" t="s">
        <v>216</v>
      </c>
      <c r="F24" s="248">
        <v>0</v>
      </c>
      <c r="G24" s="248">
        <f>SUM(G22)</f>
        <v>8178</v>
      </c>
      <c r="H24" s="248">
        <f>SUM(H22)</f>
        <v>0</v>
      </c>
      <c r="I24" s="248">
        <f>SUM(I22:I54)</f>
        <v>2600</v>
      </c>
      <c r="J24" s="248">
        <f>SUM(J22)</f>
        <v>8188</v>
      </c>
      <c r="K24" s="232"/>
    </row>
    <row r="25" spans="1:11" ht="17.25" customHeight="1">
      <c r="A25" s="432" t="s">
        <v>185</v>
      </c>
      <c r="B25" s="483"/>
      <c r="C25" s="399"/>
      <c r="D25" s="396"/>
      <c r="E25" s="240" t="s">
        <v>261</v>
      </c>
      <c r="F25" s="407">
        <v>0</v>
      </c>
      <c r="G25" s="409">
        <v>2970</v>
      </c>
      <c r="H25" s="409">
        <v>0</v>
      </c>
      <c r="I25" s="407">
        <v>0</v>
      </c>
      <c r="J25" s="407">
        <f>SUM(G25:I25)</f>
        <v>2970</v>
      </c>
      <c r="K25" s="460"/>
    </row>
    <row r="26" spans="1:11" ht="17.25" customHeight="1" thickBot="1">
      <c r="A26" s="433"/>
      <c r="B26" s="484"/>
      <c r="C26" s="397"/>
      <c r="D26" s="397"/>
      <c r="E26" s="75" t="s">
        <v>207</v>
      </c>
      <c r="F26" s="437"/>
      <c r="G26" s="437"/>
      <c r="H26" s="437"/>
      <c r="I26" s="437"/>
      <c r="J26" s="437"/>
      <c r="K26" s="438"/>
    </row>
    <row r="27" spans="1:11" ht="26.25" customHeight="1" thickBot="1">
      <c r="A27" s="235"/>
      <c r="B27" s="242"/>
      <c r="C27" s="241"/>
      <c r="D27" s="241"/>
      <c r="E27" s="245" t="s">
        <v>217</v>
      </c>
      <c r="F27" s="250">
        <v>0</v>
      </c>
      <c r="G27" s="246">
        <f>SUM(G25)</f>
        <v>2970</v>
      </c>
      <c r="H27" s="246">
        <f>SUM(H25)</f>
        <v>0</v>
      </c>
      <c r="I27" s="246">
        <f>SUM(I25:I26)</f>
        <v>0</v>
      </c>
      <c r="J27" s="246">
        <f>SUM(J25)</f>
        <v>2970</v>
      </c>
      <c r="K27" s="236"/>
    </row>
    <row r="28" spans="1:11" ht="17.25" customHeight="1">
      <c r="A28" s="432" t="s">
        <v>199</v>
      </c>
      <c r="B28" s="483"/>
      <c r="C28" s="399"/>
      <c r="D28" s="396"/>
      <c r="E28" s="240" t="s">
        <v>208</v>
      </c>
      <c r="F28" s="407">
        <v>120</v>
      </c>
      <c r="G28" s="409">
        <v>1130</v>
      </c>
      <c r="H28" s="409">
        <v>0</v>
      </c>
      <c r="I28" s="407">
        <v>0</v>
      </c>
      <c r="J28" s="481">
        <v>1250</v>
      </c>
      <c r="K28" s="479"/>
    </row>
    <row r="29" spans="1:11" ht="17.25" customHeight="1" thickBot="1">
      <c r="A29" s="433"/>
      <c r="B29" s="484"/>
      <c r="C29" s="397"/>
      <c r="D29" s="397"/>
      <c r="E29" s="75" t="s">
        <v>209</v>
      </c>
      <c r="F29" s="437"/>
      <c r="G29" s="437"/>
      <c r="H29" s="437"/>
      <c r="I29" s="437"/>
      <c r="J29" s="482"/>
      <c r="K29" s="480"/>
    </row>
    <row r="30" spans="1:11" ht="26.25" customHeight="1" thickBot="1">
      <c r="A30" s="380"/>
      <c r="B30" s="286"/>
      <c r="C30" s="285"/>
      <c r="D30" s="285"/>
      <c r="E30" s="256" t="s">
        <v>218</v>
      </c>
      <c r="F30" s="257">
        <f>SUM(F28:F54)</f>
        <v>120</v>
      </c>
      <c r="G30" s="257">
        <f>SUM(G28)</f>
        <v>1130</v>
      </c>
      <c r="H30" s="257">
        <f>SUM(H28)</f>
        <v>0</v>
      </c>
      <c r="I30" s="257">
        <f>SUM(I28:I54)</f>
        <v>3980</v>
      </c>
      <c r="J30" s="257">
        <f>SUM(J28)</f>
        <v>1250</v>
      </c>
      <c r="K30" s="287"/>
    </row>
    <row r="31" spans="1:11" ht="17.25" customHeight="1">
      <c r="A31" s="432" t="s">
        <v>213</v>
      </c>
      <c r="B31" s="431"/>
      <c r="C31" s="399"/>
      <c r="D31" s="396"/>
      <c r="E31" s="240" t="s">
        <v>210</v>
      </c>
      <c r="F31" s="407">
        <v>0</v>
      </c>
      <c r="G31" s="409">
        <v>13600</v>
      </c>
      <c r="H31" s="409">
        <v>0</v>
      </c>
      <c r="I31" s="407">
        <v>0</v>
      </c>
      <c r="J31" s="407">
        <f>SUM(G31:I31)</f>
        <v>13600</v>
      </c>
      <c r="K31" s="460"/>
    </row>
    <row r="32" spans="1:11" ht="17.25" customHeight="1" thickBot="1">
      <c r="A32" s="433"/>
      <c r="B32" s="397"/>
      <c r="C32" s="397"/>
      <c r="D32" s="397"/>
      <c r="E32" s="75" t="s">
        <v>211</v>
      </c>
      <c r="F32" s="437"/>
      <c r="G32" s="437"/>
      <c r="H32" s="437"/>
      <c r="I32" s="437"/>
      <c r="J32" s="437"/>
      <c r="K32" s="438"/>
    </row>
    <row r="33" spans="1:11" ht="24.75" customHeight="1" thickBot="1">
      <c r="A33" s="226"/>
      <c r="B33" s="239"/>
      <c r="C33" s="225"/>
      <c r="D33" s="224"/>
      <c r="E33" s="251" t="s">
        <v>219</v>
      </c>
      <c r="F33" s="244">
        <v>0</v>
      </c>
      <c r="G33" s="244">
        <f>SUM(G31)</f>
        <v>13600</v>
      </c>
      <c r="H33" s="244">
        <f>SUM(H31)</f>
        <v>0</v>
      </c>
      <c r="I33" s="244">
        <v>0</v>
      </c>
      <c r="J33" s="244">
        <f>SUM(J31)</f>
        <v>13600</v>
      </c>
      <c r="K33" s="232"/>
    </row>
    <row r="34" spans="1:11" ht="17.25" customHeight="1">
      <c r="A34" s="432" t="s">
        <v>200</v>
      </c>
      <c r="B34" s="483"/>
      <c r="C34" s="399"/>
      <c r="D34" s="396"/>
      <c r="E34" s="240" t="s">
        <v>221</v>
      </c>
      <c r="F34" s="407">
        <v>0</v>
      </c>
      <c r="G34" s="409">
        <v>5600</v>
      </c>
      <c r="H34" s="409">
        <v>0</v>
      </c>
      <c r="I34" s="407">
        <v>0</v>
      </c>
      <c r="J34" s="407">
        <v>5600</v>
      </c>
      <c r="K34" s="460"/>
    </row>
    <row r="35" spans="1:11" ht="16.5" customHeight="1" thickBot="1">
      <c r="A35" s="433"/>
      <c r="B35" s="484"/>
      <c r="C35" s="397"/>
      <c r="D35" s="397"/>
      <c r="E35" s="75" t="s">
        <v>212</v>
      </c>
      <c r="F35" s="437"/>
      <c r="G35" s="437"/>
      <c r="H35" s="437"/>
      <c r="I35" s="437"/>
      <c r="J35" s="437"/>
      <c r="K35" s="438"/>
    </row>
    <row r="36" spans="1:11" ht="26.25" customHeight="1" thickBot="1">
      <c r="A36" s="252"/>
      <c r="B36" s="253"/>
      <c r="C36" s="254"/>
      <c r="D36" s="255"/>
      <c r="E36" s="256" t="s">
        <v>220</v>
      </c>
      <c r="F36" s="257">
        <v>0</v>
      </c>
      <c r="G36" s="257">
        <f>SUM(G34)</f>
        <v>5600</v>
      </c>
      <c r="H36" s="257">
        <f>SUM(H34)</f>
        <v>0</v>
      </c>
      <c r="I36" s="257">
        <v>0</v>
      </c>
      <c r="J36" s="257">
        <f>SUM(J34)</f>
        <v>5600</v>
      </c>
      <c r="K36" s="258"/>
    </row>
    <row r="37" spans="1:11" ht="17.25" customHeight="1">
      <c r="A37" s="220"/>
      <c r="B37" s="381"/>
      <c r="C37" s="382"/>
      <c r="D37" s="383"/>
      <c r="E37" s="384"/>
      <c r="F37" s="385"/>
      <c r="G37" s="385"/>
      <c r="H37" s="385"/>
      <c r="I37" s="385"/>
      <c r="J37" s="385"/>
      <c r="K37" s="386"/>
    </row>
    <row r="38" spans="1:11" ht="15.75" customHeight="1" thickBot="1">
      <c r="A38" s="34"/>
      <c r="B38" s="34"/>
      <c r="C38" s="34"/>
      <c r="F38" s="35"/>
      <c r="G38" s="35"/>
      <c r="H38" s="35"/>
      <c r="J38" s="35"/>
      <c r="K38" s="36"/>
    </row>
    <row r="39" spans="1:11" ht="28.5" customHeight="1" thickBot="1">
      <c r="A39" s="37"/>
      <c r="B39" s="37"/>
      <c r="C39" s="37"/>
      <c r="D39" s="37"/>
      <c r="E39" s="38" t="s">
        <v>39</v>
      </c>
      <c r="F39" s="39">
        <v>243902</v>
      </c>
      <c r="G39" s="40">
        <f>G14+G21+G24+G27+G30+G33+G36</f>
        <v>189690</v>
      </c>
      <c r="H39" s="40">
        <f>H14+H21+H24+H27+H30+H33+H36</f>
        <v>9640</v>
      </c>
      <c r="I39" s="39">
        <v>128230</v>
      </c>
      <c r="J39" s="39">
        <f>J36+J33+J30+J27+J24+J21+J14</f>
        <v>443532</v>
      </c>
      <c r="K39" s="42"/>
    </row>
    <row r="40" spans="1:11" ht="19.5" customHeight="1" thickBot="1">
      <c r="A40" s="37"/>
      <c r="B40" s="37"/>
      <c r="C40" s="37"/>
      <c r="D40" s="37"/>
      <c r="E40" s="43"/>
      <c r="F40" s="44"/>
      <c r="G40" s="454">
        <f>G39+H39</f>
        <v>199330</v>
      </c>
      <c r="H40" s="478"/>
      <c r="I40" s="44"/>
      <c r="J40" s="44"/>
      <c r="K40" s="45"/>
    </row>
    <row r="41" spans="1:11" ht="17.25" customHeight="1" thickBot="1">
      <c r="A41" s="37"/>
      <c r="B41" s="37"/>
      <c r="C41" s="37"/>
      <c r="D41" s="37"/>
      <c r="E41" s="37"/>
      <c r="F41" s="44"/>
      <c r="G41" s="44"/>
      <c r="H41" s="44"/>
      <c r="I41" s="44"/>
      <c r="J41" s="44"/>
      <c r="K41" s="45"/>
    </row>
    <row r="42" spans="1:11" ht="17.25" customHeight="1" thickBot="1">
      <c r="A42" s="46"/>
      <c r="B42" s="46"/>
      <c r="C42" s="46"/>
      <c r="D42" s="47"/>
      <c r="E42" s="43" t="s">
        <v>40</v>
      </c>
      <c r="F42" s="44" t="s">
        <v>41</v>
      </c>
      <c r="G42" s="63">
        <f>G8+G15</f>
        <v>126072</v>
      </c>
      <c r="H42" s="44"/>
      <c r="I42" s="44"/>
      <c r="J42" s="44"/>
      <c r="K42" s="45"/>
    </row>
    <row r="43" spans="1:11" ht="17.25" customHeight="1">
      <c r="A43" s="46"/>
      <c r="B43" s="46"/>
      <c r="C43" s="46"/>
      <c r="D43" s="46"/>
      <c r="E43" s="37"/>
      <c r="F43" s="44" t="s">
        <v>42</v>
      </c>
      <c r="G43" s="63">
        <v>3000</v>
      </c>
      <c r="H43" s="44"/>
      <c r="I43" s="44"/>
      <c r="J43" s="44"/>
      <c r="K43" s="45"/>
    </row>
    <row r="44" spans="1:11" ht="17.25" customHeight="1">
      <c r="A44" s="46"/>
      <c r="B44" s="43"/>
      <c r="C44" s="46"/>
      <c r="D44" s="46"/>
      <c r="E44" s="78"/>
      <c r="F44" s="44" t="s">
        <v>43</v>
      </c>
      <c r="G44" s="259">
        <f>SUM(G42:G43)</f>
        <v>129072</v>
      </c>
      <c r="H44" s="174"/>
      <c r="I44" s="174"/>
      <c r="J44" s="379"/>
      <c r="K44" s="45"/>
    </row>
    <row r="45" spans="1:11" ht="20.25" customHeight="1">
      <c r="A45" s="46"/>
      <c r="B45" s="43"/>
      <c r="C45" s="46"/>
      <c r="D45" s="46"/>
      <c r="E45" s="78"/>
      <c r="F45" s="44"/>
      <c r="G45" s="174"/>
      <c r="H45" s="174"/>
      <c r="I45" s="174"/>
      <c r="J45" s="174"/>
      <c r="K45" s="45"/>
    </row>
    <row r="46" spans="1:11" ht="16.5" customHeight="1" thickBot="1">
      <c r="A46" s="311" t="s">
        <v>243</v>
      </c>
      <c r="B46" s="43"/>
      <c r="C46" s="49"/>
      <c r="D46" s="49"/>
      <c r="E46" s="79"/>
      <c r="F46" s="44"/>
      <c r="G46" s="79"/>
      <c r="H46" s="44"/>
      <c r="I46" s="44"/>
      <c r="J46" s="44"/>
      <c r="K46" s="36"/>
    </row>
    <row r="47" spans="1:11" ht="16.5" thickBot="1">
      <c r="A47" s="371" t="s">
        <v>241</v>
      </c>
      <c r="B47" s="356"/>
      <c r="C47" s="356"/>
      <c r="D47" s="316"/>
      <c r="E47" s="316"/>
      <c r="F47" s="317"/>
      <c r="G47" s="347"/>
      <c r="H47" s="34"/>
      <c r="I47" s="34"/>
      <c r="J47" s="34"/>
      <c r="K47" s="34"/>
    </row>
    <row r="48" spans="1:11" ht="17.25" customHeight="1">
      <c r="A48" s="176" t="s">
        <v>244</v>
      </c>
      <c r="B48" s="338"/>
      <c r="C48" s="338">
        <v>5137</v>
      </c>
      <c r="D48" s="338"/>
      <c r="E48" s="338" t="s">
        <v>254</v>
      </c>
      <c r="F48" s="341"/>
      <c r="G48" s="313">
        <v>3000</v>
      </c>
      <c r="H48" s="34"/>
      <c r="I48" s="34"/>
      <c r="J48" s="34"/>
      <c r="K48" s="34"/>
    </row>
    <row r="49" spans="1:11" ht="17.25" customHeight="1">
      <c r="A49" s="319" t="s">
        <v>244</v>
      </c>
      <c r="B49" s="320"/>
      <c r="C49" s="320">
        <v>5171</v>
      </c>
      <c r="D49" s="320"/>
      <c r="E49" s="320" t="s">
        <v>260</v>
      </c>
      <c r="F49" s="322"/>
      <c r="G49" s="374">
        <v>6640</v>
      </c>
      <c r="H49" s="34"/>
      <c r="I49" s="34"/>
      <c r="J49" s="34"/>
      <c r="K49" s="34"/>
    </row>
    <row r="50" spans="1:11" ht="16.5" customHeight="1">
      <c r="A50" s="355" t="s">
        <v>244</v>
      </c>
      <c r="B50" s="344"/>
      <c r="C50" s="344">
        <v>6121</v>
      </c>
      <c r="D50" s="344"/>
      <c r="E50" s="345" t="s">
        <v>251</v>
      </c>
      <c r="F50" s="346"/>
      <c r="G50" s="352">
        <v>138350</v>
      </c>
      <c r="H50" s="44"/>
      <c r="I50" s="44"/>
      <c r="J50" s="44"/>
      <c r="K50" s="34"/>
    </row>
    <row r="51" spans="1:10" ht="17.25" customHeight="1">
      <c r="A51" s="319" t="s">
        <v>244</v>
      </c>
      <c r="B51" s="320"/>
      <c r="C51" s="320">
        <v>6122</v>
      </c>
      <c r="D51" s="320"/>
      <c r="E51" s="321" t="s">
        <v>252</v>
      </c>
      <c r="F51" s="387"/>
      <c r="G51" s="350">
        <v>51340</v>
      </c>
      <c r="H51" s="44"/>
      <c r="I51" s="44"/>
      <c r="J51" s="44"/>
    </row>
    <row r="52" spans="1:10" ht="17.25" customHeight="1" thickBot="1">
      <c r="A52" s="176" t="s">
        <v>244</v>
      </c>
      <c r="B52" s="338"/>
      <c r="C52" s="338">
        <v>6901</v>
      </c>
      <c r="D52" s="338"/>
      <c r="E52" s="376" t="s">
        <v>255</v>
      </c>
      <c r="F52" s="341"/>
      <c r="G52" s="375">
        <v>670</v>
      </c>
      <c r="H52" s="44"/>
      <c r="I52" s="44"/>
      <c r="J52" s="44"/>
    </row>
    <row r="53" spans="1:10" ht="19.5" customHeight="1" thickBot="1">
      <c r="A53" s="327"/>
      <c r="B53" s="316"/>
      <c r="C53" s="316"/>
      <c r="D53" s="316"/>
      <c r="E53" s="328" t="s">
        <v>242</v>
      </c>
      <c r="F53" s="348"/>
      <c r="G53" s="39">
        <f>SUM(G48:G52)</f>
        <v>200000</v>
      </c>
      <c r="H53" s="44"/>
      <c r="I53" s="44"/>
      <c r="J53" s="44"/>
    </row>
    <row r="54" spans="1:10" ht="15.75" customHeight="1">
      <c r="A54" s="3"/>
      <c r="F54" s="35"/>
      <c r="G54" s="10"/>
      <c r="H54" s="10"/>
      <c r="J54" s="35"/>
    </row>
  </sheetData>
  <mergeCells count="111">
    <mergeCell ref="G22:G23"/>
    <mergeCell ref="H22:H23"/>
    <mergeCell ref="J19:J20"/>
    <mergeCell ref="I19:I20"/>
    <mergeCell ref="I22:I23"/>
    <mergeCell ref="J22:J23"/>
    <mergeCell ref="K15:K16"/>
    <mergeCell ref="K17:K18"/>
    <mergeCell ref="K19:K20"/>
    <mergeCell ref="D19:D20"/>
    <mergeCell ref="H19:H20"/>
    <mergeCell ref="I17:I18"/>
    <mergeCell ref="J17:J18"/>
    <mergeCell ref="F17:F18"/>
    <mergeCell ref="G17:G18"/>
    <mergeCell ref="G19:G20"/>
    <mergeCell ref="K8:K9"/>
    <mergeCell ref="K10:K11"/>
    <mergeCell ref="J10:J11"/>
    <mergeCell ref="K12:K13"/>
    <mergeCell ref="J8:J9"/>
    <mergeCell ref="J12:J13"/>
    <mergeCell ref="B19:B20"/>
    <mergeCell ref="C19:C20"/>
    <mergeCell ref="A19:A20"/>
    <mergeCell ref="F22:F23"/>
    <mergeCell ref="D22:D23"/>
    <mergeCell ref="B22:B23"/>
    <mergeCell ref="A22:A23"/>
    <mergeCell ref="C22:C23"/>
    <mergeCell ref="F19:F20"/>
    <mergeCell ref="I15:I16"/>
    <mergeCell ref="J15:J16"/>
    <mergeCell ref="F15:F16"/>
    <mergeCell ref="G15:G16"/>
    <mergeCell ref="H15:H16"/>
    <mergeCell ref="D15:D16"/>
    <mergeCell ref="C15:C16"/>
    <mergeCell ref="B17:B18"/>
    <mergeCell ref="A15:A16"/>
    <mergeCell ref="A17:A18"/>
    <mergeCell ref="B15:B16"/>
    <mergeCell ref="C17:C18"/>
    <mergeCell ref="D17:D18"/>
    <mergeCell ref="C10:C11"/>
    <mergeCell ref="D10:D11"/>
    <mergeCell ref="C12:C13"/>
    <mergeCell ref="D12:D13"/>
    <mergeCell ref="B12:B13"/>
    <mergeCell ref="A10:A11"/>
    <mergeCell ref="A12:A13"/>
    <mergeCell ref="B10:B11"/>
    <mergeCell ref="G10:G11"/>
    <mergeCell ref="F12:F13"/>
    <mergeCell ref="G12:G13"/>
    <mergeCell ref="I12:I13"/>
    <mergeCell ref="H12:H13"/>
    <mergeCell ref="H10:H11"/>
    <mergeCell ref="I10:I11"/>
    <mergeCell ref="J25:J26"/>
    <mergeCell ref="A8:A9"/>
    <mergeCell ref="C8:C9"/>
    <mergeCell ref="B8:B9"/>
    <mergeCell ref="D8:D9"/>
    <mergeCell ref="F8:F9"/>
    <mergeCell ref="G8:G9"/>
    <mergeCell ref="H8:H9"/>
    <mergeCell ref="F10:F11"/>
    <mergeCell ref="I8:I9"/>
    <mergeCell ref="F25:F26"/>
    <mergeCell ref="G25:G26"/>
    <mergeCell ref="H25:H26"/>
    <mergeCell ref="I25:I26"/>
    <mergeCell ref="A25:A26"/>
    <mergeCell ref="B25:B26"/>
    <mergeCell ref="C25:C26"/>
    <mergeCell ref="D25:D26"/>
    <mergeCell ref="A28:A29"/>
    <mergeCell ref="B28:B29"/>
    <mergeCell ref="C28:C29"/>
    <mergeCell ref="D28:D29"/>
    <mergeCell ref="F28:F29"/>
    <mergeCell ref="G28:G29"/>
    <mergeCell ref="H28:H29"/>
    <mergeCell ref="I28:I29"/>
    <mergeCell ref="A34:A35"/>
    <mergeCell ref="B34:B35"/>
    <mergeCell ref="C34:C35"/>
    <mergeCell ref="D34:D35"/>
    <mergeCell ref="A31:A32"/>
    <mergeCell ref="B31:B32"/>
    <mergeCell ref="C31:C32"/>
    <mergeCell ref="D31:D32"/>
    <mergeCell ref="F31:F32"/>
    <mergeCell ref="G31:G32"/>
    <mergeCell ref="H31:H32"/>
    <mergeCell ref="I31:I32"/>
    <mergeCell ref="F34:F35"/>
    <mergeCell ref="G34:G35"/>
    <mergeCell ref="H34:H35"/>
    <mergeCell ref="I34:I35"/>
    <mergeCell ref="G40:H40"/>
    <mergeCell ref="H17:H18"/>
    <mergeCell ref="K22:K23"/>
    <mergeCell ref="J34:J35"/>
    <mergeCell ref="J31:J32"/>
    <mergeCell ref="K34:K35"/>
    <mergeCell ref="K31:K32"/>
    <mergeCell ref="K28:K29"/>
    <mergeCell ref="J28:J29"/>
    <mergeCell ref="K25:K26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65" r:id="rId1"/>
  <rowBreaks count="1" manualBreakCount="1">
    <brk id="3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78"/>
  <sheetViews>
    <sheetView zoomScale="75" zoomScaleNormal="75" workbookViewId="0" topLeftCell="E1">
      <selection activeCell="K2" sqref="K2"/>
    </sheetView>
  </sheetViews>
  <sheetFormatPr defaultColWidth="9.140625" defaultRowHeight="12.75"/>
  <cols>
    <col min="1" max="1" width="6.140625" style="0" customWidth="1"/>
    <col min="2" max="2" width="13.57421875" style="0" customWidth="1"/>
    <col min="3" max="4" width="7.7109375" style="0" customWidth="1"/>
    <col min="5" max="5" width="77.57421875" style="4" customWidth="1"/>
    <col min="6" max="6" width="14.7109375" style="0" customWidth="1"/>
    <col min="7" max="7" width="17.00390625" style="0" customWidth="1"/>
    <col min="8" max="8" width="16.7109375" style="0" customWidth="1"/>
    <col min="9" max="10" width="17.00390625" style="0" customWidth="1"/>
    <col min="11" max="11" width="27.00390625" style="0" customWidth="1"/>
  </cols>
  <sheetData>
    <row r="1" spans="1:11" ht="25.5" customHeight="1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7.25" customHeight="1">
      <c r="A2" s="3"/>
      <c r="F2" s="90" t="s">
        <v>45</v>
      </c>
      <c r="G2" s="300">
        <v>10000</v>
      </c>
      <c r="H2" s="6"/>
      <c r="I2" s="7"/>
      <c r="K2" s="8" t="s">
        <v>266</v>
      </c>
    </row>
    <row r="3" spans="1:9" ht="17.25" customHeight="1">
      <c r="A3" s="9" t="s">
        <v>1</v>
      </c>
      <c r="B3" s="3"/>
      <c r="C3" s="10"/>
      <c r="D3" s="10"/>
      <c r="E3" s="11"/>
      <c r="F3" s="96" t="s">
        <v>55</v>
      </c>
      <c r="G3" s="301">
        <v>-9710</v>
      </c>
      <c r="H3" s="6"/>
      <c r="I3" s="7"/>
    </row>
    <row r="4" spans="1:9" ht="17.25" customHeight="1" thickBot="1">
      <c r="A4" s="12" t="s">
        <v>132</v>
      </c>
      <c r="B4" s="3"/>
      <c r="C4" s="10"/>
      <c r="D4" s="10"/>
      <c r="E4" s="11"/>
      <c r="F4" s="94" t="s">
        <v>51</v>
      </c>
      <c r="G4" s="302">
        <f>SUM(G2:G3)</f>
        <v>290</v>
      </c>
      <c r="H4" s="6"/>
      <c r="I4" s="7"/>
    </row>
    <row r="5" spans="2:9" ht="17.25" customHeight="1">
      <c r="B5" s="13"/>
      <c r="C5" s="10"/>
      <c r="D5" s="10"/>
      <c r="E5" s="11"/>
      <c r="F5" s="7"/>
      <c r="G5" s="7"/>
      <c r="H5" s="6"/>
      <c r="I5" s="7"/>
    </row>
    <row r="6" spans="1:11" ht="16.5" customHeight="1" thickBot="1">
      <c r="A6" s="3"/>
      <c r="E6" s="14"/>
      <c r="F6" s="89" t="s">
        <v>2</v>
      </c>
      <c r="J6" s="10"/>
      <c r="K6" s="15"/>
    </row>
    <row r="7" spans="1:12" ht="75.75" customHeight="1" thickBot="1">
      <c r="A7" s="16" t="s">
        <v>3</v>
      </c>
      <c r="B7" s="16" t="s">
        <v>4</v>
      </c>
      <c r="C7" s="16" t="s">
        <v>5</v>
      </c>
      <c r="D7" s="16" t="s">
        <v>6</v>
      </c>
      <c r="E7" s="16" t="s">
        <v>7</v>
      </c>
      <c r="F7" s="17" t="s">
        <v>8</v>
      </c>
      <c r="G7" s="18" t="s">
        <v>9</v>
      </c>
      <c r="H7" s="18" t="s">
        <v>10</v>
      </c>
      <c r="I7" s="17" t="s">
        <v>11</v>
      </c>
      <c r="J7" s="18" t="s">
        <v>12</v>
      </c>
      <c r="K7" s="19" t="s">
        <v>13</v>
      </c>
      <c r="L7" s="20"/>
    </row>
    <row r="8" spans="1:11" ht="17.25" customHeight="1">
      <c r="A8" s="498" t="s">
        <v>14</v>
      </c>
      <c r="B8" s="460"/>
      <c r="C8" s="475">
        <v>1</v>
      </c>
      <c r="D8" s="396">
        <v>3315</v>
      </c>
      <c r="E8" s="21" t="s">
        <v>15</v>
      </c>
      <c r="F8" s="407">
        <v>0</v>
      </c>
      <c r="G8" s="503">
        <v>600</v>
      </c>
      <c r="H8" s="409">
        <v>0</v>
      </c>
      <c r="I8" s="505">
        <v>0</v>
      </c>
      <c r="J8" s="407">
        <f>SUM(G8:I8)</f>
        <v>600</v>
      </c>
      <c r="K8" s="500"/>
    </row>
    <row r="9" spans="1:11" ht="17.25" customHeight="1" thickBot="1">
      <c r="A9" s="397"/>
      <c r="B9" s="438"/>
      <c r="C9" s="397"/>
      <c r="D9" s="397"/>
      <c r="E9" s="22" t="s">
        <v>16</v>
      </c>
      <c r="F9" s="495"/>
      <c r="G9" s="504"/>
      <c r="H9" s="477"/>
      <c r="I9" s="506"/>
      <c r="J9" s="437"/>
      <c r="K9" s="462"/>
    </row>
    <row r="10" spans="1:11" ht="17.25" customHeight="1">
      <c r="A10" s="498" t="s">
        <v>17</v>
      </c>
      <c r="B10" s="510"/>
      <c r="C10" s="498">
        <v>1</v>
      </c>
      <c r="D10" s="498">
        <v>3315</v>
      </c>
      <c r="E10" s="23" t="s">
        <v>15</v>
      </c>
      <c r="F10" s="407">
        <v>0</v>
      </c>
      <c r="G10" s="503">
        <v>0</v>
      </c>
      <c r="H10" s="409">
        <v>330</v>
      </c>
      <c r="I10" s="505">
        <v>0</v>
      </c>
      <c r="J10" s="407">
        <f>SUM(H10:I10)</f>
        <v>330</v>
      </c>
      <c r="K10" s="500"/>
    </row>
    <row r="11" spans="1:11" ht="17.25" customHeight="1" thickBot="1">
      <c r="A11" s="397"/>
      <c r="B11" s="438"/>
      <c r="C11" s="397"/>
      <c r="D11" s="397"/>
      <c r="E11" s="24" t="s">
        <v>18</v>
      </c>
      <c r="F11" s="495"/>
      <c r="G11" s="504"/>
      <c r="H11" s="477"/>
      <c r="I11" s="506"/>
      <c r="J11" s="437"/>
      <c r="K11" s="462"/>
    </row>
    <row r="12" spans="1:11" s="26" customFormat="1" ht="17.25" customHeight="1">
      <c r="A12" s="498" t="s">
        <v>19</v>
      </c>
      <c r="B12" s="460"/>
      <c r="C12" s="475">
        <v>2</v>
      </c>
      <c r="D12" s="396">
        <v>3315</v>
      </c>
      <c r="E12" s="25" t="s">
        <v>20</v>
      </c>
      <c r="F12" s="407">
        <v>0</v>
      </c>
      <c r="G12" s="503">
        <v>170</v>
      </c>
      <c r="H12" s="409">
        <v>0</v>
      </c>
      <c r="I12" s="505">
        <v>0</v>
      </c>
      <c r="J12" s="407">
        <f>SUM(G12:I12)</f>
        <v>170</v>
      </c>
      <c r="K12" s="500"/>
    </row>
    <row r="13" spans="1:11" s="26" customFormat="1" ht="17.25" customHeight="1" thickBot="1">
      <c r="A13" s="397"/>
      <c r="B13" s="438"/>
      <c r="C13" s="397"/>
      <c r="D13" s="397"/>
      <c r="E13" s="27" t="s">
        <v>21</v>
      </c>
      <c r="F13" s="495"/>
      <c r="G13" s="504"/>
      <c r="H13" s="477"/>
      <c r="I13" s="506"/>
      <c r="J13" s="437"/>
      <c r="K13" s="462"/>
    </row>
    <row r="14" spans="1:11" s="26" customFormat="1" ht="17.25" customHeight="1">
      <c r="A14" s="498" t="s">
        <v>22</v>
      </c>
      <c r="B14" s="460"/>
      <c r="C14" s="475">
        <v>3</v>
      </c>
      <c r="D14" s="396">
        <v>3315</v>
      </c>
      <c r="E14" s="25" t="s">
        <v>23</v>
      </c>
      <c r="F14" s="407">
        <v>0</v>
      </c>
      <c r="G14" s="503">
        <v>1700</v>
      </c>
      <c r="H14" s="409">
        <v>0</v>
      </c>
      <c r="I14" s="505">
        <v>0</v>
      </c>
      <c r="J14" s="407">
        <f>SUM(G14:I14)</f>
        <v>1700</v>
      </c>
      <c r="K14" s="500"/>
    </row>
    <row r="15" spans="1:11" s="26" customFormat="1" ht="17.25" customHeight="1" thickBot="1">
      <c r="A15" s="397"/>
      <c r="B15" s="438"/>
      <c r="C15" s="397"/>
      <c r="D15" s="397"/>
      <c r="E15" s="28" t="s">
        <v>24</v>
      </c>
      <c r="F15" s="495"/>
      <c r="G15" s="504"/>
      <c r="H15" s="477"/>
      <c r="I15" s="506"/>
      <c r="J15" s="437"/>
      <c r="K15" s="462"/>
    </row>
    <row r="16" spans="1:11" ht="17.25" customHeight="1">
      <c r="A16" s="498">
        <v>5</v>
      </c>
      <c r="B16" s="460"/>
      <c r="C16" s="475">
        <v>3</v>
      </c>
      <c r="D16" s="396">
        <v>3315</v>
      </c>
      <c r="E16" s="25" t="s">
        <v>23</v>
      </c>
      <c r="F16" s="407">
        <v>0</v>
      </c>
      <c r="G16" s="503">
        <v>500</v>
      </c>
      <c r="H16" s="409">
        <v>0</v>
      </c>
      <c r="I16" s="505">
        <v>0</v>
      </c>
      <c r="J16" s="407">
        <f>SUM(G16:I16)</f>
        <v>500</v>
      </c>
      <c r="K16" s="500"/>
    </row>
    <row r="17" spans="1:11" ht="17.25" customHeight="1" thickBot="1">
      <c r="A17" s="397"/>
      <c r="B17" s="438"/>
      <c r="C17" s="397"/>
      <c r="D17" s="397"/>
      <c r="E17" s="28" t="s">
        <v>25</v>
      </c>
      <c r="F17" s="495"/>
      <c r="G17" s="504"/>
      <c r="H17" s="477"/>
      <c r="I17" s="506"/>
      <c r="J17" s="437"/>
      <c r="K17" s="462"/>
    </row>
    <row r="18" spans="1:11" ht="17.25" customHeight="1">
      <c r="A18" s="498">
        <v>6</v>
      </c>
      <c r="B18" s="460"/>
      <c r="C18" s="475">
        <v>3</v>
      </c>
      <c r="D18" s="396">
        <v>3315</v>
      </c>
      <c r="E18" s="25" t="s">
        <v>23</v>
      </c>
      <c r="F18" s="407">
        <v>0</v>
      </c>
      <c r="G18" s="503">
        <v>300</v>
      </c>
      <c r="H18" s="409">
        <v>0</v>
      </c>
      <c r="I18" s="505">
        <v>2000</v>
      </c>
      <c r="J18" s="407">
        <v>2300</v>
      </c>
      <c r="K18" s="500"/>
    </row>
    <row r="19" spans="1:11" ht="17.25" customHeight="1" thickBot="1">
      <c r="A19" s="397"/>
      <c r="B19" s="438"/>
      <c r="C19" s="397"/>
      <c r="D19" s="397"/>
      <c r="E19" s="28" t="s">
        <v>46</v>
      </c>
      <c r="F19" s="495"/>
      <c r="G19" s="504"/>
      <c r="H19" s="477"/>
      <c r="I19" s="506"/>
      <c r="J19" s="437"/>
      <c r="K19" s="462"/>
    </row>
    <row r="20" spans="1:13" s="30" customFormat="1" ht="17.25" customHeight="1">
      <c r="A20" s="507">
        <v>7</v>
      </c>
      <c r="B20" s="511"/>
      <c r="C20" s="513">
        <v>4</v>
      </c>
      <c r="D20" s="507">
        <v>3314</v>
      </c>
      <c r="E20" s="29" t="s">
        <v>26</v>
      </c>
      <c r="F20" s="439">
        <v>4000</v>
      </c>
      <c r="G20" s="501">
        <v>1240</v>
      </c>
      <c r="H20" s="439">
        <v>0</v>
      </c>
      <c r="I20" s="501">
        <v>0</v>
      </c>
      <c r="J20" s="439">
        <f>SUM(F20:I20)</f>
        <v>5240</v>
      </c>
      <c r="K20" s="514"/>
      <c r="L20" s="26"/>
      <c r="M20" s="26"/>
    </row>
    <row r="21" spans="1:11" ht="17.25" customHeight="1" thickBot="1">
      <c r="A21" s="394"/>
      <c r="B21" s="512"/>
      <c r="C21" s="394"/>
      <c r="D21" s="394"/>
      <c r="E21" s="31" t="s">
        <v>27</v>
      </c>
      <c r="F21" s="442"/>
      <c r="G21" s="502"/>
      <c r="H21" s="440"/>
      <c r="I21" s="502"/>
      <c r="J21" s="440"/>
      <c r="K21" s="458"/>
    </row>
    <row r="22" spans="1:11" ht="17.25" customHeight="1">
      <c r="A22" s="498">
        <v>8</v>
      </c>
      <c r="B22" s="518"/>
      <c r="C22" s="499">
        <v>4</v>
      </c>
      <c r="D22" s="498">
        <v>3314</v>
      </c>
      <c r="E22" s="32" t="s">
        <v>26</v>
      </c>
      <c r="F22" s="494">
        <v>0</v>
      </c>
      <c r="G22" s="503">
        <v>600</v>
      </c>
      <c r="H22" s="409">
        <v>0</v>
      </c>
      <c r="I22" s="519">
        <v>0</v>
      </c>
      <c r="J22" s="494">
        <f>SUM(G22:I22)</f>
        <v>600</v>
      </c>
      <c r="K22" s="515"/>
    </row>
    <row r="23" spans="1:11" ht="17.25" customHeight="1" thickBot="1">
      <c r="A23" s="397"/>
      <c r="B23" s="438"/>
      <c r="C23" s="397"/>
      <c r="D23" s="397"/>
      <c r="E23" s="33" t="s">
        <v>28</v>
      </c>
      <c r="F23" s="495"/>
      <c r="G23" s="504"/>
      <c r="H23" s="403"/>
      <c r="I23" s="520"/>
      <c r="J23" s="437"/>
      <c r="K23" s="462"/>
    </row>
    <row r="24" spans="1:11" ht="17.25" customHeight="1">
      <c r="A24" s="516">
        <v>9</v>
      </c>
      <c r="B24" s="510"/>
      <c r="C24" s="499">
        <v>4</v>
      </c>
      <c r="D24" s="498">
        <v>3314</v>
      </c>
      <c r="E24" s="25" t="s">
        <v>26</v>
      </c>
      <c r="F24" s="407">
        <v>0</v>
      </c>
      <c r="G24" s="409">
        <v>700</v>
      </c>
      <c r="H24" s="409">
        <v>0</v>
      </c>
      <c r="I24" s="407">
        <v>0</v>
      </c>
      <c r="J24" s="407">
        <f>SUM(G24:I24)</f>
        <v>700</v>
      </c>
      <c r="K24" s="500"/>
    </row>
    <row r="25" spans="1:11" ht="17.25" customHeight="1" thickBot="1">
      <c r="A25" s="517"/>
      <c r="B25" s="438"/>
      <c r="C25" s="397"/>
      <c r="D25" s="397"/>
      <c r="E25" s="28" t="s">
        <v>29</v>
      </c>
      <c r="F25" s="495"/>
      <c r="G25" s="477"/>
      <c r="H25" s="477"/>
      <c r="I25" s="437"/>
      <c r="J25" s="437"/>
      <c r="K25" s="462"/>
    </row>
    <row r="26" spans="1:11" ht="17.25" customHeight="1">
      <c r="A26" s="498">
        <v>10</v>
      </c>
      <c r="B26" s="460"/>
      <c r="C26" s="499">
        <v>5</v>
      </c>
      <c r="D26" s="398">
        <v>3319</v>
      </c>
      <c r="E26" s="25" t="s">
        <v>30</v>
      </c>
      <c r="F26" s="494">
        <v>0</v>
      </c>
      <c r="G26" s="409">
        <v>170</v>
      </c>
      <c r="H26" s="409">
        <v>0</v>
      </c>
      <c r="I26" s="407">
        <v>0</v>
      </c>
      <c r="J26" s="407">
        <f>SUM(G26:I26)</f>
        <v>170</v>
      </c>
      <c r="K26" s="460"/>
    </row>
    <row r="27" spans="1:11" ht="17.25" customHeight="1" thickBot="1">
      <c r="A27" s="397"/>
      <c r="B27" s="438"/>
      <c r="C27" s="397"/>
      <c r="D27" s="397"/>
      <c r="E27" s="28" t="s">
        <v>31</v>
      </c>
      <c r="F27" s="495"/>
      <c r="G27" s="477"/>
      <c r="H27" s="477"/>
      <c r="I27" s="437"/>
      <c r="J27" s="437"/>
      <c r="K27" s="438"/>
    </row>
    <row r="28" spans="1:11" ht="17.25" customHeight="1">
      <c r="A28" s="498">
        <v>11</v>
      </c>
      <c r="B28" s="460"/>
      <c r="C28" s="499">
        <v>6</v>
      </c>
      <c r="D28" s="398">
        <v>3319</v>
      </c>
      <c r="E28" s="25" t="s">
        <v>47</v>
      </c>
      <c r="F28" s="494">
        <v>0</v>
      </c>
      <c r="G28" s="409">
        <v>2000</v>
      </c>
      <c r="H28" s="409">
        <v>0</v>
      </c>
      <c r="I28" s="407">
        <v>2000</v>
      </c>
      <c r="J28" s="407">
        <v>4000</v>
      </c>
      <c r="K28" s="460"/>
    </row>
    <row r="29" spans="1:11" ht="17.25" customHeight="1" thickBot="1">
      <c r="A29" s="397"/>
      <c r="B29" s="438"/>
      <c r="C29" s="397"/>
      <c r="D29" s="397"/>
      <c r="E29" s="28" t="s">
        <v>48</v>
      </c>
      <c r="F29" s="495"/>
      <c r="G29" s="477"/>
      <c r="H29" s="477"/>
      <c r="I29" s="437"/>
      <c r="J29" s="437"/>
      <c r="K29" s="438"/>
    </row>
    <row r="30" spans="1:11" ht="17.25" customHeight="1">
      <c r="A30" s="498">
        <v>12</v>
      </c>
      <c r="B30" s="460"/>
      <c r="C30" s="499">
        <v>6</v>
      </c>
      <c r="D30" s="398">
        <v>3319</v>
      </c>
      <c r="E30" s="25" t="s">
        <v>47</v>
      </c>
      <c r="F30" s="494">
        <v>0</v>
      </c>
      <c r="G30" s="409">
        <v>100</v>
      </c>
      <c r="H30" s="409">
        <v>0</v>
      </c>
      <c r="I30" s="407">
        <v>0</v>
      </c>
      <c r="J30" s="407">
        <v>100</v>
      </c>
      <c r="K30" s="460"/>
    </row>
    <row r="31" spans="1:11" ht="17.25" customHeight="1" thickBot="1">
      <c r="A31" s="397"/>
      <c r="B31" s="438"/>
      <c r="C31" s="397"/>
      <c r="D31" s="397"/>
      <c r="E31" s="28" t="s">
        <v>52</v>
      </c>
      <c r="F31" s="495"/>
      <c r="G31" s="477"/>
      <c r="H31" s="477"/>
      <c r="I31" s="437"/>
      <c r="J31" s="437"/>
      <c r="K31" s="438"/>
    </row>
    <row r="32" spans="1:11" ht="17.25" customHeight="1">
      <c r="A32" s="498">
        <v>13</v>
      </c>
      <c r="B32" s="521"/>
      <c r="C32" s="475">
        <v>7</v>
      </c>
      <c r="D32" s="396">
        <v>3319</v>
      </c>
      <c r="E32" s="25" t="s">
        <v>32</v>
      </c>
      <c r="F32" s="407">
        <v>0</v>
      </c>
      <c r="G32" s="409">
        <v>250</v>
      </c>
      <c r="H32" s="409">
        <v>0</v>
      </c>
      <c r="I32" s="407">
        <v>3000</v>
      </c>
      <c r="J32" s="407">
        <f>SUM(G32:I32)</f>
        <v>3250</v>
      </c>
      <c r="K32" s="460"/>
    </row>
    <row r="33" spans="1:11" ht="17.25" customHeight="1" thickBot="1">
      <c r="A33" s="397"/>
      <c r="B33" s="522"/>
      <c r="C33" s="397"/>
      <c r="D33" s="397"/>
      <c r="E33" s="28" t="s">
        <v>49</v>
      </c>
      <c r="F33" s="495"/>
      <c r="G33" s="477"/>
      <c r="H33" s="477"/>
      <c r="I33" s="437"/>
      <c r="J33" s="437"/>
      <c r="K33" s="438"/>
    </row>
    <row r="34" spans="1:11" ht="17.25" customHeight="1">
      <c r="A34" s="498">
        <v>14</v>
      </c>
      <c r="B34" s="460"/>
      <c r="C34" s="475">
        <v>9</v>
      </c>
      <c r="D34" s="525">
        <v>3315</v>
      </c>
      <c r="E34" s="25" t="s">
        <v>33</v>
      </c>
      <c r="F34" s="407">
        <v>0</v>
      </c>
      <c r="G34" s="409">
        <v>100</v>
      </c>
      <c r="H34" s="409">
        <v>0</v>
      </c>
      <c r="I34" s="407">
        <v>0</v>
      </c>
      <c r="J34" s="407">
        <f>SUM(G34:I34)</f>
        <v>100</v>
      </c>
      <c r="K34" s="460"/>
    </row>
    <row r="35" spans="1:11" ht="17.25" customHeight="1" thickBot="1">
      <c r="A35" s="397"/>
      <c r="B35" s="438"/>
      <c r="C35" s="397"/>
      <c r="D35" s="397"/>
      <c r="E35" s="28" t="s">
        <v>34</v>
      </c>
      <c r="F35" s="495"/>
      <c r="G35" s="477"/>
      <c r="H35" s="477"/>
      <c r="I35" s="437"/>
      <c r="J35" s="437"/>
      <c r="K35" s="438"/>
    </row>
    <row r="36" spans="1:11" ht="17.25" customHeight="1">
      <c r="A36" s="498">
        <v>15</v>
      </c>
      <c r="B36" s="518"/>
      <c r="C36" s="526">
        <v>9</v>
      </c>
      <c r="D36" s="527">
        <v>3315</v>
      </c>
      <c r="E36" s="25" t="s">
        <v>33</v>
      </c>
      <c r="F36" s="407">
        <v>0</v>
      </c>
      <c r="G36" s="409">
        <v>300</v>
      </c>
      <c r="H36" s="409">
        <v>0</v>
      </c>
      <c r="I36" s="523">
        <v>0</v>
      </c>
      <c r="J36" s="407">
        <f>SUM(G36:I36)</f>
        <v>300</v>
      </c>
      <c r="K36" s="460"/>
    </row>
    <row r="37" spans="1:11" ht="17.25" customHeight="1" thickBot="1">
      <c r="A37" s="397"/>
      <c r="B37" s="522"/>
      <c r="C37" s="397"/>
      <c r="D37" s="397"/>
      <c r="E37" s="97" t="s">
        <v>35</v>
      </c>
      <c r="F37" s="495"/>
      <c r="G37" s="477"/>
      <c r="H37" s="477"/>
      <c r="I37" s="524"/>
      <c r="J37" s="437"/>
      <c r="K37" s="438"/>
    </row>
    <row r="38" spans="1:11" ht="17.25" customHeight="1">
      <c r="A38" s="498">
        <v>16</v>
      </c>
      <c r="B38" s="460"/>
      <c r="C38" s="475">
        <v>10</v>
      </c>
      <c r="D38" s="528">
        <v>3315</v>
      </c>
      <c r="E38" s="84" t="s">
        <v>36</v>
      </c>
      <c r="F38" s="523">
        <v>0</v>
      </c>
      <c r="G38" s="496">
        <v>300</v>
      </c>
      <c r="H38" s="409">
        <v>0</v>
      </c>
      <c r="I38" s="407">
        <v>0</v>
      </c>
      <c r="J38" s="407">
        <f>SUM(G38:I38)</f>
        <v>300</v>
      </c>
      <c r="K38" s="500"/>
    </row>
    <row r="39" spans="1:11" ht="17.25" customHeight="1" thickBot="1">
      <c r="A39" s="397"/>
      <c r="B39" s="438"/>
      <c r="C39" s="397"/>
      <c r="D39" s="529"/>
      <c r="E39" s="85" t="s">
        <v>37</v>
      </c>
      <c r="F39" s="530"/>
      <c r="G39" s="497"/>
      <c r="H39" s="477"/>
      <c r="I39" s="437"/>
      <c r="J39" s="437"/>
      <c r="K39" s="462"/>
    </row>
    <row r="40" spans="1:11" ht="17.25" customHeight="1">
      <c r="A40" s="498">
        <v>17</v>
      </c>
      <c r="B40" s="510"/>
      <c r="C40" s="499">
        <v>10</v>
      </c>
      <c r="D40" s="527">
        <v>3315</v>
      </c>
      <c r="E40" s="84" t="s">
        <v>36</v>
      </c>
      <c r="F40" s="407">
        <v>0</v>
      </c>
      <c r="G40" s="496">
        <v>100</v>
      </c>
      <c r="H40" s="409">
        <v>0</v>
      </c>
      <c r="I40" s="531">
        <v>0</v>
      </c>
      <c r="J40" s="407">
        <f>SUM(G40:I40)</f>
        <v>100</v>
      </c>
      <c r="K40" s="460"/>
    </row>
    <row r="41" spans="1:11" ht="17.25" customHeight="1" thickBot="1">
      <c r="A41" s="397"/>
      <c r="B41" s="438"/>
      <c r="C41" s="397"/>
      <c r="D41" s="397"/>
      <c r="E41" s="28" t="s">
        <v>38</v>
      </c>
      <c r="F41" s="495"/>
      <c r="G41" s="497"/>
      <c r="H41" s="477"/>
      <c r="I41" s="532"/>
      <c r="J41" s="437"/>
      <c r="K41" s="438"/>
    </row>
    <row r="42" spans="1:11" ht="17.25" customHeight="1">
      <c r="A42" s="498">
        <v>18</v>
      </c>
      <c r="B42" s="460"/>
      <c r="C42" s="475">
        <v>10</v>
      </c>
      <c r="D42" s="396">
        <v>3315</v>
      </c>
      <c r="E42" s="25" t="s">
        <v>36</v>
      </c>
      <c r="F42" s="407">
        <v>0</v>
      </c>
      <c r="G42" s="496">
        <v>250</v>
      </c>
      <c r="H42" s="409">
        <v>0</v>
      </c>
      <c r="I42" s="531">
        <v>3000</v>
      </c>
      <c r="J42" s="407">
        <f>SUM(G42:I42)</f>
        <v>3250</v>
      </c>
      <c r="K42" s="500"/>
    </row>
    <row r="43" spans="1:11" ht="17.25" customHeight="1" thickBot="1">
      <c r="A43" s="397"/>
      <c r="B43" s="438"/>
      <c r="C43" s="397"/>
      <c r="D43" s="397"/>
      <c r="E43" s="28" t="s">
        <v>50</v>
      </c>
      <c r="F43" s="495"/>
      <c r="G43" s="497"/>
      <c r="H43" s="477"/>
      <c r="I43" s="532"/>
      <c r="J43" s="437"/>
      <c r="K43" s="462"/>
    </row>
    <row r="44" spans="1:11" ht="16.5" customHeight="1">
      <c r="A44" s="294"/>
      <c r="B44" s="294"/>
      <c r="C44" s="289"/>
      <c r="D44" s="294"/>
      <c r="E44" s="297" t="s">
        <v>163</v>
      </c>
      <c r="F44" s="290"/>
      <c r="G44" s="298">
        <v>290</v>
      </c>
      <c r="H44" s="290"/>
      <c r="I44" s="294"/>
      <c r="J44" s="290"/>
      <c r="K44" s="293"/>
    </row>
    <row r="45" spans="1:11" ht="16.5" customHeight="1" thickBot="1">
      <c r="A45" s="270"/>
      <c r="B45" s="270"/>
      <c r="C45" s="291"/>
      <c r="D45" s="270"/>
      <c r="E45" s="296"/>
      <c r="F45" s="292"/>
      <c r="G45" s="295"/>
      <c r="H45" s="292"/>
      <c r="I45" s="270"/>
      <c r="J45" s="292"/>
      <c r="K45" s="262"/>
    </row>
    <row r="46" spans="1:11" ht="16.5" customHeight="1" thickBot="1">
      <c r="A46" s="34"/>
      <c r="B46" s="34"/>
      <c r="C46" s="34"/>
      <c r="F46" s="35"/>
      <c r="G46" s="35"/>
      <c r="H46" s="35"/>
      <c r="J46" s="35"/>
      <c r="K46" s="36"/>
    </row>
    <row r="47" spans="1:11" ht="27.75" customHeight="1" thickBot="1">
      <c r="A47" s="37"/>
      <c r="B47" s="37"/>
      <c r="C47" s="37"/>
      <c r="D47" s="37"/>
      <c r="E47" s="38" t="s">
        <v>39</v>
      </c>
      <c r="F47" s="39">
        <f>SUM(F8:F43)</f>
        <v>4000</v>
      </c>
      <c r="G47" s="40">
        <f>SUM(G8:G44)</f>
        <v>9670</v>
      </c>
      <c r="H47" s="40">
        <f>SUM(H10:H43)</f>
        <v>330</v>
      </c>
      <c r="I47" s="39">
        <f>SUM(I8:I43)</f>
        <v>10000</v>
      </c>
      <c r="J47" s="41">
        <f>SUM(J8:J43)</f>
        <v>23710</v>
      </c>
      <c r="K47" s="42"/>
    </row>
    <row r="48" spans="1:11" s="26" customFormat="1" ht="19.5" customHeight="1" thickBot="1">
      <c r="A48" s="37"/>
      <c r="B48" s="37"/>
      <c r="C48" s="37"/>
      <c r="D48" s="37"/>
      <c r="E48" s="43"/>
      <c r="F48" s="44"/>
      <c r="G48" s="454">
        <f>G47+H47</f>
        <v>10000</v>
      </c>
      <c r="H48" s="445"/>
      <c r="I48" s="44"/>
      <c r="J48" s="44"/>
      <c r="K48" s="65"/>
    </row>
    <row r="49" spans="1:11" ht="16.5" customHeight="1" thickBot="1">
      <c r="A49" s="37"/>
      <c r="B49" s="37"/>
      <c r="C49" s="37"/>
      <c r="D49" s="37"/>
      <c r="E49" s="43"/>
      <c r="F49" s="44"/>
      <c r="G49" s="44"/>
      <c r="H49" s="44"/>
      <c r="I49" s="44"/>
      <c r="J49" s="44"/>
      <c r="K49" s="45"/>
    </row>
    <row r="50" spans="1:11" ht="16.5" customHeight="1" thickBot="1">
      <c r="A50" s="46"/>
      <c r="B50" s="46"/>
      <c r="C50" s="46"/>
      <c r="D50" s="47"/>
      <c r="E50" s="43" t="s">
        <v>40</v>
      </c>
      <c r="F50" s="44" t="s">
        <v>41</v>
      </c>
      <c r="G50" s="63">
        <f>G20</f>
        <v>1240</v>
      </c>
      <c r="H50" s="44"/>
      <c r="I50" s="44"/>
      <c r="J50" s="44"/>
      <c r="K50" s="45"/>
    </row>
    <row r="51" spans="1:11" ht="17.25" customHeight="1">
      <c r="A51" s="46"/>
      <c r="B51" s="46"/>
      <c r="C51" s="46"/>
      <c r="F51" s="44" t="s">
        <v>42</v>
      </c>
      <c r="G51" s="63">
        <f>H20</f>
        <v>0</v>
      </c>
      <c r="H51" s="44"/>
      <c r="I51" s="44"/>
      <c r="J51" s="44"/>
      <c r="K51" s="45"/>
    </row>
    <row r="52" spans="1:11" ht="20.25" customHeight="1">
      <c r="A52" s="46"/>
      <c r="B52" s="43"/>
      <c r="C52" s="173"/>
      <c r="D52" s="173"/>
      <c r="E52" s="46"/>
      <c r="F52" s="44" t="s">
        <v>43</v>
      </c>
      <c r="G52" s="48">
        <f>SUM(G50:G51)</f>
        <v>1240</v>
      </c>
      <c r="H52" s="44"/>
      <c r="I52" s="44"/>
      <c r="J52" s="44"/>
      <c r="K52" s="45"/>
    </row>
    <row r="53" spans="1:11" s="26" customFormat="1" ht="17.25" customHeight="1">
      <c r="A53" s="49"/>
      <c r="B53" s="43"/>
      <c r="C53" s="508"/>
      <c r="D53" s="509"/>
      <c r="E53" s="66"/>
      <c r="F53" s="44"/>
      <c r="G53" s="44"/>
      <c r="H53" s="44"/>
      <c r="I53" s="44"/>
      <c r="J53" s="44"/>
      <c r="K53" s="50"/>
    </row>
    <row r="54" spans="1:11" s="26" customFormat="1" ht="17.25" customHeight="1" thickBot="1">
      <c r="A54" s="311" t="s">
        <v>243</v>
      </c>
      <c r="B54" s="43"/>
      <c r="C54" s="312"/>
      <c r="D54" s="173"/>
      <c r="E54" s="66"/>
      <c r="F54" s="44"/>
      <c r="G54" s="44"/>
      <c r="H54" s="44"/>
      <c r="I54" s="44"/>
      <c r="J54" s="44"/>
      <c r="K54" s="50"/>
    </row>
    <row r="55" spans="1:11" s="26" customFormat="1" ht="17.25" customHeight="1" thickBot="1">
      <c r="A55" s="314" t="s">
        <v>241</v>
      </c>
      <c r="B55" s="315"/>
      <c r="C55" s="356"/>
      <c r="D55" s="316"/>
      <c r="E55" s="316"/>
      <c r="F55" s="317"/>
      <c r="G55" s="347"/>
      <c r="H55" s="333"/>
      <c r="I55" s="333"/>
      <c r="J55" s="44"/>
      <c r="K55" s="50"/>
    </row>
    <row r="56" spans="1:11" ht="17.25" customHeight="1">
      <c r="A56" s="355" t="s">
        <v>244</v>
      </c>
      <c r="B56" s="344"/>
      <c r="C56" s="318">
        <v>6351</v>
      </c>
      <c r="D56" s="344"/>
      <c r="E56" s="373" t="s">
        <v>253</v>
      </c>
      <c r="F56" s="346"/>
      <c r="G56" s="352">
        <v>9380</v>
      </c>
      <c r="H56" s="63"/>
      <c r="I56" s="63"/>
      <c r="J56" s="44"/>
      <c r="K56" s="36"/>
    </row>
    <row r="57" spans="1:11" ht="17.25" customHeight="1" thickBot="1">
      <c r="A57" s="323" t="s">
        <v>244</v>
      </c>
      <c r="B57" s="324"/>
      <c r="C57" s="359">
        <v>5331</v>
      </c>
      <c r="D57" s="324"/>
      <c r="E57" s="338" t="s">
        <v>254</v>
      </c>
      <c r="F57" s="326"/>
      <c r="G57" s="351">
        <v>330</v>
      </c>
      <c r="H57" s="63"/>
      <c r="I57" s="63"/>
      <c r="J57" s="34"/>
      <c r="K57" s="34"/>
    </row>
    <row r="58" spans="1:10" ht="19.5" customHeight="1" thickBot="1">
      <c r="A58" s="327"/>
      <c r="B58" s="316"/>
      <c r="C58" s="316"/>
      <c r="D58" s="316"/>
      <c r="E58" s="368" t="s">
        <v>242</v>
      </c>
      <c r="F58" s="369"/>
      <c r="G58" s="329">
        <f>SUM(G56:G57)</f>
        <v>9710</v>
      </c>
      <c r="H58" s="44"/>
      <c r="I58" s="63"/>
      <c r="J58" s="63"/>
    </row>
    <row r="59" spans="1:10" ht="15.75" customHeight="1" thickBot="1">
      <c r="A59" s="327" t="s">
        <v>244</v>
      </c>
      <c r="B59" s="316"/>
      <c r="C59" s="316">
        <v>6901</v>
      </c>
      <c r="D59" s="316"/>
      <c r="E59" s="363" t="s">
        <v>255</v>
      </c>
      <c r="F59" s="317"/>
      <c r="G59" s="332">
        <v>290</v>
      </c>
      <c r="H59" s="63"/>
      <c r="I59" s="63"/>
      <c r="J59" s="63"/>
    </row>
    <row r="60" spans="1:10" ht="19.5" customHeight="1" thickBot="1">
      <c r="A60" s="176"/>
      <c r="B60" s="338"/>
      <c r="C60" s="316"/>
      <c r="D60" s="338"/>
      <c r="E60" s="365" t="s">
        <v>248</v>
      </c>
      <c r="F60" s="354"/>
      <c r="G60" s="367">
        <f>SUM(G59)</f>
        <v>290</v>
      </c>
      <c r="H60" s="44"/>
      <c r="I60" s="63"/>
      <c r="J60" s="35"/>
    </row>
    <row r="61" spans="1:11" ht="20.25" customHeight="1" thickBot="1">
      <c r="A61" s="327"/>
      <c r="B61" s="316"/>
      <c r="C61" s="339"/>
      <c r="D61" s="316"/>
      <c r="E61" s="328" t="s">
        <v>249</v>
      </c>
      <c r="F61" s="162"/>
      <c r="G61" s="39">
        <f>G58+G60</f>
        <v>10000</v>
      </c>
      <c r="H61" s="44"/>
      <c r="I61" s="335"/>
      <c r="J61" s="57"/>
      <c r="K61" s="58"/>
    </row>
    <row r="62" spans="1:10" ht="15.75" customHeight="1">
      <c r="A62" s="34"/>
      <c r="B62" s="34"/>
      <c r="C62" s="274"/>
      <c r="D62" s="34"/>
      <c r="E62" s="34"/>
      <c r="F62" s="34"/>
      <c r="G62" s="51"/>
      <c r="H62" s="44"/>
      <c r="I62" s="44"/>
      <c r="J62" s="35"/>
    </row>
    <row r="63" spans="1:10" ht="15.75" customHeight="1">
      <c r="A63" s="59"/>
      <c r="B63" s="10"/>
      <c r="C63" s="10"/>
      <c r="D63" s="10"/>
      <c r="E63" s="14"/>
      <c r="F63" s="34"/>
      <c r="G63" s="63"/>
      <c r="H63" s="44"/>
      <c r="I63" s="44"/>
      <c r="J63" s="63"/>
    </row>
    <row r="64" spans="1:10" ht="15.75" customHeight="1">
      <c r="A64" s="3"/>
      <c r="E64" s="14"/>
      <c r="F64" s="51"/>
      <c r="G64" s="63"/>
      <c r="H64" s="44"/>
      <c r="I64" s="44"/>
      <c r="J64" s="63"/>
    </row>
    <row r="65" spans="1:10" ht="15.75" customHeight="1">
      <c r="A65" s="60"/>
      <c r="B65" s="61"/>
      <c r="C65" s="61"/>
      <c r="D65" s="61"/>
      <c r="F65" s="51"/>
      <c r="G65" s="44"/>
      <c r="H65" s="44"/>
      <c r="I65" s="44"/>
      <c r="J65" s="44"/>
    </row>
    <row r="66" spans="1:10" ht="15.75" customHeight="1">
      <c r="A66" s="61"/>
      <c r="B66" s="61"/>
      <c r="C66" s="61"/>
      <c r="D66" s="61"/>
      <c r="F66" s="51"/>
      <c r="G66" s="63"/>
      <c r="H66" s="44"/>
      <c r="I66" s="44"/>
      <c r="J66" s="63"/>
    </row>
    <row r="67" spans="1:10" ht="15.75" customHeight="1">
      <c r="A67" s="61"/>
      <c r="B67" s="61"/>
      <c r="C67" s="61"/>
      <c r="D67" s="61"/>
      <c r="F67" s="54"/>
      <c r="G67" s="63"/>
      <c r="H67" s="44"/>
      <c r="I67" s="44"/>
      <c r="J67" s="63"/>
    </row>
    <row r="68" spans="1:10" ht="15.75" customHeight="1">
      <c r="A68" s="61"/>
      <c r="B68" s="61"/>
      <c r="C68" s="61"/>
      <c r="D68" s="61"/>
      <c r="F68" s="35"/>
      <c r="J68" s="35"/>
    </row>
    <row r="69" spans="1:11" ht="15.75" customHeight="1">
      <c r="A69" s="61"/>
      <c r="B69" s="61"/>
      <c r="C69" s="61"/>
      <c r="D69" s="61"/>
      <c r="E69" s="62"/>
      <c r="F69" s="61"/>
      <c r="G69" s="61"/>
      <c r="H69" s="61"/>
      <c r="I69" s="61"/>
      <c r="J69" s="64"/>
      <c r="K69" s="61"/>
    </row>
    <row r="70" spans="1:11" ht="15.75" customHeight="1">
      <c r="A70" s="61"/>
      <c r="B70" s="61"/>
      <c r="C70" s="61"/>
      <c r="D70" s="61"/>
      <c r="E70" s="62"/>
      <c r="F70" s="61"/>
      <c r="G70" s="61"/>
      <c r="H70" s="61"/>
      <c r="I70" s="61"/>
      <c r="J70" s="64"/>
      <c r="K70" s="61"/>
    </row>
    <row r="71" spans="1:11" ht="15.75" customHeight="1">
      <c r="A71" s="61"/>
      <c r="B71" s="61"/>
      <c r="C71" s="61"/>
      <c r="D71" s="61"/>
      <c r="E71" s="62"/>
      <c r="F71" s="61"/>
      <c r="G71" s="61"/>
      <c r="H71" s="61"/>
      <c r="I71" s="61"/>
      <c r="J71" s="64"/>
      <c r="K71" s="61"/>
    </row>
    <row r="72" spans="1:11" ht="15.75" customHeight="1">
      <c r="A72" s="61"/>
      <c r="B72" s="61"/>
      <c r="C72" s="61"/>
      <c r="D72" s="61"/>
      <c r="E72" s="62"/>
      <c r="F72" s="61"/>
      <c r="G72" s="61"/>
      <c r="H72" s="61"/>
      <c r="I72" s="61"/>
      <c r="J72" s="64"/>
      <c r="K72" s="61"/>
    </row>
    <row r="73" spans="1:11" ht="15.75" customHeight="1">
      <c r="A73" s="61"/>
      <c r="B73" s="61"/>
      <c r="C73" s="61"/>
      <c r="D73" s="61"/>
      <c r="E73" s="62"/>
      <c r="F73" s="61"/>
      <c r="G73" s="61"/>
      <c r="H73" s="61"/>
      <c r="I73" s="61"/>
      <c r="J73" s="61"/>
      <c r="K73" s="61"/>
    </row>
    <row r="74" spans="1:11" ht="15.75" customHeight="1">
      <c r="A74" s="61"/>
      <c r="B74" s="61"/>
      <c r="C74" s="61"/>
      <c r="D74" s="61"/>
      <c r="E74" s="62"/>
      <c r="F74" s="61"/>
      <c r="G74" s="61"/>
      <c r="H74" s="61"/>
      <c r="I74" s="61"/>
      <c r="J74" s="61"/>
      <c r="K74" s="61"/>
    </row>
    <row r="75" spans="1:11" ht="15.75" customHeight="1">
      <c r="A75" s="61"/>
      <c r="B75" s="61"/>
      <c r="C75" s="61"/>
      <c r="D75" s="61"/>
      <c r="E75" s="62"/>
      <c r="F75" s="61"/>
      <c r="G75" s="61"/>
      <c r="H75" s="61"/>
      <c r="I75" s="61"/>
      <c r="J75" s="61"/>
      <c r="K75" s="61"/>
    </row>
    <row r="76" spans="1:11" ht="15.75" customHeight="1">
      <c r="A76" s="61"/>
      <c r="B76" s="61"/>
      <c r="C76" s="61"/>
      <c r="D76" s="61"/>
      <c r="E76" s="62"/>
      <c r="F76" s="61"/>
      <c r="G76" s="61"/>
      <c r="H76" s="61"/>
      <c r="I76" s="61"/>
      <c r="J76" s="61"/>
      <c r="K76" s="61"/>
    </row>
    <row r="77" spans="1:11" ht="15.75" customHeight="1">
      <c r="A77" s="61"/>
      <c r="B77" s="61"/>
      <c r="C77" s="61"/>
      <c r="D77" s="61"/>
      <c r="E77" s="62"/>
      <c r="F77" s="61"/>
      <c r="G77" s="61"/>
      <c r="H77" s="61"/>
      <c r="I77" s="61"/>
      <c r="J77" s="61"/>
      <c r="K77" s="61"/>
    </row>
    <row r="78" spans="1:11" ht="15.75" customHeight="1">
      <c r="A78" s="61"/>
      <c r="B78" s="61"/>
      <c r="C78" s="61"/>
      <c r="D78" s="61"/>
      <c r="E78" s="62"/>
      <c r="F78" s="61"/>
      <c r="G78" s="61"/>
      <c r="H78" s="61"/>
      <c r="I78" s="61"/>
      <c r="J78" s="61"/>
      <c r="K78" s="61"/>
    </row>
  </sheetData>
  <mergeCells count="182">
    <mergeCell ref="I40:I41"/>
    <mergeCell ref="J40:J41"/>
    <mergeCell ref="I42:I43"/>
    <mergeCell ref="J42:J43"/>
    <mergeCell ref="D42:D43"/>
    <mergeCell ref="F38:F39"/>
    <mergeCell ref="F40:F41"/>
    <mergeCell ref="F42:F43"/>
    <mergeCell ref="K42:K43"/>
    <mergeCell ref="A38:A39"/>
    <mergeCell ref="A40:A41"/>
    <mergeCell ref="A42:A43"/>
    <mergeCell ref="B38:B39"/>
    <mergeCell ref="B40:B41"/>
    <mergeCell ref="B42:B43"/>
    <mergeCell ref="C38:C39"/>
    <mergeCell ref="C40:C41"/>
    <mergeCell ref="C42:C43"/>
    <mergeCell ref="K40:K41"/>
    <mergeCell ref="K38:K39"/>
    <mergeCell ref="D38:D39"/>
    <mergeCell ref="D40:D41"/>
    <mergeCell ref="G38:G39"/>
    <mergeCell ref="G40:G41"/>
    <mergeCell ref="J38:J39"/>
    <mergeCell ref="H38:H39"/>
    <mergeCell ref="H40:H41"/>
    <mergeCell ref="I38:I39"/>
    <mergeCell ref="B36:B37"/>
    <mergeCell ref="D34:D35"/>
    <mergeCell ref="F34:F35"/>
    <mergeCell ref="A36:A37"/>
    <mergeCell ref="C36:C37"/>
    <mergeCell ref="D36:D37"/>
    <mergeCell ref="J36:J37"/>
    <mergeCell ref="K36:K37"/>
    <mergeCell ref="I36:I37"/>
    <mergeCell ref="H36:H37"/>
    <mergeCell ref="K34:K35"/>
    <mergeCell ref="I34:I35"/>
    <mergeCell ref="J34:J35"/>
    <mergeCell ref="H34:H35"/>
    <mergeCell ref="A32:A33"/>
    <mergeCell ref="A34:A35"/>
    <mergeCell ref="B34:B35"/>
    <mergeCell ref="C34:C35"/>
    <mergeCell ref="I28:I29"/>
    <mergeCell ref="D28:D29"/>
    <mergeCell ref="F28:F29"/>
    <mergeCell ref="D30:D31"/>
    <mergeCell ref="D32:D33"/>
    <mergeCell ref="C32:C33"/>
    <mergeCell ref="B32:B33"/>
    <mergeCell ref="D26:D27"/>
    <mergeCell ref="C26:C27"/>
    <mergeCell ref="K26:K27"/>
    <mergeCell ref="F32:F33"/>
    <mergeCell ref="H32:H33"/>
    <mergeCell ref="G32:G33"/>
    <mergeCell ref="J32:J33"/>
    <mergeCell ref="I32:I33"/>
    <mergeCell ref="K32:K33"/>
    <mergeCell ref="H26:H27"/>
    <mergeCell ref="G26:G27"/>
    <mergeCell ref="J26:J27"/>
    <mergeCell ref="I26:I27"/>
    <mergeCell ref="H22:H23"/>
    <mergeCell ref="I22:I23"/>
    <mergeCell ref="H24:H25"/>
    <mergeCell ref="I24:I25"/>
    <mergeCell ref="A22:A23"/>
    <mergeCell ref="A24:A25"/>
    <mergeCell ref="A26:A27"/>
    <mergeCell ref="B22:B23"/>
    <mergeCell ref="B24:B25"/>
    <mergeCell ref="B26:B27"/>
    <mergeCell ref="K20:K21"/>
    <mergeCell ref="K22:K23"/>
    <mergeCell ref="K24:K25"/>
    <mergeCell ref="J22:J23"/>
    <mergeCell ref="J24:J25"/>
    <mergeCell ref="A20:A21"/>
    <mergeCell ref="A18:A19"/>
    <mergeCell ref="B20:B21"/>
    <mergeCell ref="C20:C21"/>
    <mergeCell ref="B18:B19"/>
    <mergeCell ref="C18:C19"/>
    <mergeCell ref="B14:B15"/>
    <mergeCell ref="B16:B17"/>
    <mergeCell ref="A14:A15"/>
    <mergeCell ref="A16:A17"/>
    <mergeCell ref="G10:G11"/>
    <mergeCell ref="F10:F11"/>
    <mergeCell ref="F12:F13"/>
    <mergeCell ref="G12:G13"/>
    <mergeCell ref="K8:K9"/>
    <mergeCell ref="K10:K11"/>
    <mergeCell ref="F8:F9"/>
    <mergeCell ref="G8:G9"/>
    <mergeCell ref="H8:H9"/>
    <mergeCell ref="I8:I9"/>
    <mergeCell ref="J8:J9"/>
    <mergeCell ref="J10:J11"/>
    <mergeCell ref="I10:I11"/>
    <mergeCell ref="H10:H11"/>
    <mergeCell ref="A10:A11"/>
    <mergeCell ref="B10:B11"/>
    <mergeCell ref="C10:C11"/>
    <mergeCell ref="D10:D11"/>
    <mergeCell ref="A8:A9"/>
    <mergeCell ref="B8:B9"/>
    <mergeCell ref="D8:D9"/>
    <mergeCell ref="C8:C9"/>
    <mergeCell ref="K14:K15"/>
    <mergeCell ref="F14:F15"/>
    <mergeCell ref="G14:G15"/>
    <mergeCell ref="H14:H15"/>
    <mergeCell ref="I14:I15"/>
    <mergeCell ref="J14:J15"/>
    <mergeCell ref="J16:J17"/>
    <mergeCell ref="A12:A13"/>
    <mergeCell ref="D12:D13"/>
    <mergeCell ref="B12:B13"/>
    <mergeCell ref="C14:C15"/>
    <mergeCell ref="D14:D15"/>
    <mergeCell ref="D16:D17"/>
    <mergeCell ref="H16:H17"/>
    <mergeCell ref="I16:I17"/>
    <mergeCell ref="C16:C17"/>
    <mergeCell ref="D24:D25"/>
    <mergeCell ref="C53:D53"/>
    <mergeCell ref="C12:C13"/>
    <mergeCell ref="K16:K17"/>
    <mergeCell ref="F16:F17"/>
    <mergeCell ref="G16:G17"/>
    <mergeCell ref="H12:H13"/>
    <mergeCell ref="I12:I13"/>
    <mergeCell ref="J12:J13"/>
    <mergeCell ref="K12:K13"/>
    <mergeCell ref="F26:F27"/>
    <mergeCell ref="C22:C23"/>
    <mergeCell ref="D18:D19"/>
    <mergeCell ref="F18:F19"/>
    <mergeCell ref="F22:F23"/>
    <mergeCell ref="F24:F25"/>
    <mergeCell ref="C24:C25"/>
    <mergeCell ref="D22:D23"/>
    <mergeCell ref="D20:D21"/>
    <mergeCell ref="F20:F21"/>
    <mergeCell ref="I20:I21"/>
    <mergeCell ref="G24:G25"/>
    <mergeCell ref="G18:G19"/>
    <mergeCell ref="H18:H19"/>
    <mergeCell ref="I18:I19"/>
    <mergeCell ref="G22:G23"/>
    <mergeCell ref="G20:G21"/>
    <mergeCell ref="H20:H21"/>
    <mergeCell ref="J30:J31"/>
    <mergeCell ref="K18:K19"/>
    <mergeCell ref="G28:G29"/>
    <mergeCell ref="H28:H29"/>
    <mergeCell ref="K30:K31"/>
    <mergeCell ref="J28:J29"/>
    <mergeCell ref="K28:K29"/>
    <mergeCell ref="J18:J19"/>
    <mergeCell ref="I30:I31"/>
    <mergeCell ref="J20:J21"/>
    <mergeCell ref="A28:A29"/>
    <mergeCell ref="A30:A31"/>
    <mergeCell ref="B28:B29"/>
    <mergeCell ref="C28:C29"/>
    <mergeCell ref="B30:B31"/>
    <mergeCell ref="C30:C31"/>
    <mergeCell ref="G48:H48"/>
    <mergeCell ref="F30:F31"/>
    <mergeCell ref="G30:G31"/>
    <mergeCell ref="H30:H31"/>
    <mergeCell ref="F36:F37"/>
    <mergeCell ref="G34:G35"/>
    <mergeCell ref="G36:G37"/>
    <mergeCell ref="G42:G43"/>
    <mergeCell ref="H42:H43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65" r:id="rId1"/>
  <rowBreaks count="1" manualBreakCount="1">
    <brk id="3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45"/>
  <sheetViews>
    <sheetView zoomScale="75" zoomScaleNormal="75" workbookViewId="0" topLeftCell="C1">
      <selection activeCell="K3" sqref="K3"/>
    </sheetView>
  </sheetViews>
  <sheetFormatPr defaultColWidth="9.140625" defaultRowHeight="12.75"/>
  <cols>
    <col min="1" max="1" width="6.140625" style="0" customWidth="1"/>
    <col min="2" max="2" width="13.57421875" style="0" customWidth="1"/>
    <col min="3" max="4" width="7.7109375" style="0" customWidth="1"/>
    <col min="5" max="5" width="77.57421875" style="0" customWidth="1"/>
    <col min="6" max="6" width="14.7109375" style="0" customWidth="1"/>
    <col min="7" max="8" width="16.7109375" style="0" customWidth="1"/>
    <col min="9" max="9" width="14.57421875" style="0" customWidth="1"/>
    <col min="10" max="10" width="16.7109375" style="0" customWidth="1"/>
    <col min="11" max="11" width="27.00390625" style="0" customWidth="1"/>
  </cols>
  <sheetData>
    <row r="1" spans="1:11" ht="25.5" customHeight="1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7.25" customHeight="1">
      <c r="A2" s="3"/>
      <c r="F2" s="5" t="s">
        <v>45</v>
      </c>
      <c r="G2" s="106">
        <v>2000</v>
      </c>
      <c r="H2" s="6"/>
      <c r="I2" s="7"/>
      <c r="K2" s="8" t="s">
        <v>265</v>
      </c>
    </row>
    <row r="3" spans="1:9" ht="18" customHeight="1" thickBot="1">
      <c r="A3" s="9" t="s">
        <v>54</v>
      </c>
      <c r="B3" s="10"/>
      <c r="C3" s="10"/>
      <c r="D3" s="10"/>
      <c r="E3" s="10"/>
      <c r="F3" s="99" t="s">
        <v>237</v>
      </c>
      <c r="G3" s="88">
        <v>-2000</v>
      </c>
      <c r="H3" s="6"/>
      <c r="I3" s="7"/>
    </row>
    <row r="4" spans="1:9" ht="18" customHeight="1" thickBot="1">
      <c r="A4" s="100" t="s">
        <v>133</v>
      </c>
      <c r="B4" s="10"/>
      <c r="C4" s="10"/>
      <c r="D4" s="10"/>
      <c r="E4" s="10"/>
      <c r="F4" s="299" t="s">
        <v>238</v>
      </c>
      <c r="G4" s="303">
        <f>SUM(G2:G3)</f>
        <v>0</v>
      </c>
      <c r="H4" s="6"/>
      <c r="I4" s="7"/>
    </row>
    <row r="5" spans="1:9" ht="17.25" customHeight="1">
      <c r="A5" s="203"/>
      <c r="B5" s="67"/>
      <c r="C5" s="10"/>
      <c r="D5" s="10"/>
      <c r="E5" s="10"/>
      <c r="F5" s="7"/>
      <c r="G5" s="7"/>
      <c r="H5" s="6"/>
      <c r="I5" s="7"/>
    </row>
    <row r="6" spans="1:11" ht="12.75" customHeight="1" thickBot="1">
      <c r="A6" s="3"/>
      <c r="E6" s="34"/>
      <c r="F6" s="89" t="s">
        <v>2</v>
      </c>
      <c r="J6" s="10"/>
      <c r="K6" s="15"/>
    </row>
    <row r="7" spans="1:12" ht="75.75" customHeight="1" thickBot="1">
      <c r="A7" s="16" t="s">
        <v>3</v>
      </c>
      <c r="B7" s="16" t="s">
        <v>4</v>
      </c>
      <c r="C7" s="16" t="s">
        <v>5</v>
      </c>
      <c r="D7" s="16" t="s">
        <v>6</v>
      </c>
      <c r="E7" s="16" t="s">
        <v>7</v>
      </c>
      <c r="F7" s="17" t="s">
        <v>8</v>
      </c>
      <c r="G7" s="18" t="s">
        <v>9</v>
      </c>
      <c r="H7" s="18" t="s">
        <v>122</v>
      </c>
      <c r="I7" s="17" t="s">
        <v>11</v>
      </c>
      <c r="J7" s="18" t="s">
        <v>12</v>
      </c>
      <c r="K7" s="19" t="s">
        <v>13</v>
      </c>
      <c r="L7" s="20"/>
    </row>
    <row r="8" spans="1:11" ht="17.25" customHeight="1">
      <c r="A8" s="459" t="s">
        <v>14</v>
      </c>
      <c r="B8" s="460"/>
      <c r="C8" s="475"/>
      <c r="D8" s="396"/>
      <c r="E8" s="263" t="s">
        <v>235</v>
      </c>
      <c r="F8" s="407">
        <v>0</v>
      </c>
      <c r="G8" s="409">
        <v>2000</v>
      </c>
      <c r="H8" s="409">
        <v>0</v>
      </c>
      <c r="I8" s="523">
        <v>0</v>
      </c>
      <c r="J8" s="407">
        <f>SUM(F8:I8)</f>
        <v>2000</v>
      </c>
      <c r="K8" s="407"/>
    </row>
    <row r="9" spans="1:11" ht="17.25" customHeight="1" thickBot="1">
      <c r="A9" s="397"/>
      <c r="B9" s="438"/>
      <c r="C9" s="397"/>
      <c r="D9" s="397"/>
      <c r="E9" s="233" t="s">
        <v>236</v>
      </c>
      <c r="F9" s="437"/>
      <c r="G9" s="477"/>
      <c r="H9" s="477"/>
      <c r="I9" s="524"/>
      <c r="J9" s="437"/>
      <c r="K9" s="437"/>
    </row>
    <row r="10" spans="1:11" ht="15.75" customHeight="1" thickBot="1">
      <c r="A10" s="34"/>
      <c r="B10" s="34"/>
      <c r="C10" s="34"/>
      <c r="F10" s="64"/>
      <c r="G10" s="64"/>
      <c r="H10" s="64"/>
      <c r="I10" s="61"/>
      <c r="J10" s="64"/>
      <c r="K10" s="61"/>
    </row>
    <row r="11" spans="1:11" ht="27" customHeight="1" thickBot="1">
      <c r="A11" s="37"/>
      <c r="B11" s="37"/>
      <c r="C11" s="37"/>
      <c r="D11" s="37"/>
      <c r="E11" s="38" t="s">
        <v>39</v>
      </c>
      <c r="F11" s="41">
        <v>0</v>
      </c>
      <c r="G11" s="40">
        <f>SUM(G8:G10)</f>
        <v>2000</v>
      </c>
      <c r="H11" s="40">
        <v>0</v>
      </c>
      <c r="I11" s="39">
        <v>0</v>
      </c>
      <c r="J11" s="41">
        <f>SUM(J8:J10)</f>
        <v>2000</v>
      </c>
      <c r="K11" s="42"/>
    </row>
    <row r="12" spans="1:11" ht="20.25" customHeight="1" thickBot="1">
      <c r="A12" s="37"/>
      <c r="B12" s="37"/>
      <c r="C12" s="37"/>
      <c r="D12" s="37"/>
      <c r="E12" s="43"/>
      <c r="F12" s="44"/>
      <c r="G12" s="454">
        <f>G11+H11</f>
        <v>2000</v>
      </c>
      <c r="H12" s="445"/>
      <c r="I12" s="44"/>
      <c r="J12" s="44"/>
      <c r="K12" s="45"/>
    </row>
    <row r="13" spans="1:11" ht="20.25" customHeight="1">
      <c r="A13" s="37"/>
      <c r="B13" s="37"/>
      <c r="C13" s="37"/>
      <c r="D13" s="37"/>
      <c r="E13" s="43"/>
      <c r="F13" s="44"/>
      <c r="G13" s="333"/>
      <c r="H13" s="370"/>
      <c r="I13" s="44"/>
      <c r="J13" s="44"/>
      <c r="K13" s="45"/>
    </row>
    <row r="14" spans="1:11" ht="17.25" customHeight="1" thickBot="1">
      <c r="A14" s="66" t="s">
        <v>243</v>
      </c>
      <c r="B14" s="37"/>
      <c r="C14" s="37"/>
      <c r="D14" s="37"/>
      <c r="E14" s="37"/>
      <c r="F14" s="44"/>
      <c r="G14" s="44"/>
      <c r="H14" s="44"/>
      <c r="I14" s="44"/>
      <c r="J14" s="44"/>
      <c r="K14" s="45"/>
    </row>
    <row r="15" spans="1:11" ht="17.25" customHeight="1" thickBot="1">
      <c r="A15" s="314" t="s">
        <v>241</v>
      </c>
      <c r="B15" s="315"/>
      <c r="C15" s="356"/>
      <c r="D15" s="316"/>
      <c r="E15" s="316"/>
      <c r="F15" s="317"/>
      <c r="G15" s="347"/>
      <c r="H15" s="333"/>
      <c r="I15" s="333"/>
      <c r="J15" s="44"/>
      <c r="K15" s="45"/>
    </row>
    <row r="16" spans="1:11" ht="17.25" customHeight="1" thickBot="1">
      <c r="A16" s="176" t="s">
        <v>244</v>
      </c>
      <c r="B16" s="338"/>
      <c r="C16" s="316">
        <v>6123</v>
      </c>
      <c r="D16" s="338"/>
      <c r="E16" s="341" t="s">
        <v>245</v>
      </c>
      <c r="F16" s="63"/>
      <c r="G16" s="364">
        <v>2000</v>
      </c>
      <c r="H16" s="34"/>
      <c r="I16" s="63"/>
      <c r="J16" s="44"/>
      <c r="K16" s="45"/>
    </row>
    <row r="17" spans="1:11" ht="19.5" customHeight="1" thickBot="1">
      <c r="A17" s="327"/>
      <c r="B17" s="316"/>
      <c r="C17" s="316"/>
      <c r="D17" s="316"/>
      <c r="E17" s="328" t="s">
        <v>246</v>
      </c>
      <c r="F17" s="317"/>
      <c r="G17" s="39">
        <f>SUM(G16)</f>
        <v>2000</v>
      </c>
      <c r="H17" s="63"/>
      <c r="I17" s="63"/>
      <c r="J17" s="44"/>
      <c r="K17" s="45"/>
    </row>
    <row r="18" spans="1:11" ht="17.25" customHeight="1">
      <c r="A18" s="338"/>
      <c r="B18" s="338"/>
      <c r="C18" s="338"/>
      <c r="D18" s="338"/>
      <c r="E18" s="340"/>
      <c r="F18" s="341"/>
      <c r="G18" s="63"/>
      <c r="H18" s="63"/>
      <c r="I18" s="63"/>
      <c r="J18" s="44"/>
      <c r="K18" s="45"/>
    </row>
    <row r="19" spans="1:11" s="26" customFormat="1" ht="20.25" customHeight="1">
      <c r="A19" s="338"/>
      <c r="B19" s="338"/>
      <c r="C19" s="338"/>
      <c r="D19" s="338"/>
      <c r="E19" s="340"/>
      <c r="F19" s="341"/>
      <c r="G19" s="63"/>
      <c r="H19" s="63"/>
      <c r="I19" s="63"/>
      <c r="J19" s="44"/>
      <c r="K19" s="50"/>
    </row>
    <row r="20" spans="1:11" s="26" customFormat="1" ht="15.75" customHeight="1">
      <c r="A20" s="338"/>
      <c r="B20" s="338"/>
      <c r="C20" s="338"/>
      <c r="D20" s="338"/>
      <c r="E20" s="340"/>
      <c r="F20" s="354"/>
      <c r="G20" s="63"/>
      <c r="H20" s="44"/>
      <c r="I20" s="63"/>
      <c r="J20" s="44"/>
      <c r="K20" s="50"/>
    </row>
    <row r="21" spans="1:11" ht="15.75" customHeight="1">
      <c r="A21" s="338"/>
      <c r="B21" s="338"/>
      <c r="C21" s="338"/>
      <c r="D21" s="338"/>
      <c r="E21" s="340"/>
      <c r="F21" s="341"/>
      <c r="G21" s="63"/>
      <c r="H21" s="63"/>
      <c r="I21" s="63"/>
      <c r="J21" s="44"/>
      <c r="K21" s="36"/>
    </row>
    <row r="22" spans="1:11" ht="15.75">
      <c r="A22" s="338"/>
      <c r="B22" s="338"/>
      <c r="C22" s="338"/>
      <c r="D22" s="338"/>
      <c r="E22" s="340"/>
      <c r="F22" s="354"/>
      <c r="G22" s="63"/>
      <c r="H22" s="44"/>
      <c r="I22" s="63"/>
      <c r="J22" s="34"/>
      <c r="K22" s="34"/>
    </row>
    <row r="23" spans="1:11" ht="15.75" customHeight="1">
      <c r="A23" s="338"/>
      <c r="B23" s="338"/>
      <c r="C23" s="338"/>
      <c r="D23" s="338"/>
      <c r="E23" s="365"/>
      <c r="F23" s="354"/>
      <c r="G23" s="44"/>
      <c r="H23" s="44"/>
      <c r="I23" s="335"/>
      <c r="J23" s="44"/>
      <c r="K23" s="34"/>
    </row>
    <row r="24" spans="1:10" ht="15.75" customHeight="1" hidden="1">
      <c r="A24" s="53" t="s">
        <v>44</v>
      </c>
      <c r="F24" s="51"/>
      <c r="G24" s="44"/>
      <c r="H24" s="44"/>
      <c r="I24" s="44"/>
      <c r="J24" s="44"/>
    </row>
    <row r="25" spans="6:10" ht="15.75" customHeight="1">
      <c r="F25" s="51"/>
      <c r="G25" s="44"/>
      <c r="H25" s="44"/>
      <c r="I25" s="44"/>
      <c r="J25" s="44"/>
    </row>
    <row r="26" spans="6:10" ht="15.75" customHeight="1">
      <c r="F26" s="54"/>
      <c r="G26" s="44"/>
      <c r="H26" s="44"/>
      <c r="I26" s="44"/>
      <c r="J26" s="44"/>
    </row>
    <row r="27" spans="6:10" ht="15.75" customHeight="1">
      <c r="F27" s="35"/>
      <c r="J27" s="35"/>
    </row>
    <row r="28" spans="1:11" ht="20.25" customHeight="1">
      <c r="A28" s="1"/>
      <c r="B28" s="1"/>
      <c r="C28" s="1"/>
      <c r="D28" s="1"/>
      <c r="E28" s="1"/>
      <c r="F28" s="51"/>
      <c r="G28" s="55"/>
      <c r="H28" s="55"/>
      <c r="I28" s="56"/>
      <c r="J28" s="57"/>
      <c r="K28" s="58"/>
    </row>
    <row r="29" spans="1:10" ht="15.75" customHeight="1">
      <c r="A29" s="3"/>
      <c r="F29" s="35"/>
      <c r="G29" s="10"/>
      <c r="H29" s="10"/>
      <c r="J29" s="35"/>
    </row>
    <row r="30" spans="1:11" ht="15.75" customHeight="1">
      <c r="A30" s="59"/>
      <c r="B30" s="10"/>
      <c r="C30" s="10"/>
      <c r="D30" s="10"/>
      <c r="E30" s="10"/>
      <c r="F30" s="55"/>
      <c r="G30" s="81"/>
      <c r="H30" s="81"/>
      <c r="I30" s="55"/>
      <c r="J30" s="51"/>
      <c r="K30" s="55"/>
    </row>
    <row r="31" spans="1:11" ht="15.75" customHeight="1">
      <c r="A31" s="3"/>
      <c r="F31" s="81"/>
      <c r="G31" s="55"/>
      <c r="H31" s="55"/>
      <c r="I31" s="55"/>
      <c r="J31" s="51"/>
      <c r="K31" s="55"/>
    </row>
    <row r="32" spans="1:11" ht="15.75" customHeight="1">
      <c r="A32" s="60"/>
      <c r="B32" s="61"/>
      <c r="C32" s="61"/>
      <c r="D32" s="61"/>
      <c r="E32" s="61"/>
      <c r="F32" s="82"/>
      <c r="G32" s="63"/>
      <c r="H32" s="63"/>
      <c r="I32" s="82"/>
      <c r="J32" s="83"/>
      <c r="K32" s="82"/>
    </row>
    <row r="33" spans="1:11" ht="15.75" customHeight="1">
      <c r="A33" s="61"/>
      <c r="B33" s="61"/>
      <c r="C33" s="61"/>
      <c r="D33" s="61"/>
      <c r="E33" s="61"/>
      <c r="F33" s="82"/>
      <c r="G33" s="83"/>
      <c r="H33" s="83"/>
      <c r="I33" s="82"/>
      <c r="J33" s="83"/>
      <c r="K33" s="82"/>
    </row>
    <row r="34" spans="1:11" ht="15.75" customHeight="1">
      <c r="A34" s="61"/>
      <c r="B34" s="61"/>
      <c r="C34" s="61"/>
      <c r="D34" s="61"/>
      <c r="E34" s="61"/>
      <c r="F34" s="82"/>
      <c r="G34" s="44"/>
      <c r="H34" s="44"/>
      <c r="I34" s="82"/>
      <c r="J34" s="83"/>
      <c r="K34" s="82"/>
    </row>
    <row r="35" spans="1:11" ht="15.75" customHeight="1">
      <c r="A35" s="61"/>
      <c r="B35" s="61"/>
      <c r="C35" s="61"/>
      <c r="D35" s="61"/>
      <c r="E35" s="61"/>
      <c r="F35" s="82"/>
      <c r="G35" s="82"/>
      <c r="H35" s="82"/>
      <c r="I35" s="82"/>
      <c r="J35" s="83"/>
      <c r="K35" s="82"/>
    </row>
    <row r="36" spans="1:11" ht="15.75" customHeight="1">
      <c r="A36" s="61"/>
      <c r="B36" s="61"/>
      <c r="C36" s="61"/>
      <c r="D36" s="61"/>
      <c r="E36" s="61"/>
      <c r="F36" s="61"/>
      <c r="G36" s="61"/>
      <c r="H36" s="61"/>
      <c r="I36" s="61"/>
      <c r="J36" s="64"/>
      <c r="K36" s="61"/>
    </row>
    <row r="37" spans="1:11" ht="15.75" customHeight="1">
      <c r="A37" s="61"/>
      <c r="B37" s="61"/>
      <c r="C37" s="61"/>
      <c r="D37" s="61"/>
      <c r="E37" s="61"/>
      <c r="F37" s="61"/>
      <c r="G37" s="61"/>
      <c r="H37" s="61"/>
      <c r="I37" s="61"/>
      <c r="J37" s="64"/>
      <c r="K37" s="61"/>
    </row>
    <row r="38" spans="1:11" ht="15.75" customHeight="1">
      <c r="A38" s="61"/>
      <c r="B38" s="61"/>
      <c r="C38" s="61"/>
      <c r="D38" s="61"/>
      <c r="E38" s="61"/>
      <c r="F38" s="61"/>
      <c r="G38" s="61"/>
      <c r="H38" s="61"/>
      <c r="I38" s="61"/>
      <c r="J38" s="64"/>
      <c r="K38" s="61"/>
    </row>
    <row r="39" spans="1:11" ht="15.75" customHeight="1">
      <c r="A39" s="61"/>
      <c r="B39" s="61"/>
      <c r="C39" s="61"/>
      <c r="D39" s="61"/>
      <c r="E39" s="61"/>
      <c r="F39" s="61"/>
      <c r="G39" s="61"/>
      <c r="H39" s="61"/>
      <c r="I39" s="61"/>
      <c r="J39" s="64"/>
      <c r="K39" s="61"/>
    </row>
    <row r="40" spans="1:11" ht="15.75" customHeight="1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</row>
    <row r="41" spans="1:11" ht="15.75" customHeight="1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</row>
    <row r="42" spans="1:11" ht="15.75" customHeight="1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</row>
    <row r="43" spans="1:11" ht="15.75" customHeight="1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</row>
    <row r="44" spans="1:11" ht="15.75" customHeight="1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</row>
    <row r="45" spans="1:11" ht="15.75" customHeight="1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</row>
  </sheetData>
  <mergeCells count="11">
    <mergeCell ref="G12:H12"/>
    <mergeCell ref="J8:J9"/>
    <mergeCell ref="K8:K9"/>
    <mergeCell ref="F8:F9"/>
    <mergeCell ref="G8:G9"/>
    <mergeCell ref="H8:H9"/>
    <mergeCell ref="I8:I9"/>
    <mergeCell ref="A8:A9"/>
    <mergeCell ref="B8:B9"/>
    <mergeCell ref="C8:C9"/>
    <mergeCell ref="D8:D9"/>
  </mergeCells>
  <printOptions/>
  <pageMargins left="0.1968503937007874" right="0.1968503937007874" top="0.7874015748031497" bottom="0.5905511811023623" header="0.5118110236220472" footer="0.5118110236220472"/>
  <pageSetup horizontalDpi="600" verticalDpi="600" orientation="landscape" paperSize="9" scale="6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64"/>
  <sheetViews>
    <sheetView zoomScale="75" zoomScaleNormal="75" workbookViewId="0" topLeftCell="E1">
      <selection activeCell="L2" sqref="L2"/>
    </sheetView>
  </sheetViews>
  <sheetFormatPr defaultColWidth="9.140625" defaultRowHeight="12.75"/>
  <cols>
    <col min="1" max="1" width="6.140625" style="0" customWidth="1"/>
    <col min="2" max="2" width="10.7109375" style="0" customWidth="1"/>
    <col min="3" max="3" width="9.421875" style="0" customWidth="1"/>
    <col min="4" max="5" width="7.7109375" style="0" customWidth="1"/>
    <col min="6" max="6" width="68.140625" style="0" customWidth="1"/>
    <col min="7" max="7" width="14.7109375" style="0" customWidth="1"/>
    <col min="8" max="8" width="17.00390625" style="0" customWidth="1"/>
    <col min="9" max="11" width="16.8515625" style="0" customWidth="1"/>
    <col min="12" max="12" width="27.140625" style="0" customWidth="1"/>
  </cols>
  <sheetData>
    <row r="1" spans="1:12" ht="25.5" customHeight="1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7.25" customHeight="1">
      <c r="A2" s="3"/>
      <c r="G2" s="5" t="s">
        <v>45</v>
      </c>
      <c r="H2" s="106">
        <v>18642</v>
      </c>
      <c r="I2" s="6"/>
      <c r="J2" s="7"/>
      <c r="L2" s="8" t="s">
        <v>264</v>
      </c>
    </row>
    <row r="3" spans="1:10" ht="17.25" customHeight="1">
      <c r="A3" s="9" t="s">
        <v>54</v>
      </c>
      <c r="B3" s="10"/>
      <c r="C3" s="10"/>
      <c r="D3" s="10"/>
      <c r="E3" s="10"/>
      <c r="F3" s="10"/>
      <c r="G3" s="278" t="s">
        <v>125</v>
      </c>
      <c r="H3" s="304">
        <v>-10445</v>
      </c>
      <c r="I3" s="6"/>
      <c r="J3" s="7"/>
    </row>
    <row r="4" spans="1:10" ht="17.25" customHeight="1" thickBot="1">
      <c r="A4" s="100" t="s">
        <v>222</v>
      </c>
      <c r="B4" s="10"/>
      <c r="C4" s="10"/>
      <c r="D4" s="10"/>
      <c r="E4" s="10"/>
      <c r="F4" s="10"/>
      <c r="G4" s="261" t="s">
        <v>51</v>
      </c>
      <c r="H4" s="88">
        <f>SUM(H2:H3)</f>
        <v>8197</v>
      </c>
      <c r="I4" s="6"/>
      <c r="J4" s="7"/>
    </row>
    <row r="5" spans="1:10" ht="17.25" customHeight="1">
      <c r="A5" s="203"/>
      <c r="B5" s="67"/>
      <c r="C5" s="67"/>
      <c r="D5" s="10"/>
      <c r="E5" s="10"/>
      <c r="F5" s="10"/>
      <c r="G5" s="7"/>
      <c r="H5" s="7"/>
      <c r="I5" s="6"/>
      <c r="J5" s="7"/>
    </row>
    <row r="6" spans="1:12" ht="17.25" customHeight="1" thickBot="1">
      <c r="A6" s="3"/>
      <c r="F6" s="34"/>
      <c r="G6" s="89" t="s">
        <v>2</v>
      </c>
      <c r="K6" s="10"/>
      <c r="L6" s="15"/>
    </row>
    <row r="7" spans="1:13" ht="75.75" customHeight="1" thickBot="1">
      <c r="A7" s="16" t="s">
        <v>3</v>
      </c>
      <c r="B7" s="68" t="s">
        <v>4</v>
      </c>
      <c r="C7" s="16" t="s">
        <v>223</v>
      </c>
      <c r="D7" s="16" t="s">
        <v>5</v>
      </c>
      <c r="E7" s="16" t="s">
        <v>6</v>
      </c>
      <c r="F7" s="16" t="s">
        <v>7</v>
      </c>
      <c r="G7" s="17" t="s">
        <v>8</v>
      </c>
      <c r="H7" s="18" t="s">
        <v>9</v>
      </c>
      <c r="I7" s="18" t="s">
        <v>122</v>
      </c>
      <c r="J7" s="17" t="s">
        <v>11</v>
      </c>
      <c r="K7" s="18" t="s">
        <v>12</v>
      </c>
      <c r="L7" s="19" t="s">
        <v>13</v>
      </c>
      <c r="M7" s="20"/>
    </row>
    <row r="8" spans="1:12" ht="17.25" customHeight="1">
      <c r="A8" s="459" t="s">
        <v>14</v>
      </c>
      <c r="B8" s="542"/>
      <c r="C8" s="396">
        <v>6123</v>
      </c>
      <c r="D8" s="475"/>
      <c r="E8" s="396">
        <v>6172</v>
      </c>
      <c r="F8" s="263" t="s">
        <v>224</v>
      </c>
      <c r="G8" s="407">
        <v>0</v>
      </c>
      <c r="H8" s="409">
        <v>1000</v>
      </c>
      <c r="I8" s="409">
        <v>0</v>
      </c>
      <c r="J8" s="407">
        <v>0</v>
      </c>
      <c r="K8" s="407">
        <f>SUM(H8:J8)</f>
        <v>1000</v>
      </c>
      <c r="L8" s="460"/>
    </row>
    <row r="9" spans="1:12" ht="17.25" customHeight="1" thickBot="1">
      <c r="A9" s="397"/>
      <c r="B9" s="543"/>
      <c r="C9" s="397"/>
      <c r="D9" s="397"/>
      <c r="E9" s="397"/>
      <c r="F9" s="233"/>
      <c r="G9" s="437"/>
      <c r="H9" s="495"/>
      <c r="I9" s="495"/>
      <c r="J9" s="495"/>
      <c r="K9" s="495"/>
      <c r="L9" s="438"/>
    </row>
    <row r="10" spans="1:12" s="26" customFormat="1" ht="17.25" customHeight="1">
      <c r="A10" s="459" t="s">
        <v>17</v>
      </c>
      <c r="B10" s="542"/>
      <c r="C10" s="396">
        <v>6123</v>
      </c>
      <c r="D10" s="475"/>
      <c r="E10" s="396">
        <v>6172</v>
      </c>
      <c r="F10" s="263" t="s">
        <v>225</v>
      </c>
      <c r="G10" s="407">
        <v>0</v>
      </c>
      <c r="H10" s="409">
        <v>1500</v>
      </c>
      <c r="I10" s="409">
        <v>0</v>
      </c>
      <c r="J10" s="407">
        <v>0</v>
      </c>
      <c r="K10" s="407">
        <f>SUM(H10:J10)</f>
        <v>1500</v>
      </c>
      <c r="L10" s="460"/>
    </row>
    <row r="11" spans="1:12" s="26" customFormat="1" ht="17.25" customHeight="1" thickBot="1">
      <c r="A11" s="397"/>
      <c r="B11" s="543"/>
      <c r="C11" s="397"/>
      <c r="D11" s="397"/>
      <c r="E11" s="397"/>
      <c r="F11" s="233"/>
      <c r="G11" s="437"/>
      <c r="H11" s="495"/>
      <c r="I11" s="495"/>
      <c r="J11" s="495"/>
      <c r="K11" s="495"/>
      <c r="L11" s="438"/>
    </row>
    <row r="12" spans="1:12" s="26" customFormat="1" ht="17.25" customHeight="1">
      <c r="A12" s="498">
        <v>3</v>
      </c>
      <c r="B12" s="544"/>
      <c r="C12" s="398">
        <v>6125</v>
      </c>
      <c r="D12" s="498"/>
      <c r="E12" s="498">
        <v>6172</v>
      </c>
      <c r="F12" s="279" t="s">
        <v>226</v>
      </c>
      <c r="G12" s="494">
        <v>0</v>
      </c>
      <c r="H12" s="409">
        <v>780</v>
      </c>
      <c r="I12" s="409">
        <v>0</v>
      </c>
      <c r="J12" s="494">
        <v>0</v>
      </c>
      <c r="K12" s="494">
        <v>780</v>
      </c>
      <c r="L12" s="510"/>
    </row>
    <row r="13" spans="1:12" s="26" customFormat="1" ht="17.25" customHeight="1" thickBot="1">
      <c r="A13" s="397"/>
      <c r="B13" s="543"/>
      <c r="C13" s="397"/>
      <c r="D13" s="397"/>
      <c r="E13" s="397"/>
      <c r="F13" s="176"/>
      <c r="G13" s="495"/>
      <c r="H13" s="403"/>
      <c r="I13" s="403"/>
      <c r="J13" s="495"/>
      <c r="K13" s="495"/>
      <c r="L13" s="438"/>
    </row>
    <row r="14" spans="1:12" ht="17.25" customHeight="1">
      <c r="A14" s="459" t="s">
        <v>22</v>
      </c>
      <c r="B14" s="542"/>
      <c r="C14" s="396">
        <v>6112</v>
      </c>
      <c r="D14" s="475"/>
      <c r="E14" s="396">
        <v>6172</v>
      </c>
      <c r="F14" s="264" t="s">
        <v>227</v>
      </c>
      <c r="G14" s="407">
        <v>0</v>
      </c>
      <c r="H14" s="409">
        <v>1131</v>
      </c>
      <c r="I14" s="409">
        <v>0</v>
      </c>
      <c r="J14" s="407">
        <v>0</v>
      </c>
      <c r="K14" s="407">
        <f>SUM(H14:J14)</f>
        <v>1131</v>
      </c>
      <c r="L14" s="460"/>
    </row>
    <row r="15" spans="1:12" ht="17.25" customHeight="1" thickBot="1">
      <c r="A15" s="397"/>
      <c r="B15" s="543"/>
      <c r="C15" s="397"/>
      <c r="D15" s="397"/>
      <c r="E15" s="397"/>
      <c r="F15" s="71"/>
      <c r="G15" s="437"/>
      <c r="H15" s="495"/>
      <c r="I15" s="495"/>
      <c r="J15" s="495"/>
      <c r="K15" s="495"/>
      <c r="L15" s="438"/>
    </row>
    <row r="16" spans="1:12" ht="17.25" customHeight="1">
      <c r="A16" s="459" t="s">
        <v>176</v>
      </c>
      <c r="B16" s="542"/>
      <c r="C16" s="396">
        <v>6111</v>
      </c>
      <c r="D16" s="475"/>
      <c r="E16" s="396">
        <v>6172</v>
      </c>
      <c r="F16" s="265" t="s">
        <v>228</v>
      </c>
      <c r="G16" s="407">
        <v>0</v>
      </c>
      <c r="H16" s="409">
        <v>500</v>
      </c>
      <c r="I16" s="409">
        <v>0</v>
      </c>
      <c r="J16" s="407">
        <v>0</v>
      </c>
      <c r="K16" s="407">
        <f>SUM(H16:J16)</f>
        <v>500</v>
      </c>
      <c r="L16" s="460"/>
    </row>
    <row r="17" spans="1:12" ht="17.25" customHeight="1" thickBot="1">
      <c r="A17" s="397"/>
      <c r="B17" s="543"/>
      <c r="C17" s="397"/>
      <c r="D17" s="397"/>
      <c r="E17" s="397"/>
      <c r="F17" s="266"/>
      <c r="G17" s="437"/>
      <c r="H17" s="495"/>
      <c r="I17" s="495"/>
      <c r="J17" s="495"/>
      <c r="K17" s="495"/>
      <c r="L17" s="438"/>
    </row>
    <row r="18" spans="1:12" ht="17.25" customHeight="1">
      <c r="A18" s="498" t="s">
        <v>178</v>
      </c>
      <c r="B18" s="544"/>
      <c r="C18" s="398">
        <v>6111</v>
      </c>
      <c r="D18" s="499"/>
      <c r="E18" s="498">
        <v>6172</v>
      </c>
      <c r="F18" s="267" t="s">
        <v>229</v>
      </c>
      <c r="G18" s="407">
        <v>0</v>
      </c>
      <c r="H18" s="409">
        <v>1100</v>
      </c>
      <c r="I18" s="409">
        <v>0</v>
      </c>
      <c r="J18" s="407">
        <v>0</v>
      </c>
      <c r="K18" s="407">
        <f>SUM(H18:J18)</f>
        <v>1100</v>
      </c>
      <c r="L18" s="460"/>
    </row>
    <row r="19" spans="1:12" ht="17.25" customHeight="1" thickBot="1">
      <c r="A19" s="397"/>
      <c r="B19" s="543"/>
      <c r="C19" s="397"/>
      <c r="D19" s="397"/>
      <c r="E19" s="397"/>
      <c r="F19" s="268"/>
      <c r="G19" s="437"/>
      <c r="H19" s="495"/>
      <c r="I19" s="495"/>
      <c r="J19" s="495"/>
      <c r="K19" s="495"/>
      <c r="L19" s="438"/>
    </row>
    <row r="20" spans="1:12" ht="17.25" customHeight="1">
      <c r="A20" s="430" t="s">
        <v>181</v>
      </c>
      <c r="B20" s="544"/>
      <c r="C20" s="398">
        <v>6125</v>
      </c>
      <c r="D20" s="499"/>
      <c r="E20" s="498">
        <v>6172</v>
      </c>
      <c r="F20" s="267" t="s">
        <v>230</v>
      </c>
      <c r="G20" s="407">
        <v>0</v>
      </c>
      <c r="H20" s="409">
        <v>80</v>
      </c>
      <c r="I20" s="409">
        <v>0</v>
      </c>
      <c r="J20" s="407">
        <v>0</v>
      </c>
      <c r="K20" s="407">
        <f>SUM(H20:J20)</f>
        <v>80</v>
      </c>
      <c r="L20" s="460"/>
    </row>
    <row r="21" spans="1:12" ht="17.25" customHeight="1" thickBot="1">
      <c r="A21" s="536"/>
      <c r="B21" s="543"/>
      <c r="C21" s="397"/>
      <c r="D21" s="545"/>
      <c r="E21" s="397"/>
      <c r="F21" s="269"/>
      <c r="G21" s="408"/>
      <c r="H21" s="403"/>
      <c r="I21" s="403"/>
      <c r="J21" s="408"/>
      <c r="K21" s="408"/>
      <c r="L21" s="546"/>
    </row>
    <row r="22" spans="1:12" ht="17.25" customHeight="1">
      <c r="A22" s="459" t="s">
        <v>185</v>
      </c>
      <c r="B22" s="542"/>
      <c r="C22" s="396">
        <v>6111</v>
      </c>
      <c r="D22" s="475"/>
      <c r="E22" s="396">
        <v>6172</v>
      </c>
      <c r="F22" s="264" t="s">
        <v>231</v>
      </c>
      <c r="G22" s="407">
        <v>0</v>
      </c>
      <c r="H22" s="409">
        <v>2600</v>
      </c>
      <c r="I22" s="409">
        <v>0</v>
      </c>
      <c r="J22" s="407">
        <v>0</v>
      </c>
      <c r="K22" s="407">
        <f>SUM(H22:J22)</f>
        <v>2600</v>
      </c>
      <c r="L22" s="460"/>
    </row>
    <row r="23" spans="1:12" ht="17.25" customHeight="1" thickBot="1">
      <c r="A23" s="536"/>
      <c r="B23" s="543"/>
      <c r="C23" s="397"/>
      <c r="D23" s="397"/>
      <c r="E23" s="397"/>
      <c r="F23" s="71"/>
      <c r="G23" s="437"/>
      <c r="H23" s="403"/>
      <c r="I23" s="403"/>
      <c r="J23" s="495"/>
      <c r="K23" s="495"/>
      <c r="L23" s="438"/>
    </row>
    <row r="24" spans="1:12" ht="17.25" customHeight="1">
      <c r="A24" s="430" t="s">
        <v>199</v>
      </c>
      <c r="B24" s="539"/>
      <c r="C24" s="498">
        <v>6111</v>
      </c>
      <c r="D24" s="498"/>
      <c r="E24" s="498">
        <v>6172</v>
      </c>
      <c r="F24" s="263" t="s">
        <v>232</v>
      </c>
      <c r="G24" s="533">
        <v>0</v>
      </c>
      <c r="H24" s="409">
        <v>1754</v>
      </c>
      <c r="I24" s="409">
        <v>0</v>
      </c>
      <c r="J24" s="494">
        <v>0</v>
      </c>
      <c r="K24" s="494">
        <v>1754</v>
      </c>
      <c r="L24" s="510"/>
    </row>
    <row r="25" spans="1:12" ht="17.25" customHeight="1" thickBot="1">
      <c r="A25" s="538"/>
      <c r="B25" s="540"/>
      <c r="C25" s="397"/>
      <c r="D25" s="397"/>
      <c r="E25" s="397"/>
      <c r="F25" s="271"/>
      <c r="G25" s="541"/>
      <c r="H25" s="403"/>
      <c r="I25" s="392"/>
      <c r="J25" s="537"/>
      <c r="K25" s="537"/>
      <c r="L25" s="438"/>
    </row>
    <row r="26" spans="1:12" ht="17.25" customHeight="1">
      <c r="A26" s="430" t="s">
        <v>213</v>
      </c>
      <c r="B26" s="535"/>
      <c r="C26" s="498">
        <v>6901</v>
      </c>
      <c r="D26" s="498"/>
      <c r="E26" s="498">
        <v>6172</v>
      </c>
      <c r="F26" s="86" t="s">
        <v>163</v>
      </c>
      <c r="G26" s="533">
        <v>0</v>
      </c>
      <c r="H26" s="409">
        <v>8197</v>
      </c>
      <c r="I26" s="409">
        <v>0</v>
      </c>
      <c r="J26" s="494">
        <v>0</v>
      </c>
      <c r="K26" s="494">
        <v>8197</v>
      </c>
      <c r="L26" s="510"/>
    </row>
    <row r="27" spans="1:12" ht="17.25" customHeight="1" thickBot="1">
      <c r="A27" s="536"/>
      <c r="B27" s="529"/>
      <c r="C27" s="397"/>
      <c r="D27" s="397"/>
      <c r="E27" s="397"/>
      <c r="F27" s="272"/>
      <c r="G27" s="534"/>
      <c r="H27" s="403"/>
      <c r="I27" s="403"/>
      <c r="J27" s="495"/>
      <c r="K27" s="495"/>
      <c r="L27" s="438"/>
    </row>
    <row r="28" spans="1:12" ht="16.5" customHeight="1" thickBot="1">
      <c r="A28" s="273"/>
      <c r="B28" s="7"/>
      <c r="C28" s="7"/>
      <c r="D28" s="219"/>
      <c r="E28" s="219"/>
      <c r="F28" s="274"/>
      <c r="G28" s="275"/>
      <c r="H28" s="276"/>
      <c r="I28" s="275"/>
      <c r="J28" s="275"/>
      <c r="K28" s="275"/>
      <c r="L28" s="7"/>
    </row>
    <row r="29" spans="1:12" ht="29.25" customHeight="1" thickBot="1">
      <c r="A29" s="37"/>
      <c r="B29" s="37"/>
      <c r="C29" s="37"/>
      <c r="D29" s="37"/>
      <c r="E29" s="37"/>
      <c r="F29" s="38" t="s">
        <v>39</v>
      </c>
      <c r="G29" s="39">
        <v>0</v>
      </c>
      <c r="H29" s="40">
        <f>SUM(H8:H28)</f>
        <v>18642</v>
      </c>
      <c r="I29" s="40">
        <v>0</v>
      </c>
      <c r="J29" s="39">
        <v>0</v>
      </c>
      <c r="K29" s="41">
        <f>SUM(K8:K28)</f>
        <v>18642</v>
      </c>
      <c r="L29" s="42"/>
    </row>
    <row r="30" spans="1:12" ht="20.25" customHeight="1" thickBot="1">
      <c r="A30" s="37"/>
      <c r="B30" s="37"/>
      <c r="C30" s="37"/>
      <c r="D30" s="37"/>
      <c r="E30" s="37"/>
      <c r="F30" s="37"/>
      <c r="G30" s="44"/>
      <c r="H30" s="454">
        <f>H29+I29</f>
        <v>18642</v>
      </c>
      <c r="I30" s="445"/>
      <c r="J30" s="44"/>
      <c r="K30" s="44"/>
      <c r="L30" s="45"/>
    </row>
    <row r="31" spans="1:12" ht="17.25" customHeight="1">
      <c r="A31" s="46"/>
      <c r="B31" s="277"/>
      <c r="C31" s="277"/>
      <c r="D31" s="46"/>
      <c r="E31" s="46"/>
      <c r="F31" s="43"/>
      <c r="G31" s="44"/>
      <c r="H31" s="44"/>
      <c r="I31" s="44"/>
      <c r="J31" s="44"/>
      <c r="K31" s="44"/>
      <c r="L31" s="45"/>
    </row>
    <row r="32" spans="1:12" ht="17.25" customHeight="1" thickBot="1">
      <c r="A32" s="66" t="s">
        <v>243</v>
      </c>
      <c r="B32" s="46"/>
      <c r="C32" s="46"/>
      <c r="D32" s="46"/>
      <c r="E32" s="46"/>
      <c r="F32" s="43"/>
      <c r="G32" s="44"/>
      <c r="H32" s="44"/>
      <c r="I32" s="44"/>
      <c r="J32" s="44"/>
      <c r="K32" s="44"/>
      <c r="L32" s="45"/>
    </row>
    <row r="33" spans="1:12" ht="17.25" customHeight="1" thickBot="1">
      <c r="A33" s="314" t="s">
        <v>241</v>
      </c>
      <c r="B33" s="315"/>
      <c r="C33" s="356"/>
      <c r="D33" s="316"/>
      <c r="E33" s="316"/>
      <c r="F33" s="317"/>
      <c r="G33" s="331"/>
      <c r="H33" s="347"/>
      <c r="I33" s="333"/>
      <c r="J33" s="333"/>
      <c r="K33" s="333"/>
      <c r="L33" s="45"/>
    </row>
    <row r="34" spans="1:12" ht="31.5" customHeight="1">
      <c r="A34" s="355" t="s">
        <v>244</v>
      </c>
      <c r="B34" s="344"/>
      <c r="C34" s="338">
        <v>6111</v>
      </c>
      <c r="D34" s="344"/>
      <c r="E34" s="345"/>
      <c r="F34" s="547" t="s">
        <v>256</v>
      </c>
      <c r="G34" s="548"/>
      <c r="H34" s="349">
        <f>H24+H22+H18+H16</f>
        <v>5954</v>
      </c>
      <c r="I34" s="63"/>
      <c r="J34" s="63"/>
      <c r="K34" s="63"/>
      <c r="L34" s="45"/>
    </row>
    <row r="35" spans="1:12" s="26" customFormat="1" ht="31.5" customHeight="1">
      <c r="A35" s="319" t="s">
        <v>244</v>
      </c>
      <c r="B35" s="320"/>
      <c r="C35" s="320">
        <v>6112</v>
      </c>
      <c r="D35" s="320"/>
      <c r="E35" s="321"/>
      <c r="F35" s="549" t="s">
        <v>257</v>
      </c>
      <c r="G35" s="550"/>
      <c r="H35" s="350">
        <f>H14</f>
        <v>1131</v>
      </c>
      <c r="I35" s="63"/>
      <c r="J35" s="63"/>
      <c r="K35" s="63"/>
      <c r="L35" s="50"/>
    </row>
    <row r="36" spans="1:12" s="26" customFormat="1" ht="31.5" customHeight="1">
      <c r="A36" s="323" t="s">
        <v>244</v>
      </c>
      <c r="B36" s="324"/>
      <c r="C36" s="338">
        <v>6123</v>
      </c>
      <c r="D36" s="324"/>
      <c r="E36" s="325"/>
      <c r="F36" s="372" t="s">
        <v>258</v>
      </c>
      <c r="G36" s="63"/>
      <c r="H36" s="351">
        <f>H8+H10</f>
        <v>2500</v>
      </c>
      <c r="I36" s="63"/>
      <c r="J36" s="63"/>
      <c r="K36" s="63"/>
      <c r="L36" s="50"/>
    </row>
    <row r="37" spans="1:12" ht="31.5" customHeight="1" thickBot="1">
      <c r="A37" s="323" t="s">
        <v>244</v>
      </c>
      <c r="B37" s="324"/>
      <c r="C37" s="359">
        <v>6125</v>
      </c>
      <c r="D37" s="324"/>
      <c r="E37" s="325"/>
      <c r="F37" s="372" t="s">
        <v>259</v>
      </c>
      <c r="G37" s="353"/>
      <c r="H37" s="351">
        <f>H12+H20</f>
        <v>860</v>
      </c>
      <c r="I37" s="63"/>
      <c r="J37" s="63"/>
      <c r="K37" s="63"/>
      <c r="L37" s="36"/>
    </row>
    <row r="38" spans="1:12" ht="20.25" customHeight="1" thickBot="1">
      <c r="A38" s="327"/>
      <c r="B38" s="316"/>
      <c r="C38" s="316"/>
      <c r="D38" s="316"/>
      <c r="E38" s="363"/>
      <c r="F38" s="368" t="s">
        <v>242</v>
      </c>
      <c r="G38" s="369"/>
      <c r="H38" s="39">
        <f>SUM(H34:H37)</f>
        <v>10445</v>
      </c>
      <c r="I38" s="63"/>
      <c r="J38" s="63"/>
      <c r="K38" s="63"/>
      <c r="L38" s="36"/>
    </row>
    <row r="39" spans="1:12" ht="17.25" customHeight="1" thickBot="1">
      <c r="A39" s="176" t="s">
        <v>244</v>
      </c>
      <c r="B39" s="338"/>
      <c r="C39" s="339">
        <v>6901</v>
      </c>
      <c r="D39" s="338"/>
      <c r="E39" s="340"/>
      <c r="F39" s="363" t="s">
        <v>255</v>
      </c>
      <c r="G39" s="63"/>
      <c r="H39" s="352">
        <f>H26</f>
        <v>8197</v>
      </c>
      <c r="I39" s="63"/>
      <c r="J39" s="63"/>
      <c r="K39" s="63"/>
      <c r="L39" s="36"/>
    </row>
    <row r="40" spans="1:12" ht="20.25" customHeight="1" thickBot="1">
      <c r="A40" s="327"/>
      <c r="B40" s="316"/>
      <c r="C40" s="316"/>
      <c r="D40" s="316"/>
      <c r="E40" s="363"/>
      <c r="F40" s="162" t="s">
        <v>248</v>
      </c>
      <c r="G40" s="369"/>
      <c r="H40" s="39">
        <f>SUM(H39)</f>
        <v>8197</v>
      </c>
      <c r="I40" s="63"/>
      <c r="J40" s="63"/>
      <c r="K40" s="63"/>
      <c r="L40" s="36"/>
    </row>
    <row r="41" spans="1:12" ht="20.25" customHeight="1" thickBot="1">
      <c r="A41" s="327"/>
      <c r="B41" s="316"/>
      <c r="C41" s="339"/>
      <c r="D41" s="316"/>
      <c r="E41" s="328"/>
      <c r="F41" s="162" t="s">
        <v>249</v>
      </c>
      <c r="G41" s="41"/>
      <c r="H41" s="39">
        <f>H38+H40</f>
        <v>18642</v>
      </c>
      <c r="I41" s="335"/>
      <c r="J41" s="335"/>
      <c r="K41" s="335"/>
      <c r="L41" s="34"/>
    </row>
    <row r="42" spans="1:12" ht="15.75" customHeight="1">
      <c r="A42" s="34"/>
      <c r="B42" s="34"/>
      <c r="C42" s="274"/>
      <c r="D42" s="34"/>
      <c r="E42" s="34"/>
      <c r="F42" s="34"/>
      <c r="G42" s="51"/>
      <c r="H42" s="44"/>
      <c r="I42" s="44"/>
      <c r="J42" s="44"/>
      <c r="K42" s="44"/>
      <c r="L42" s="34"/>
    </row>
    <row r="43" spans="1:11" ht="15.75" customHeight="1" hidden="1">
      <c r="A43" s="53" t="s">
        <v>44</v>
      </c>
      <c r="G43" s="51"/>
      <c r="H43" s="44"/>
      <c r="I43" s="44"/>
      <c r="J43" s="44"/>
      <c r="K43" s="44"/>
    </row>
    <row r="44" spans="7:11" ht="15.75" customHeight="1">
      <c r="G44" s="51"/>
      <c r="H44" s="44"/>
      <c r="I44" s="44"/>
      <c r="J44" s="44"/>
      <c r="K44" s="44"/>
    </row>
    <row r="45" spans="7:11" ht="15.75" customHeight="1">
      <c r="G45" s="54"/>
      <c r="H45" s="44"/>
      <c r="I45" s="44"/>
      <c r="J45" s="44"/>
      <c r="K45" s="44"/>
    </row>
    <row r="46" spans="7:11" ht="15.75" customHeight="1">
      <c r="G46" s="35"/>
      <c r="K46" s="35"/>
    </row>
    <row r="47" spans="1:12" ht="20.25" customHeight="1">
      <c r="A47" s="1"/>
      <c r="B47" s="1"/>
      <c r="C47" s="1"/>
      <c r="D47" s="1"/>
      <c r="E47" s="1"/>
      <c r="F47" s="1"/>
      <c r="G47" s="51"/>
      <c r="H47" s="55"/>
      <c r="I47" s="55"/>
      <c r="J47" s="56"/>
      <c r="K47" s="57"/>
      <c r="L47" s="58"/>
    </row>
    <row r="48" spans="1:11" ht="15.75" customHeight="1">
      <c r="A48" s="3"/>
      <c r="G48" s="35"/>
      <c r="H48" s="10"/>
      <c r="I48" s="10"/>
      <c r="K48" s="35"/>
    </row>
    <row r="49" spans="1:12" ht="15.75" customHeight="1">
      <c r="A49" s="59"/>
      <c r="B49" s="10"/>
      <c r="C49" s="10"/>
      <c r="D49" s="10"/>
      <c r="E49" s="10"/>
      <c r="F49" s="10"/>
      <c r="G49" s="55"/>
      <c r="H49" s="81"/>
      <c r="I49" s="81"/>
      <c r="J49" s="55"/>
      <c r="K49" s="51"/>
      <c r="L49" s="55"/>
    </row>
    <row r="50" spans="1:12" ht="15.75" customHeight="1">
      <c r="A50" s="3"/>
      <c r="G50" s="81"/>
      <c r="H50" s="55"/>
      <c r="I50" s="55"/>
      <c r="J50" s="55"/>
      <c r="K50" s="51"/>
      <c r="L50" s="55"/>
    </row>
    <row r="51" spans="1:12" ht="15.75" customHeight="1">
      <c r="A51" s="60"/>
      <c r="B51" s="61"/>
      <c r="C51" s="61"/>
      <c r="D51" s="61"/>
      <c r="E51" s="61"/>
      <c r="F51" s="61"/>
      <c r="G51" s="82"/>
      <c r="H51" s="63"/>
      <c r="I51" s="63"/>
      <c r="J51" s="82"/>
      <c r="K51" s="83"/>
      <c r="L51" s="82"/>
    </row>
    <row r="52" spans="1:12" ht="15.75" customHeight="1">
      <c r="A52" s="61"/>
      <c r="B52" s="61"/>
      <c r="C52" s="61"/>
      <c r="D52" s="61"/>
      <c r="E52" s="61"/>
      <c r="F52" s="61"/>
      <c r="G52" s="82"/>
      <c r="H52" s="83"/>
      <c r="I52" s="83"/>
      <c r="J52" s="82"/>
      <c r="K52" s="83"/>
      <c r="L52" s="82"/>
    </row>
    <row r="53" spans="1:12" ht="15.75" customHeight="1">
      <c r="A53" s="61"/>
      <c r="B53" s="61"/>
      <c r="C53" s="61"/>
      <c r="D53" s="61"/>
      <c r="E53" s="61"/>
      <c r="F53" s="61"/>
      <c r="G53" s="82"/>
      <c r="H53" s="44"/>
      <c r="I53" s="44"/>
      <c r="J53" s="82"/>
      <c r="K53" s="83"/>
      <c r="L53" s="82"/>
    </row>
    <row r="54" spans="1:12" ht="15.75" customHeight="1">
      <c r="A54" s="61"/>
      <c r="B54" s="61"/>
      <c r="C54" s="61"/>
      <c r="D54" s="61"/>
      <c r="E54" s="61"/>
      <c r="F54" s="61"/>
      <c r="G54" s="82"/>
      <c r="H54" s="82"/>
      <c r="I54" s="82"/>
      <c r="J54" s="82"/>
      <c r="K54" s="83"/>
      <c r="L54" s="82"/>
    </row>
    <row r="55" spans="1:12" ht="15.75" customHeight="1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4"/>
      <c r="L55" s="61"/>
    </row>
    <row r="56" spans="1:12" ht="15.75" customHeight="1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4"/>
      <c r="L56" s="61"/>
    </row>
    <row r="57" spans="1:12" ht="15.75" customHeight="1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4"/>
      <c r="L57" s="61"/>
    </row>
    <row r="58" spans="1:12" ht="15.75" customHeight="1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4"/>
      <c r="L58" s="61"/>
    </row>
    <row r="59" spans="1:12" ht="15.75" customHeight="1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</row>
    <row r="60" spans="1:12" ht="15.75" customHeight="1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</row>
    <row r="61" spans="1:12" ht="15.75" customHeight="1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</row>
    <row r="62" spans="1:12" ht="15.75" customHeight="1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</row>
    <row r="63" spans="1:12" ht="15.75" customHeight="1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</row>
    <row r="64" spans="1:12" ht="15.75" customHeight="1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</row>
  </sheetData>
  <mergeCells count="113">
    <mergeCell ref="F34:G34"/>
    <mergeCell ref="F35:G35"/>
    <mergeCell ref="H30:I30"/>
    <mergeCell ref="C12:C13"/>
    <mergeCell ref="C14:C15"/>
    <mergeCell ref="C16:C17"/>
    <mergeCell ref="C18:C19"/>
    <mergeCell ref="H16:H17"/>
    <mergeCell ref="H18:H19"/>
    <mergeCell ref="H20:H21"/>
    <mergeCell ref="H22:H23"/>
    <mergeCell ref="E18:E19"/>
    <mergeCell ref="L16:L17"/>
    <mergeCell ref="L18:L19"/>
    <mergeCell ref="L20:L21"/>
    <mergeCell ref="L22:L23"/>
    <mergeCell ref="J18:J19"/>
    <mergeCell ref="J20:J21"/>
    <mergeCell ref="J22:J23"/>
    <mergeCell ref="K16:K17"/>
    <mergeCell ref="K14:K15"/>
    <mergeCell ref="L8:L9"/>
    <mergeCell ref="L10:L11"/>
    <mergeCell ref="L14:L15"/>
    <mergeCell ref="K12:K13"/>
    <mergeCell ref="L12:L13"/>
    <mergeCell ref="K18:K19"/>
    <mergeCell ref="K20:K21"/>
    <mergeCell ref="K22:K23"/>
    <mergeCell ref="J8:J9"/>
    <mergeCell ref="J10:J11"/>
    <mergeCell ref="J14:J15"/>
    <mergeCell ref="J16:J17"/>
    <mergeCell ref="J12:J13"/>
    <mergeCell ref="K8:K9"/>
    <mergeCell ref="K10:K11"/>
    <mergeCell ref="H8:H9"/>
    <mergeCell ref="H10:H11"/>
    <mergeCell ref="H14:H15"/>
    <mergeCell ref="I22:I23"/>
    <mergeCell ref="I20:I21"/>
    <mergeCell ref="I18:I19"/>
    <mergeCell ref="I16:I17"/>
    <mergeCell ref="I14:I15"/>
    <mergeCell ref="I10:I11"/>
    <mergeCell ref="I8:I9"/>
    <mergeCell ref="E8:E9"/>
    <mergeCell ref="E10:E11"/>
    <mergeCell ref="E14:E15"/>
    <mergeCell ref="G16:G17"/>
    <mergeCell ref="E16:E17"/>
    <mergeCell ref="E12:E13"/>
    <mergeCell ref="G8:G9"/>
    <mergeCell ref="G10:G11"/>
    <mergeCell ref="G14:G15"/>
    <mergeCell ref="E20:E21"/>
    <mergeCell ref="E22:E23"/>
    <mergeCell ref="D18:D19"/>
    <mergeCell ref="D20:D21"/>
    <mergeCell ref="D22:D23"/>
    <mergeCell ref="D8:D9"/>
    <mergeCell ref="D10:D11"/>
    <mergeCell ref="D14:D15"/>
    <mergeCell ref="B8:B9"/>
    <mergeCell ref="B10:B11"/>
    <mergeCell ref="B14:B15"/>
    <mergeCell ref="B12:B13"/>
    <mergeCell ref="D12:D13"/>
    <mergeCell ref="C8:C9"/>
    <mergeCell ref="C10:C11"/>
    <mergeCell ref="D16:D17"/>
    <mergeCell ref="A18:A19"/>
    <mergeCell ref="A20:A21"/>
    <mergeCell ref="A22:A23"/>
    <mergeCell ref="B16:B17"/>
    <mergeCell ref="B18:B19"/>
    <mergeCell ref="B20:B21"/>
    <mergeCell ref="B22:B23"/>
    <mergeCell ref="C20:C21"/>
    <mergeCell ref="C22:C23"/>
    <mergeCell ref="A8:A9"/>
    <mergeCell ref="A10:A11"/>
    <mergeCell ref="A14:A15"/>
    <mergeCell ref="A16:A17"/>
    <mergeCell ref="A12:A13"/>
    <mergeCell ref="L24:L25"/>
    <mergeCell ref="A24:A25"/>
    <mergeCell ref="E24:E25"/>
    <mergeCell ref="H24:H25"/>
    <mergeCell ref="B24:B25"/>
    <mergeCell ref="D24:D25"/>
    <mergeCell ref="G24:G25"/>
    <mergeCell ref="C24:C25"/>
    <mergeCell ref="I12:I13"/>
    <mergeCell ref="H12:H13"/>
    <mergeCell ref="G12:G13"/>
    <mergeCell ref="K26:K27"/>
    <mergeCell ref="I24:I25"/>
    <mergeCell ref="J24:J25"/>
    <mergeCell ref="K24:K25"/>
    <mergeCell ref="G18:G19"/>
    <mergeCell ref="G20:G21"/>
    <mergeCell ref="G22:G23"/>
    <mergeCell ref="B26:B27"/>
    <mergeCell ref="E26:E27"/>
    <mergeCell ref="D26:D27"/>
    <mergeCell ref="A26:A27"/>
    <mergeCell ref="C26:C27"/>
    <mergeCell ref="L26:L27"/>
    <mergeCell ref="H26:H27"/>
    <mergeCell ref="I26:I27"/>
    <mergeCell ref="G26:G27"/>
    <mergeCell ref="J26:J27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65" r:id="rId1"/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Karpíšková</dc:creator>
  <cp:keywords/>
  <dc:description/>
  <cp:lastModifiedBy>Kopřivová Věra</cp:lastModifiedBy>
  <cp:lastPrinted>2008-01-03T11:39:48Z</cp:lastPrinted>
  <dcterms:created xsi:type="dcterms:W3CDTF">2007-10-26T11:16:34Z</dcterms:created>
  <dcterms:modified xsi:type="dcterms:W3CDTF">2008-01-03T11:41:23Z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-587735023</vt:i4>
  </property>
  <property fmtid="{D5CDD505-2E9C-101B-9397-08002B2CF9AE}" pid="3" name="_EmailSubject">
    <vt:lpwstr>Zveřejnění schváleného rozpočtu</vt:lpwstr>
  </property>
  <property fmtid="{D5CDD505-2E9C-101B-9397-08002B2CF9AE}" pid="4" name="_AuthorEmail">
    <vt:lpwstr>vkoprivova@kr-kralovehradecky.cz</vt:lpwstr>
  </property>
  <property fmtid="{D5CDD505-2E9C-101B-9397-08002B2CF9AE}" pid="5" name="_AuthorEmailDisplayName">
    <vt:lpwstr>Kopřivová Věra</vt:lpwstr>
  </property>
  <property fmtid="{D5CDD505-2E9C-101B-9397-08002B2CF9AE}" pid="6" name="_PreviousAdHocReviewCycleID">
    <vt:i4>1861998027</vt:i4>
  </property>
</Properties>
</file>