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9" i="1"/>
  <c r="E28"/>
  <c r="C43" s="1"/>
  <c r="E27"/>
  <c r="C42" s="1"/>
  <c r="E26"/>
  <c r="C41" s="1"/>
  <c r="E25"/>
  <c r="C40" s="1"/>
  <c r="E24"/>
  <c r="C37" s="1"/>
  <c r="E19"/>
  <c r="B44" s="1"/>
  <c r="E44" s="1"/>
  <c r="E18"/>
  <c r="B43" s="1"/>
  <c r="E17"/>
  <c r="B42" s="1"/>
  <c r="E14"/>
  <c r="B39" s="1"/>
  <c r="E39" s="1"/>
  <c r="E13"/>
  <c r="B38" s="1"/>
  <c r="E38" s="1"/>
  <c r="E12"/>
  <c r="B37" s="1"/>
  <c r="E11"/>
  <c r="B36" s="1"/>
  <c r="E36" s="1"/>
  <c r="E10"/>
  <c r="B35" s="1"/>
  <c r="E35" s="1"/>
  <c r="D16"/>
  <c r="E16" s="1"/>
  <c r="B41" s="1"/>
  <c r="D15"/>
  <c r="E15" s="1"/>
  <c r="B40" s="1"/>
  <c r="C29"/>
  <c r="C20"/>
  <c r="B29"/>
  <c r="B20"/>
  <c r="B31" l="1"/>
  <c r="E43"/>
  <c r="C31"/>
  <c r="D20"/>
  <c r="D31" s="1"/>
  <c r="E40"/>
  <c r="E29"/>
  <c r="E42"/>
  <c r="E41"/>
  <c r="E20"/>
  <c r="C45"/>
  <c r="E31" l="1"/>
  <c r="E37"/>
  <c r="E45" s="1"/>
  <c r="B45"/>
</calcChain>
</file>

<file path=xl/sharedStrings.xml><?xml version="1.0" encoding="utf-8"?>
<sst xmlns="http://schemas.openxmlformats.org/spreadsheetml/2006/main" count="45" uniqueCount="23">
  <si>
    <t>odvětví</t>
  </si>
  <si>
    <t>doprava</t>
  </si>
  <si>
    <t>zdravotnictví</t>
  </si>
  <si>
    <t>školství</t>
  </si>
  <si>
    <t>regionální rozvoj</t>
  </si>
  <si>
    <t>FRR</t>
  </si>
  <si>
    <t>celkem</t>
  </si>
  <si>
    <t xml:space="preserve"> celkem</t>
  </si>
  <si>
    <t>kofinancování a předfinancování</t>
  </si>
  <si>
    <t>kofi a předfi</t>
  </si>
  <si>
    <t>kultura</t>
  </si>
  <si>
    <t>životní prostředí</t>
  </si>
  <si>
    <t>cestovní ruch</t>
  </si>
  <si>
    <t>spr.majetku kr.</t>
  </si>
  <si>
    <t>soc.věci</t>
  </si>
  <si>
    <t>Rekapitulace výdajů z úvěru přijatého v r. 2008 
v celkovém objemu 500 mil. Kč</t>
  </si>
  <si>
    <t>Peněžní ústav: Česká spořitelna, a.s.</t>
  </si>
  <si>
    <t>(v tis. Kč)</t>
  </si>
  <si>
    <t>činnost krajského úřadu</t>
  </si>
  <si>
    <t>Tabulka č. 22</t>
  </si>
  <si>
    <t>Rekapitulace výdajů v r. 2009 - 2011</t>
  </si>
  <si>
    <t>období čerpání: 2009 - březen 2012</t>
  </si>
  <si>
    <t>celkem čerpáno 
FRR + kofi a předfi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</si>
</sst>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/>
    <xf numFmtId="43" fontId="0" fillId="0" borderId="0" xfId="1" applyFo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0" fillId="0" borderId="0" xfId="0" applyBorder="1"/>
    <xf numFmtId="0" fontId="1" fillId="4" borderId="0" xfId="0" applyFont="1" applyFill="1"/>
    <xf numFmtId="0" fontId="1" fillId="5" borderId="0" xfId="0" applyFont="1" applyFill="1"/>
    <xf numFmtId="0" fontId="0" fillId="0" borderId="0" xfId="0" applyAlignment="1">
      <alignment horizontal="right"/>
    </xf>
    <xf numFmtId="165" fontId="0" fillId="0" borderId="0" xfId="0" applyNumberFormat="1" applyBorder="1"/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165" fontId="0" fillId="2" borderId="0" xfId="0" applyNumberFormat="1" applyFill="1"/>
    <xf numFmtId="165" fontId="0" fillId="0" borderId="2" xfId="1" applyNumberFormat="1" applyFont="1" applyBorder="1"/>
    <xf numFmtId="43" fontId="1" fillId="0" borderId="3" xfId="1" applyFont="1" applyBorder="1" applyAlignment="1">
      <alignment horizontal="center"/>
    </xf>
    <xf numFmtId="165" fontId="0" fillId="0" borderId="3" xfId="1" applyNumberFormat="1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0" fontId="1" fillId="0" borderId="8" xfId="0" applyFont="1" applyBorder="1"/>
    <xf numFmtId="165" fontId="1" fillId="0" borderId="1" xfId="1" applyNumberFormat="1" applyFont="1" applyBorder="1"/>
    <xf numFmtId="165" fontId="1" fillId="0" borderId="9" xfId="1" applyNumberFormat="1" applyFont="1" applyBorder="1"/>
    <xf numFmtId="0" fontId="0" fillId="0" borderId="6" xfId="0" applyBorder="1"/>
    <xf numFmtId="0" fontId="1" fillId="0" borderId="1" xfId="0" applyFont="1" applyBorder="1"/>
    <xf numFmtId="0" fontId="0" fillId="0" borderId="10" xfId="0" applyBorder="1"/>
    <xf numFmtId="43" fontId="1" fillId="0" borderId="11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2" borderId="4" xfId="0" applyFill="1" applyBorder="1"/>
    <xf numFmtId="0" fontId="0" fillId="2" borderId="12" xfId="0" applyFill="1" applyBorder="1"/>
    <xf numFmtId="165" fontId="3" fillId="2" borderId="10" xfId="1" applyNumberFormat="1" applyFont="1" applyFill="1" applyBorder="1" applyAlignment="1">
      <alignment horizontal="center"/>
    </xf>
    <xf numFmtId="0" fontId="1" fillId="2" borderId="8" xfId="0" applyFont="1" applyFill="1" applyBorder="1"/>
    <xf numFmtId="165" fontId="1" fillId="2" borderId="1" xfId="1" applyNumberFormat="1" applyFont="1" applyFill="1" applyBorder="1" applyAlignment="1">
      <alignment horizontal="center"/>
    </xf>
    <xf numFmtId="0" fontId="0" fillId="2" borderId="5" xfId="0" applyFill="1" applyBorder="1"/>
    <xf numFmtId="165" fontId="1" fillId="2" borderId="1" xfId="1" applyNumberFormat="1" applyFont="1" applyFill="1" applyBorder="1"/>
    <xf numFmtId="0" fontId="0" fillId="4" borderId="0" xfId="0" applyFill="1"/>
    <xf numFmtId="165" fontId="1" fillId="2" borderId="8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2" borderId="16" xfId="1" applyNumberFormat="1" applyFont="1" applyFill="1" applyBorder="1"/>
    <xf numFmtId="165" fontId="0" fillId="2" borderId="12" xfId="1" applyNumberFormat="1" applyFont="1" applyFill="1" applyBorder="1"/>
    <xf numFmtId="165" fontId="3" fillId="0" borderId="10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/>
    </xf>
    <xf numFmtId="165" fontId="1" fillId="2" borderId="17" xfId="1" applyNumberFormat="1" applyFont="1" applyFill="1" applyBorder="1" applyAlignment="1">
      <alignment horizontal="center"/>
    </xf>
    <xf numFmtId="165" fontId="1" fillId="2" borderId="14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0" fillId="2" borderId="5" xfId="1" applyNumberFormat="1" applyFont="1" applyFill="1" applyBorder="1"/>
    <xf numFmtId="165" fontId="1" fillId="2" borderId="19" xfId="1" applyNumberFormat="1" applyFont="1" applyFill="1" applyBorder="1" applyAlignment="1">
      <alignment horizontal="center"/>
    </xf>
    <xf numFmtId="165" fontId="1" fillId="2" borderId="8" xfId="1" applyNumberFormat="1" applyFont="1" applyFill="1" applyBorder="1"/>
    <xf numFmtId="165" fontId="1" fillId="2" borderId="15" xfId="1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vertical="center" wrapText="1"/>
    </xf>
    <xf numFmtId="165" fontId="1" fillId="6" borderId="1" xfId="1" applyNumberFormat="1" applyFont="1" applyFill="1" applyBorder="1" applyAlignment="1">
      <alignment vertical="center"/>
    </xf>
    <xf numFmtId="165" fontId="1" fillId="6" borderId="9" xfId="1" applyNumberFormat="1" applyFont="1" applyFill="1" applyBorder="1" applyAlignment="1">
      <alignment vertical="center"/>
    </xf>
    <xf numFmtId="165" fontId="1" fillId="6" borderId="15" xfId="1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D11" sqref="D11"/>
    </sheetView>
  </sheetViews>
  <sheetFormatPr defaultRowHeight="15"/>
  <cols>
    <col min="1" max="1" width="24.140625" customWidth="1"/>
    <col min="2" max="5" width="16.7109375" customWidth="1"/>
    <col min="6" max="6" width="12.42578125" customWidth="1"/>
    <col min="7" max="7" width="18.28515625" customWidth="1"/>
    <col min="8" max="8" width="18.85546875" customWidth="1"/>
  </cols>
  <sheetData>
    <row r="1" spans="1:6">
      <c r="E1" s="11" t="s">
        <v>19</v>
      </c>
    </row>
    <row r="2" spans="1:6" ht="15.75" customHeight="1"/>
    <row r="3" spans="1:6" ht="43.5" customHeight="1">
      <c r="A3" s="67" t="s">
        <v>15</v>
      </c>
      <c r="B3" s="67"/>
      <c r="C3" s="67"/>
      <c r="D3" s="67"/>
      <c r="E3" s="67"/>
    </row>
    <row r="4" spans="1:6" ht="15.75">
      <c r="A4" s="68" t="s">
        <v>21</v>
      </c>
      <c r="B4" s="68"/>
      <c r="C4" s="68"/>
      <c r="D4" s="68"/>
      <c r="E4" s="68"/>
    </row>
    <row r="5" spans="1:6">
      <c r="A5" s="1"/>
      <c r="B5" s="1"/>
      <c r="C5" s="1"/>
      <c r="D5" s="1"/>
      <c r="E5" s="1"/>
    </row>
    <row r="6" spans="1:6">
      <c r="A6" s="1" t="s">
        <v>16</v>
      </c>
    </row>
    <row r="7" spans="1:6">
      <c r="A7" s="69" t="s">
        <v>17</v>
      </c>
      <c r="B7" s="69"/>
      <c r="C7" s="69"/>
      <c r="D7" s="69"/>
      <c r="E7" s="69"/>
    </row>
    <row r="8" spans="1:6" ht="15.75" thickBot="1">
      <c r="A8" s="9" t="s">
        <v>8</v>
      </c>
      <c r="B8" s="44"/>
      <c r="F8" s="2"/>
    </row>
    <row r="9" spans="1:6" ht="15.75" thickBot="1">
      <c r="A9" s="29" t="s">
        <v>0</v>
      </c>
      <c r="B9" s="32">
        <v>2009</v>
      </c>
      <c r="C9" s="33">
        <v>2010</v>
      </c>
      <c r="D9" s="33">
        <v>2011</v>
      </c>
      <c r="E9" s="33" t="s">
        <v>6</v>
      </c>
      <c r="F9" s="6"/>
    </row>
    <row r="10" spans="1:6">
      <c r="A10" s="30" t="s">
        <v>18</v>
      </c>
      <c r="B10" s="31"/>
      <c r="C10" s="51">
        <v>1396.6</v>
      </c>
      <c r="D10" s="51">
        <v>1627.7</v>
      </c>
      <c r="E10" s="51">
        <f>SUM(B10:D10)</f>
        <v>3024.3</v>
      </c>
      <c r="F10" s="7"/>
    </row>
    <row r="11" spans="1:6">
      <c r="A11" s="20" t="s">
        <v>11</v>
      </c>
      <c r="B11" s="18"/>
      <c r="C11" s="52">
        <v>13659.1</v>
      </c>
      <c r="D11" s="17">
        <v>2975.6</v>
      </c>
      <c r="E11" s="51">
        <f t="shared" ref="E11:E19" si="0">SUM(B11:D11)</f>
        <v>16634.7</v>
      </c>
      <c r="F11" s="7"/>
    </row>
    <row r="12" spans="1:6">
      <c r="A12" s="20" t="s">
        <v>1</v>
      </c>
      <c r="B12" s="19">
        <v>109067</v>
      </c>
      <c r="C12" s="17">
        <v>10354.799999999999</v>
      </c>
      <c r="D12" s="17">
        <v>7900</v>
      </c>
      <c r="E12" s="51">
        <f t="shared" si="0"/>
        <v>127321.8</v>
      </c>
      <c r="F12" s="7"/>
    </row>
    <row r="13" spans="1:6">
      <c r="A13" s="20" t="s">
        <v>12</v>
      </c>
      <c r="B13" s="19"/>
      <c r="C13" s="17">
        <v>110.2</v>
      </c>
      <c r="D13" s="17">
        <v>1689.8</v>
      </c>
      <c r="E13" s="51">
        <f t="shared" si="0"/>
        <v>1800</v>
      </c>
      <c r="F13" s="7"/>
    </row>
    <row r="14" spans="1:6">
      <c r="A14" s="20" t="s">
        <v>13</v>
      </c>
      <c r="B14" s="19"/>
      <c r="C14" s="17"/>
      <c r="D14" s="17">
        <v>2312.6999999999998</v>
      </c>
      <c r="E14" s="51">
        <f t="shared" si="0"/>
        <v>2312.6999999999998</v>
      </c>
      <c r="F14" s="7"/>
    </row>
    <row r="15" spans="1:6">
      <c r="A15" s="20" t="s">
        <v>3</v>
      </c>
      <c r="B15" s="19"/>
      <c r="C15" s="17">
        <v>39046.6</v>
      </c>
      <c r="D15" s="17">
        <f>64121.8+4854.8</f>
        <v>68976.600000000006</v>
      </c>
      <c r="E15" s="51">
        <f t="shared" si="0"/>
        <v>108023.20000000001</v>
      </c>
      <c r="F15" s="7"/>
    </row>
    <row r="16" spans="1:6">
      <c r="A16" s="20" t="s">
        <v>2</v>
      </c>
      <c r="B16" s="19"/>
      <c r="C16" s="17"/>
      <c r="D16" s="17">
        <f>4541.1+7641.1</f>
        <v>12182.2</v>
      </c>
      <c r="E16" s="51">
        <f t="shared" si="0"/>
        <v>12182.2</v>
      </c>
      <c r="F16" s="7"/>
    </row>
    <row r="17" spans="1:7">
      <c r="A17" s="20" t="s">
        <v>10</v>
      </c>
      <c r="B17" s="19"/>
      <c r="C17" s="17"/>
      <c r="D17" s="17">
        <v>5308.8</v>
      </c>
      <c r="E17" s="51">
        <f t="shared" si="0"/>
        <v>5308.8</v>
      </c>
      <c r="F17" s="7"/>
    </row>
    <row r="18" spans="1:7">
      <c r="A18" s="20" t="s">
        <v>14</v>
      </c>
      <c r="B18" s="19"/>
      <c r="C18" s="17"/>
      <c r="D18" s="17">
        <v>3000</v>
      </c>
      <c r="E18" s="51">
        <f t="shared" si="0"/>
        <v>3000</v>
      </c>
      <c r="F18" s="7"/>
    </row>
    <row r="19" spans="1:7" ht="15.75" thickBot="1">
      <c r="A19" s="28" t="s">
        <v>4</v>
      </c>
      <c r="B19" s="24"/>
      <c r="C19" s="23">
        <v>3012.3</v>
      </c>
      <c r="D19" s="23">
        <v>168.8</v>
      </c>
      <c r="E19" s="51">
        <f t="shared" si="0"/>
        <v>3181.1000000000004</v>
      </c>
      <c r="F19" s="7"/>
    </row>
    <row r="20" spans="1:7" ht="15.75" thickBot="1">
      <c r="A20" s="29" t="s">
        <v>6</v>
      </c>
      <c r="B20" s="27">
        <f>SUM(B10:B19)</f>
        <v>109067</v>
      </c>
      <c r="C20" s="26">
        <f>SUM(C10:C19)</f>
        <v>67579.600000000006</v>
      </c>
      <c r="D20" s="26">
        <f>SUM(D10:D19)</f>
        <v>106142.20000000001</v>
      </c>
      <c r="E20" s="26">
        <f>SUM(E10:E19)</f>
        <v>282788.8</v>
      </c>
      <c r="F20" s="7"/>
    </row>
    <row r="21" spans="1:7">
      <c r="B21" s="13"/>
      <c r="C21" s="12"/>
      <c r="D21" s="12"/>
      <c r="E21" s="12"/>
      <c r="F21" s="8"/>
      <c r="G21" s="3"/>
    </row>
    <row r="22" spans="1:7" ht="15.75" thickBot="1">
      <c r="A22" s="10" t="s">
        <v>5</v>
      </c>
      <c r="B22" s="13"/>
      <c r="C22" s="12"/>
      <c r="D22" s="12"/>
      <c r="E22" s="12"/>
      <c r="F22" s="8"/>
    </row>
    <row r="23" spans="1:7" ht="15.75" thickBot="1">
      <c r="A23" s="25" t="s">
        <v>0</v>
      </c>
      <c r="B23" s="33">
        <v>2009</v>
      </c>
      <c r="C23" s="32">
        <v>2010</v>
      </c>
      <c r="D23" s="33">
        <v>2011</v>
      </c>
      <c r="E23" s="33" t="s">
        <v>6</v>
      </c>
      <c r="F23" s="6"/>
    </row>
    <row r="24" spans="1:7">
      <c r="A24" s="34" t="s">
        <v>1</v>
      </c>
      <c r="B24" s="35">
        <v>27599.3</v>
      </c>
      <c r="C24" s="36">
        <v>1841</v>
      </c>
      <c r="D24" s="35"/>
      <c r="E24" s="51">
        <f t="shared" ref="E24:E28" si="1">SUM(B24:D24)</f>
        <v>29440.3</v>
      </c>
      <c r="F24" s="7"/>
    </row>
    <row r="25" spans="1:7">
      <c r="A25" s="21" t="s">
        <v>3</v>
      </c>
      <c r="B25" s="17">
        <v>28386.2</v>
      </c>
      <c r="C25" s="19">
        <v>33855.5</v>
      </c>
      <c r="D25" s="17">
        <v>22661.9</v>
      </c>
      <c r="E25" s="51">
        <f t="shared" si="1"/>
        <v>84903.6</v>
      </c>
      <c r="F25" s="7"/>
    </row>
    <row r="26" spans="1:7">
      <c r="A26" s="21" t="s">
        <v>2</v>
      </c>
      <c r="B26" s="17"/>
      <c r="C26" s="19">
        <v>20195.400000000001</v>
      </c>
      <c r="D26" s="17">
        <v>22851.7</v>
      </c>
      <c r="E26" s="51">
        <f t="shared" si="1"/>
        <v>43047.100000000006</v>
      </c>
      <c r="F26" s="7"/>
    </row>
    <row r="27" spans="1:7">
      <c r="A27" s="21" t="s">
        <v>10</v>
      </c>
      <c r="B27" s="17">
        <v>5263</v>
      </c>
      <c r="C27" s="19"/>
      <c r="D27" s="17"/>
      <c r="E27" s="51">
        <f t="shared" si="1"/>
        <v>5263</v>
      </c>
      <c r="F27" s="7"/>
    </row>
    <row r="28" spans="1:7" ht="15.75" thickBot="1">
      <c r="A28" s="22" t="s">
        <v>14</v>
      </c>
      <c r="B28" s="23"/>
      <c r="C28" s="24">
        <v>16390.2</v>
      </c>
      <c r="D28" s="23">
        <v>20955.8</v>
      </c>
      <c r="E28" s="51">
        <f t="shared" si="1"/>
        <v>37346</v>
      </c>
      <c r="F28" s="7"/>
    </row>
    <row r="29" spans="1:7" ht="15.75" thickBot="1">
      <c r="A29" s="25" t="s">
        <v>6</v>
      </c>
      <c r="B29" s="26">
        <f>SUM(B24:B28)</f>
        <v>61248.5</v>
      </c>
      <c r="C29" s="27">
        <f>SUM(C24:C28)</f>
        <v>72282.100000000006</v>
      </c>
      <c r="D29" s="26">
        <f>SUM(D24:D28)</f>
        <v>66469.400000000009</v>
      </c>
      <c r="E29" s="26">
        <f>SUM(E24:E28)</f>
        <v>200000</v>
      </c>
      <c r="F29" s="7"/>
    </row>
    <row r="30" spans="1:7" ht="15.75" thickBot="1">
      <c r="B30" s="13"/>
      <c r="C30" s="14"/>
      <c r="D30" s="14"/>
      <c r="E30" s="14"/>
    </row>
    <row r="31" spans="1:7" ht="30.75" thickBot="1">
      <c r="A31" s="63" t="s">
        <v>22</v>
      </c>
      <c r="B31" s="64">
        <f>B20+B29</f>
        <v>170315.5</v>
      </c>
      <c r="C31" s="65">
        <f>C20+C29</f>
        <v>139861.70000000001</v>
      </c>
      <c r="D31" s="64">
        <f>D20+D29</f>
        <v>172611.60000000003</v>
      </c>
      <c r="E31" s="66">
        <f>E20+E29</f>
        <v>482788.8</v>
      </c>
    </row>
    <row r="32" spans="1:7">
      <c r="B32" s="13"/>
      <c r="C32" s="14"/>
      <c r="D32" s="14"/>
      <c r="E32" s="14"/>
    </row>
    <row r="33" spans="1:5" ht="15.75" thickBot="1">
      <c r="A33" s="4" t="s">
        <v>20</v>
      </c>
      <c r="B33" s="15"/>
      <c r="C33" s="16"/>
      <c r="D33" s="16"/>
      <c r="E33" s="16"/>
    </row>
    <row r="34" spans="1:5" ht="15.75" thickBot="1">
      <c r="A34" s="40" t="s">
        <v>0</v>
      </c>
      <c r="B34" s="41" t="s">
        <v>9</v>
      </c>
      <c r="C34" s="45" t="s">
        <v>5</v>
      </c>
      <c r="D34" s="70" t="s">
        <v>7</v>
      </c>
      <c r="E34" s="71"/>
    </row>
    <row r="35" spans="1:5">
      <c r="A35" s="38" t="s">
        <v>18</v>
      </c>
      <c r="B35" s="39">
        <f>E10</f>
        <v>3024.3</v>
      </c>
      <c r="C35" s="46"/>
      <c r="D35" s="46"/>
      <c r="E35" s="53">
        <f>SUM(B35:C35)</f>
        <v>3024.3</v>
      </c>
    </row>
    <row r="36" spans="1:5">
      <c r="A36" s="37" t="s">
        <v>11</v>
      </c>
      <c r="B36" s="39">
        <f t="shared" ref="B36:B44" si="2">E11</f>
        <v>16634.7</v>
      </c>
      <c r="C36" s="47"/>
      <c r="D36" s="47"/>
      <c r="E36" s="54">
        <f t="shared" ref="E36" si="3">SUM(B36:C36)</f>
        <v>16634.7</v>
      </c>
    </row>
    <row r="37" spans="1:5">
      <c r="A37" s="37" t="s">
        <v>1</v>
      </c>
      <c r="B37" s="39">
        <f t="shared" si="2"/>
        <v>127321.8</v>
      </c>
      <c r="C37" s="48">
        <f>E24</f>
        <v>29440.3</v>
      </c>
      <c r="D37" s="48"/>
      <c r="E37" s="55">
        <f>SUM(B37:C37)</f>
        <v>156762.1</v>
      </c>
    </row>
    <row r="38" spans="1:5">
      <c r="A38" s="37" t="s">
        <v>12</v>
      </c>
      <c r="B38" s="39">
        <f t="shared" si="2"/>
        <v>1800</v>
      </c>
      <c r="C38" s="48"/>
      <c r="D38" s="48"/>
      <c r="E38" s="55">
        <f t="shared" ref="E38:E44" si="4">SUM(B38:C38)</f>
        <v>1800</v>
      </c>
    </row>
    <row r="39" spans="1:5" hidden="1">
      <c r="A39" s="37" t="s">
        <v>13</v>
      </c>
      <c r="B39" s="39">
        <f t="shared" si="2"/>
        <v>2312.6999999999998</v>
      </c>
      <c r="C39" s="48"/>
      <c r="D39" s="49"/>
      <c r="E39" s="56">
        <f t="shared" si="4"/>
        <v>2312.6999999999998</v>
      </c>
    </row>
    <row r="40" spans="1:5">
      <c r="A40" s="37" t="s">
        <v>3</v>
      </c>
      <c r="B40" s="39">
        <f t="shared" si="2"/>
        <v>108023.20000000001</v>
      </c>
      <c r="C40" s="48">
        <f>E25</f>
        <v>84903.6</v>
      </c>
      <c r="D40" s="50"/>
      <c r="E40" s="57">
        <f t="shared" si="4"/>
        <v>192926.80000000002</v>
      </c>
    </row>
    <row r="41" spans="1:5">
      <c r="A41" s="37" t="s">
        <v>2</v>
      </c>
      <c r="B41" s="39">
        <f t="shared" si="2"/>
        <v>12182.2</v>
      </c>
      <c r="C41" s="48">
        <f>E26</f>
        <v>43047.100000000006</v>
      </c>
      <c r="D41" s="48"/>
      <c r="E41" s="55">
        <f t="shared" si="4"/>
        <v>55229.3</v>
      </c>
    </row>
    <row r="42" spans="1:5">
      <c r="A42" s="37" t="s">
        <v>10</v>
      </c>
      <c r="B42" s="39">
        <f t="shared" si="2"/>
        <v>5308.8</v>
      </c>
      <c r="C42" s="48">
        <f>E27</f>
        <v>5263</v>
      </c>
      <c r="D42" s="48"/>
      <c r="E42" s="55">
        <f t="shared" si="4"/>
        <v>10571.8</v>
      </c>
    </row>
    <row r="43" spans="1:5">
      <c r="A43" s="37" t="s">
        <v>14</v>
      </c>
      <c r="B43" s="39">
        <f t="shared" si="2"/>
        <v>3000</v>
      </c>
      <c r="C43" s="48">
        <f>E28</f>
        <v>37346</v>
      </c>
      <c r="D43" s="48"/>
      <c r="E43" s="55">
        <f t="shared" si="4"/>
        <v>40346</v>
      </c>
    </row>
    <row r="44" spans="1:5" ht="15.75" thickBot="1">
      <c r="A44" s="42" t="s">
        <v>4</v>
      </c>
      <c r="B44" s="58">
        <f t="shared" si="2"/>
        <v>3181.1000000000004</v>
      </c>
      <c r="C44" s="59"/>
      <c r="D44" s="59"/>
      <c r="E44" s="60">
        <f t="shared" si="4"/>
        <v>3181.1000000000004</v>
      </c>
    </row>
    <row r="45" spans="1:5" ht="15.75" thickBot="1">
      <c r="A45" s="40" t="s">
        <v>6</v>
      </c>
      <c r="B45" s="43">
        <f>SUM(B35:B44)</f>
        <v>282788.8</v>
      </c>
      <c r="C45" s="61">
        <f t="shared" ref="C45" si="5">SUM(C35:C44)</f>
        <v>200000</v>
      </c>
      <c r="D45" s="61"/>
      <c r="E45" s="62">
        <f t="shared" ref="E45" si="6">SUM(E35:E44)</f>
        <v>482788.8</v>
      </c>
    </row>
    <row r="46" spans="1:5">
      <c r="B46" s="5"/>
    </row>
    <row r="47" spans="1:5">
      <c r="B47" s="14"/>
      <c r="C47" s="14"/>
      <c r="D47" s="14"/>
    </row>
  </sheetData>
  <mergeCells count="4">
    <mergeCell ref="A3:E3"/>
    <mergeCell ref="A4:E4"/>
    <mergeCell ref="A7:E7"/>
    <mergeCell ref="D34:E34"/>
  </mergeCells>
  <printOptions horizontalCentered="1"/>
  <pageMargins left="0.51181102362204722" right="0.11811023622047245" top="1.5748031496062993" bottom="0.78740157480314965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2012-05-09T08:06:20Z</dcterms:modified>
</cp:coreProperties>
</file>