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012" windowHeight="8316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<sst xmlns="http://schemas.openxmlformats.org/spreadsheetml/2006/main" count="153" uniqueCount="120">
  <si>
    <t>v tis. Kč</t>
  </si>
  <si>
    <t>odvětví - název akce</t>
  </si>
  <si>
    <t>(rozpis akcí PO a obchod.společ.  - samostatná tabulka)</t>
  </si>
  <si>
    <t>schválený</t>
  </si>
  <si>
    <t>rozpočet</t>
  </si>
  <si>
    <t>upravený</t>
  </si>
  <si>
    <t xml:space="preserve">skutečnost </t>
  </si>
  <si>
    <t>kap. 18 - zastupitelstvo kraje</t>
  </si>
  <si>
    <t>v tom:</t>
  </si>
  <si>
    <t>nerozděleno</t>
  </si>
  <si>
    <t>kap. 19 - činnost krajského úřadu</t>
  </si>
  <si>
    <t>kapitálové výdaje odvětví:</t>
  </si>
  <si>
    <t>kap. 10 - doprava</t>
  </si>
  <si>
    <t>kap. 12 - správa majetku kraje</t>
  </si>
  <si>
    <t>běžné výdaje odvětví:</t>
  </si>
  <si>
    <t>kap. 14 - školství</t>
  </si>
  <si>
    <t>PO - investiční transfery</t>
  </si>
  <si>
    <t>PO - neinvestiční transfery</t>
  </si>
  <si>
    <t xml:space="preserve">   nákup osobních automobilů</t>
  </si>
  <si>
    <t xml:space="preserve">   neuznatelné náklady akcí EU</t>
  </si>
  <si>
    <t xml:space="preserve">   příprava staveb</t>
  </si>
  <si>
    <t xml:space="preserve">   II/303 Náchod, Kladská</t>
  </si>
  <si>
    <t xml:space="preserve">   III/28411 Karlov - opěrná zeď</t>
  </si>
  <si>
    <t xml:space="preserve">   Sanace svahu u parkoviště Oblastní nemocnice Náchod</t>
  </si>
  <si>
    <t>kap. 15 - zdravotnictví</t>
  </si>
  <si>
    <t>kap. 16 - kultura</t>
  </si>
  <si>
    <t>kap. 28 - sociální věci</t>
  </si>
  <si>
    <t>nerozděleno na odvětví</t>
  </si>
  <si>
    <t>poplatky</t>
  </si>
  <si>
    <t xml:space="preserve">   Zateplení garáží a zázemí pro ZZS KHK - středisko Opočno</t>
  </si>
  <si>
    <t xml:space="preserve">   Změna topného média (plynofikace) v sídle ZZS KHK - stř. Opočno</t>
  </si>
  <si>
    <t>Přehled o čerpání výdajů z Fondu rozvoje a reprodukce Královéhradeckého  kraje v roce 2014</t>
  </si>
  <si>
    <t>k 31.12.2014</t>
  </si>
  <si>
    <t xml:space="preserve">   HW nad 40 tis. Kč</t>
  </si>
  <si>
    <t xml:space="preserve">   stavební práce</t>
  </si>
  <si>
    <t xml:space="preserve">   úpravy a rozšíření ekonomického systému</t>
  </si>
  <si>
    <t xml:space="preserve">   rozšíření aplikace rozvoje lidských zdrojů pro personální oddělení</t>
  </si>
  <si>
    <t xml:space="preserve">   protihluková opatření na silniční síti</t>
  </si>
  <si>
    <t xml:space="preserve">   most ev. č. 302 - 066 Meziměstí</t>
  </si>
  <si>
    <t xml:space="preserve">   III/3193 Vamberk - opěrná zeď</t>
  </si>
  <si>
    <t xml:space="preserve">   III/29913 Předměřice nad Labem</t>
  </si>
  <si>
    <t xml:space="preserve">   III/2995 Lejšovka - opěrná zeď</t>
  </si>
  <si>
    <t xml:space="preserve">   most ev. č. 28435 - 5 Šárovcova Lhota</t>
  </si>
  <si>
    <t xml:space="preserve">   II/301 Kostelec nad Orlicí, 2. etapa</t>
  </si>
  <si>
    <t xml:space="preserve">   III/29928, III/29929, III/29931 Vítězná</t>
  </si>
  <si>
    <t xml:space="preserve">   III/03525 Kamenice</t>
  </si>
  <si>
    <t xml:space="preserve">   III/2961 Svoboda nad Úpou - Janské Lázně, reko - úsek 2</t>
  </si>
  <si>
    <t xml:space="preserve">   II/295 Špindlerův Mlýn - skalní svahy "U Garáží" a "U Přehrady", havárie</t>
  </si>
  <si>
    <t xml:space="preserve">   pronájem pozemků</t>
  </si>
  <si>
    <t xml:space="preserve">   správní poplatky</t>
  </si>
  <si>
    <t xml:space="preserve">   posudky </t>
  </si>
  <si>
    <t xml:space="preserve">   Drobné opravy objektu Pod Budínem 1415, Rychnov n.K.</t>
  </si>
  <si>
    <t xml:space="preserve">   "Evropské domy v krajích" - stavební úpravy objektu Nový Hluchák, HK Pospíšilova 365, projektová dokumentace</t>
  </si>
  <si>
    <t xml:space="preserve">   Rekonstrukce válečného hrobu obětí prusko-rakouské války z roku 1866 - památník obětem jezdecké bitvy u Střezetic</t>
  </si>
  <si>
    <t xml:space="preserve">   Rekonstrukce výtahu, nová budova, Pospíšilova 365,  Hradec Králové</t>
  </si>
  <si>
    <t xml:space="preserve">   Modernizace výměníkové stanice (přechod na topnou vodu) Horní nemocnice Náchod</t>
  </si>
  <si>
    <t xml:space="preserve">   Modernizace topného systému, nová budova, Pospíšilova 365, HK</t>
  </si>
  <si>
    <t xml:space="preserve">   Reko budovy bývalého Ústavu hluchoněmých, Pospíšilova 365, HK-PD</t>
  </si>
  <si>
    <t xml:space="preserve">   Ústav Hluchoněmých HK - stav. úpravy,</t>
  </si>
  <si>
    <t xml:space="preserve">   Gym. B. Němcové, Hradec Králové - Výměna oken a dveří</t>
  </si>
  <si>
    <t xml:space="preserve">   Muzeum východních Čech v Hradci Králové - PD Gayerova kasárna</t>
  </si>
  <si>
    <t>rezerva investiční</t>
  </si>
  <si>
    <t xml:space="preserve">   DD Černožice - reko stávajícího ubytovacího objektu</t>
  </si>
  <si>
    <t xml:space="preserve">   Domov U Biřičky Hradec Králové - výstavba evakuačního výtahu</t>
  </si>
  <si>
    <t xml:space="preserve">   DD Tmavý Důl - studie změny vytápění budov</t>
  </si>
  <si>
    <t xml:space="preserve">   Domov Dolní zámek Teplice nad Metují - výstavba a reko</t>
  </si>
  <si>
    <t xml:space="preserve">   Domov Dolní zámek Teplice nad Metují - oddílná areálová kanalizace</t>
  </si>
  <si>
    <t xml:space="preserve">   Rekonstrukce přípravny radiofarmak na OMM nem. Jičín</t>
  </si>
  <si>
    <t xml:space="preserve">   Rekonstrukce oplocení a vstupu do objektu nem. Jičín, včetně PD</t>
  </si>
  <si>
    <t xml:space="preserve">   Úprava prostor pro chir.ambul. LDN - B, nem. Nový Byd., vč. PD</t>
  </si>
  <si>
    <t xml:space="preserve">   Kotelna interny nem. Nový Bydžov - havárie</t>
  </si>
  <si>
    <t xml:space="preserve">   Rozšíření odběrové místnosti OKB, nem. Jičín</t>
  </si>
  <si>
    <t xml:space="preserve">   Zřízení WC pro invalidní - ambulance interny nem. Nový Bydžov</t>
  </si>
  <si>
    <t xml:space="preserve">   Reko soc.prostor pro lék. pokoj  ve 3.NP,zhot.vst.katru,dod. a mont.části kr.nad vstupem-Hor.nem.</t>
  </si>
  <si>
    <t xml:space="preserve">   Vsakovací kanalizační jímka, lůžková psychiatrie Nové Město</t>
  </si>
  <si>
    <t xml:space="preserve">   Staveb.úpravy neurolog.odd. - JIP, IV. nadzemní podlaží, Dolní nem.</t>
  </si>
  <si>
    <t xml:space="preserve">   Projektová dokumentace rekonstrukce OS ortopedie ON Náchod</t>
  </si>
  <si>
    <t xml:space="preserve">   Klimatizace serverovny - Horní nemocnice</t>
  </si>
  <si>
    <t>investiční transfery a.s.</t>
  </si>
  <si>
    <t xml:space="preserve">   Výměna potrubí studené a teplé vody v kolektoru obj. POO, Jičín</t>
  </si>
  <si>
    <t xml:space="preserve">   Výměna podlah. krytiny na odděleních - pavilon oper. oborů, Jičín</t>
  </si>
  <si>
    <t xml:space="preserve">   Oprava výtahu v budově LDN - A, Nový Bydžov</t>
  </si>
  <si>
    <t xml:space="preserve">  Oprava zadních vstupů do hl. obj. nem. Broumov, vč.el.inst.+rozv.v.</t>
  </si>
  <si>
    <t xml:space="preserve">   Vým.hl.vstup.dveří do obj. Hor. nem.</t>
  </si>
  <si>
    <t xml:space="preserve">   Oprava oplocení areálu lůžkové psychiatrie Nové Město</t>
  </si>
  <si>
    <t xml:space="preserve">   Výměna okem v 2.NP nemocnice v Broumově</t>
  </si>
  <si>
    <t xml:space="preserve">   Potrubní pošta mezi Horní a Dolní nemocnicí ON Náchod a. s.(oprava)</t>
  </si>
  <si>
    <t xml:space="preserve">   Výměna podlahové krytiny na chodbě odd. LDN B Jaroměř</t>
  </si>
  <si>
    <t xml:space="preserve">   Ústav Hluchoněmých HK - stav. úpravy, DHIM</t>
  </si>
  <si>
    <t xml:space="preserve">   PD laboratoře a onkologie ON Jičín</t>
  </si>
  <si>
    <t xml:space="preserve">   Reko prostor pro úklid.činnost, šatny, sklady, provoz.kanc. - ON Náchod</t>
  </si>
  <si>
    <t xml:space="preserve">   Zhotovení rozv.vzduchu a přísl.pro oper.sály chir. a ort., vč. PD - RK</t>
  </si>
  <si>
    <t xml:space="preserve">   Vodní chlazení náhr. zdroje 1.- 2. el. energie, změna média - RK</t>
  </si>
  <si>
    <t xml:space="preserve">   Stavební úpravy lůžkové části ortopedie a chirurgie - RK</t>
  </si>
  <si>
    <t xml:space="preserve">   Centralizace pracovišť sterilizace a výst. kompresor. a vakuové st.- RK</t>
  </si>
  <si>
    <t xml:space="preserve">   PD Výstavby konsolidovaných laboratoří - ON Trutnov</t>
  </si>
  <si>
    <t xml:space="preserve">   Reko opěrné zdi a parkoviště u interního pavilonu - ON Trutnov</t>
  </si>
  <si>
    <t xml:space="preserve">   Kompresorová stanice s vyvíječem kyslíku - Dvůr Králové</t>
  </si>
  <si>
    <t xml:space="preserve">   Laboratorní trakt - PD - Dvůr Králové</t>
  </si>
  <si>
    <t xml:space="preserve">   Úprava podkroví v hlavní budově - Dvůr Králové</t>
  </si>
  <si>
    <t xml:space="preserve">   Oprava kanalizace I. a II. Etapa - ON Jičín</t>
  </si>
  <si>
    <t xml:space="preserve">   Přeložka hlavního vodovodu - ON Jičín</t>
  </si>
  <si>
    <t xml:space="preserve">   Výměna 4 ks oken na odd. ortopedie - ON Náchod</t>
  </si>
  <si>
    <t xml:space="preserve">   Výměna lan u 4 ks lůžkových výtahů, pavilon GIDP - RK</t>
  </si>
  <si>
    <t xml:space="preserve">   Odstranění závad v rozvodu medicinálních plynů - RK</t>
  </si>
  <si>
    <t xml:space="preserve">   Oprava výtahu THO - ON Trutnov</t>
  </si>
  <si>
    <t xml:space="preserve">   Oprava havarijního komínu u spalovny (revizní závada) - ON Trutnov</t>
  </si>
  <si>
    <t xml:space="preserve">   Oprava ekonomizéru kotle pro spalování odpadů - ON Trutnov</t>
  </si>
  <si>
    <t xml:space="preserve">   Výtah - sklad (1 ks), jedná se o dva výtahy - ON Trutnov</t>
  </si>
  <si>
    <t xml:space="preserve">   Oprava výtahu - objekt stravovacího provozu - ON Trutnov</t>
  </si>
  <si>
    <t xml:space="preserve">   Výměníková stanice - výměna 2 ks výměníků - ON Trutnov</t>
  </si>
  <si>
    <t>Celkem</t>
  </si>
  <si>
    <t xml:space="preserve">   St. úpravy pavilonu GIDP- odvětr.soc.zařízení, izol.box JIP, úpravy endoskop., instalace protipožárních dveří</t>
  </si>
  <si>
    <t xml:space="preserve">   Centrální sterilizace - instal.vzduchotech a elektropřísl.,vč.st.prac.-RK</t>
  </si>
  <si>
    <t xml:space="preserve">   Rozšíření centrálního rozvodu kyslíku na oddělení interny v 4. NP - ON Trutnov</t>
  </si>
  <si>
    <t xml:space="preserve">   Oprava přístup.schodů k LSPP, vč. opr. beton podlah údržby - RK</t>
  </si>
  <si>
    <t xml:space="preserve">   Oprava kanaliz.šachty u budovy ARO a kanalizace v areálu nem.- RK</t>
  </si>
  <si>
    <t xml:space="preserve">   Oprava mrazícího boxu skladu potravin a chladících boxů zel. a mletých výrobků - ON Tu</t>
  </si>
  <si>
    <t xml:space="preserve">   Vým. oken a opravy omítek na objektu LDN, č.p. 1503 a přidruž. obj. - Dvůr Králové</t>
  </si>
  <si>
    <t>Tabulka č. 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</si>
</sst>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"/>
    <numFmt numFmtId="168" formatCode="#,##0.00_ ;\-#,##0.00\ "/>
    <numFmt numFmtId="169" formatCode="#,##0.00\ _K_č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3" fontId="0" fillId="0" borderId="0" xfId="0" applyAlignment="1">
      <alignment/>
    </xf>
    <xf numFmtId="3" fontId="0" fillId="0" borderId="1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0" fillId="0" borderId="12" xfId="0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0" fontId="4" fillId="0" borderId="14" xfId="46" applyFont="1" applyFill="1" applyBorder="1" applyAlignment="1">
      <alignment wrapText="1"/>
      <protection/>
    </xf>
    <xf numFmtId="0" fontId="4" fillId="0" borderId="14" xfId="46" applyFont="1" applyFill="1" applyBorder="1" applyAlignment="1">
      <alignment vertical="center"/>
      <protection/>
    </xf>
    <xf numFmtId="0" fontId="4" fillId="0" borderId="14" xfId="46" applyFont="1" applyFill="1" applyBorder="1" applyAlignment="1">
      <alignment vertical="center" wrapText="1"/>
      <protection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/>
    </xf>
    <xf numFmtId="0" fontId="4" fillId="0" borderId="14" xfId="46" applyFont="1" applyFill="1" applyBorder="1">
      <alignment/>
      <protection/>
    </xf>
    <xf numFmtId="0" fontId="4" fillId="0" borderId="14" xfId="47" applyFont="1" applyFill="1" applyBorder="1" applyAlignment="1">
      <alignment horizontal="left" vertical="center" wrapText="1"/>
      <protection/>
    </xf>
    <xf numFmtId="3" fontId="3" fillId="0" borderId="15" xfId="0" applyFont="1" applyFill="1" applyBorder="1" applyAlignment="1">
      <alignment/>
    </xf>
    <xf numFmtId="3" fontId="0" fillId="0" borderId="14" xfId="0" applyFill="1" applyBorder="1" applyAlignment="1">
      <alignment/>
    </xf>
    <xf numFmtId="3" fontId="0" fillId="0" borderId="16" xfId="0" applyFill="1" applyBorder="1" applyAlignment="1">
      <alignment/>
    </xf>
    <xf numFmtId="3" fontId="0" fillId="0" borderId="15" xfId="0" applyFill="1" applyBorder="1" applyAlignment="1">
      <alignment/>
    </xf>
    <xf numFmtId="3" fontId="0" fillId="0" borderId="17" xfId="0" applyFill="1" applyBorder="1" applyAlignment="1">
      <alignment/>
    </xf>
    <xf numFmtId="0" fontId="4" fillId="0" borderId="14" xfId="46" applyFont="1" applyFill="1" applyBorder="1" applyAlignment="1">
      <alignment horizontal="left" vertical="center" wrapText="1"/>
      <protection/>
    </xf>
    <xf numFmtId="3" fontId="0" fillId="0" borderId="15" xfId="0" applyFont="1" applyFill="1" applyBorder="1" applyAlignment="1">
      <alignment/>
    </xf>
    <xf numFmtId="3" fontId="0" fillId="0" borderId="0" xfId="0" applyBorder="1" applyAlignment="1">
      <alignment/>
    </xf>
    <xf numFmtId="3" fontId="3" fillId="0" borderId="18" xfId="0" applyFont="1" applyFill="1" applyBorder="1" applyAlignment="1">
      <alignment/>
    </xf>
    <xf numFmtId="3" fontId="5" fillId="0" borderId="19" xfId="0" applyFont="1" applyFill="1" applyBorder="1" applyAlignment="1">
      <alignment/>
    </xf>
    <xf numFmtId="3" fontId="2" fillId="19" borderId="20" xfId="0" applyFont="1" applyFill="1" applyBorder="1" applyAlignment="1">
      <alignment/>
    </xf>
    <xf numFmtId="3" fontId="2" fillId="19" borderId="21" xfId="0" applyFont="1" applyFill="1" applyBorder="1" applyAlignment="1">
      <alignment/>
    </xf>
    <xf numFmtId="3" fontId="2" fillId="19" borderId="20" xfId="0" applyFont="1" applyFill="1" applyBorder="1" applyAlignment="1">
      <alignment horizontal="left"/>
    </xf>
    <xf numFmtId="4" fontId="2" fillId="19" borderId="22" xfId="38" applyNumberFormat="1" applyFont="1" applyFill="1" applyBorder="1" applyAlignment="1">
      <alignment/>
    </xf>
    <xf numFmtId="4" fontId="2" fillId="19" borderId="23" xfId="0" applyNumberFormat="1" applyFont="1" applyFill="1" applyBorder="1" applyAlignment="1">
      <alignment/>
    </xf>
    <xf numFmtId="4" fontId="0" fillId="0" borderId="24" xfId="38" applyNumberFormat="1" applyFont="1" applyFill="1" applyBorder="1" applyAlignment="1">
      <alignment/>
    </xf>
    <xf numFmtId="4" fontId="0" fillId="0" borderId="25" xfId="38" applyNumberFormat="1" applyFont="1" applyFill="1" applyBorder="1" applyAlignment="1">
      <alignment/>
    </xf>
    <xf numFmtId="4" fontId="0" fillId="0" borderId="26" xfId="38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2" fillId="19" borderId="23" xfId="38" applyNumberFormat="1" applyFont="1" applyFill="1" applyBorder="1" applyAlignment="1">
      <alignment/>
    </xf>
    <xf numFmtId="4" fontId="0" fillId="0" borderId="26" xfId="38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right"/>
    </xf>
    <xf numFmtId="4" fontId="0" fillId="0" borderId="28" xfId="38" applyNumberFormat="1" applyFont="1" applyFill="1" applyBorder="1" applyAlignment="1">
      <alignment horizontal="right"/>
    </xf>
    <xf numFmtId="4" fontId="0" fillId="0" borderId="28" xfId="38" applyNumberFormat="1" applyFont="1" applyFill="1" applyBorder="1" applyAlignment="1">
      <alignment/>
    </xf>
    <xf numFmtId="4" fontId="0" fillId="0" borderId="29" xfId="0" applyNumberFormat="1" applyFill="1" applyBorder="1" applyAlignment="1">
      <alignment horizontal="center"/>
    </xf>
    <xf numFmtId="4" fontId="0" fillId="0" borderId="24" xfId="38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4" fillId="0" borderId="26" xfId="46" applyNumberFormat="1" applyFont="1" applyFill="1" applyBorder="1">
      <alignment/>
      <protection/>
    </xf>
    <xf numFmtId="4" fontId="4" fillId="0" borderId="26" xfId="46" applyNumberFormat="1" applyFont="1" applyFill="1" applyBorder="1" applyAlignment="1">
      <alignment horizontal="right" vertical="center" wrapText="1"/>
      <protection/>
    </xf>
    <xf numFmtId="4" fontId="0" fillId="0" borderId="27" xfId="38" applyNumberFormat="1" applyFont="1" applyFill="1" applyBorder="1" applyAlignment="1">
      <alignment/>
    </xf>
    <xf numFmtId="4" fontId="0" fillId="0" borderId="26" xfId="38" applyNumberFormat="1" applyFont="1" applyFill="1" applyBorder="1" applyAlignment="1">
      <alignment horizontal="right" vertical="center"/>
    </xf>
    <xf numFmtId="4" fontId="0" fillId="0" borderId="27" xfId="38" applyNumberFormat="1" applyFont="1" applyFill="1" applyBorder="1" applyAlignment="1">
      <alignment vertical="center"/>
    </xf>
    <xf numFmtId="4" fontId="4" fillId="0" borderId="30" xfId="46" applyNumberFormat="1" applyFont="1" applyFill="1" applyBorder="1" applyAlignment="1">
      <alignment horizontal="right" vertical="center" wrapText="1"/>
      <protection/>
    </xf>
    <xf numFmtId="4" fontId="0" fillId="0" borderId="30" xfId="38" applyNumberFormat="1" applyFont="1" applyFill="1" applyBorder="1" applyAlignment="1">
      <alignment horizontal="right" vertical="center"/>
    </xf>
    <xf numFmtId="4" fontId="0" fillId="0" borderId="31" xfId="38" applyNumberFormat="1" applyFont="1" applyFill="1" applyBorder="1" applyAlignment="1">
      <alignment/>
    </xf>
    <xf numFmtId="4" fontId="4" fillId="0" borderId="28" xfId="46" applyNumberFormat="1" applyFont="1" applyFill="1" applyBorder="1" applyAlignment="1">
      <alignment horizontal="right" vertical="center" wrapText="1"/>
      <protection/>
    </xf>
    <xf numFmtId="4" fontId="0" fillId="0" borderId="29" xfId="38" applyNumberFormat="1" applyFont="1" applyFill="1" applyBorder="1" applyAlignment="1">
      <alignment/>
    </xf>
    <xf numFmtId="4" fontId="4" fillId="0" borderId="27" xfId="46" applyNumberFormat="1" applyFont="1" applyFill="1" applyBorder="1">
      <alignment/>
      <protection/>
    </xf>
    <xf numFmtId="4" fontId="4" fillId="0" borderId="28" xfId="46" applyNumberFormat="1" applyFont="1" applyFill="1" applyBorder="1">
      <alignment/>
      <protection/>
    </xf>
    <xf numFmtId="4" fontId="4" fillId="0" borderId="29" xfId="46" applyNumberFormat="1" applyFont="1" applyFill="1" applyBorder="1">
      <alignment/>
      <protection/>
    </xf>
    <xf numFmtId="4" fontId="0" fillId="0" borderId="24" xfId="38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3" fillId="0" borderId="26" xfId="38" applyNumberFormat="1" applyFont="1" applyFill="1" applyBorder="1" applyAlignment="1">
      <alignment/>
    </xf>
    <xf numFmtId="4" fontId="3" fillId="0" borderId="27" xfId="38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7" xfId="38" applyNumberFormat="1" applyFont="1" applyFill="1" applyBorder="1" applyAlignment="1">
      <alignment horizontal="right"/>
    </xf>
    <xf numFmtId="4" fontId="0" fillId="0" borderId="32" xfId="38" applyNumberFormat="1" applyFont="1" applyFill="1" applyBorder="1" applyAlignment="1">
      <alignment horizontal="right"/>
    </xf>
    <xf numFmtId="4" fontId="0" fillId="0" borderId="26" xfId="38" applyNumberFormat="1" applyFont="1" applyFill="1" applyBorder="1" applyAlignment="1">
      <alignment horizontal="right"/>
    </xf>
    <xf numFmtId="4" fontId="0" fillId="0" borderId="32" xfId="38" applyNumberFormat="1" applyFont="1" applyFill="1" applyBorder="1" applyAlignment="1">
      <alignment/>
    </xf>
    <xf numFmtId="4" fontId="0" fillId="0" borderId="27" xfId="38" applyNumberFormat="1" applyFont="1" applyFill="1" applyBorder="1" applyAlignment="1">
      <alignment/>
    </xf>
    <xf numFmtId="4" fontId="3" fillId="0" borderId="32" xfId="38" applyNumberFormat="1" applyFont="1" applyFill="1" applyBorder="1" applyAlignment="1">
      <alignment/>
    </xf>
    <xf numFmtId="4" fontId="3" fillId="0" borderId="33" xfId="38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right"/>
    </xf>
    <xf numFmtId="4" fontId="4" fillId="0" borderId="27" xfId="46" applyNumberFormat="1" applyFont="1" applyFill="1" applyBorder="1" applyAlignment="1">
      <alignment horizontal="right" vertical="center" wrapText="1"/>
      <protection/>
    </xf>
    <xf numFmtId="4" fontId="4" fillId="0" borderId="29" xfId="46" applyNumberFormat="1" applyFont="1" applyFill="1" applyBorder="1" applyAlignment="1">
      <alignment horizontal="right" vertical="center" wrapText="1"/>
      <protection/>
    </xf>
    <xf numFmtId="4" fontId="0" fillId="0" borderId="10" xfId="38" applyNumberFormat="1" applyFont="1" applyFill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1" fillId="0" borderId="34" xfId="38" applyNumberFormat="1" applyFont="1" applyFill="1" applyBorder="1" applyAlignment="1">
      <alignment/>
    </xf>
    <xf numFmtId="4" fontId="1" fillId="0" borderId="35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4" fillId="0" borderId="14" xfId="46" applyNumberFormat="1" applyFont="1" applyFill="1" applyBorder="1" applyAlignment="1" applyProtection="1">
      <alignment horizontal="left" wrapText="1"/>
      <protection locked="0"/>
    </xf>
    <xf numFmtId="49" fontId="4" fillId="0" borderId="14" xfId="46" applyNumberFormat="1" applyFont="1" applyFill="1" applyBorder="1" applyAlignment="1" applyProtection="1">
      <alignment wrapText="1"/>
      <protection locked="0"/>
    </xf>
    <xf numFmtId="0" fontId="4" fillId="0" borderId="15" xfId="46" applyFont="1" applyFill="1" applyBorder="1" applyAlignment="1">
      <alignment vertical="center"/>
      <protection/>
    </xf>
    <xf numFmtId="4" fontId="4" fillId="0" borderId="24" xfId="46" applyNumberFormat="1" applyFont="1" applyFill="1" applyBorder="1">
      <alignment/>
      <protection/>
    </xf>
    <xf numFmtId="4" fontId="4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left"/>
    </xf>
    <xf numFmtId="4" fontId="4" fillId="0" borderId="28" xfId="0" applyNumberFormat="1" applyFont="1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1" fillId="33" borderId="0" xfId="0" applyFont="1" applyFill="1" applyAlignment="1">
      <alignment horizontal="center" vertical="center" wrapText="1"/>
    </xf>
    <xf numFmtId="3" fontId="0" fillId="33" borderId="0" xfId="0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0" fillId="0" borderId="36" xfId="0" applyBorder="1" applyAlignment="1">
      <alignment horizontal="center" vertical="center" wrapText="1"/>
    </xf>
    <xf numFmtId="3" fontId="0" fillId="0" borderId="37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9.50390625" style="0" customWidth="1"/>
    <col min="2" max="4" width="12.50390625" style="0" customWidth="1"/>
  </cols>
  <sheetData>
    <row r="1" ht="12.75">
      <c r="D1" s="3" t="s">
        <v>119</v>
      </c>
    </row>
    <row r="2" spans="1:4" ht="30.75" customHeight="1">
      <c r="A2" s="89" t="s">
        <v>31</v>
      </c>
      <c r="B2" s="89"/>
      <c r="C2" s="89"/>
      <c r="D2" s="90"/>
    </row>
    <row r="3" spans="1:4" ht="12.75" customHeight="1">
      <c r="A3" s="91" t="s">
        <v>2</v>
      </c>
      <c r="B3" s="91"/>
      <c r="C3" s="91"/>
      <c r="D3" s="92"/>
    </row>
    <row r="4" ht="13.5" thickBot="1">
      <c r="D4" s="3" t="s">
        <v>0</v>
      </c>
    </row>
    <row r="5" spans="1:4" ht="13.5" customHeight="1">
      <c r="A5" s="93" t="s">
        <v>1</v>
      </c>
      <c r="B5" s="4" t="s">
        <v>3</v>
      </c>
      <c r="C5" s="4" t="s">
        <v>5</v>
      </c>
      <c r="D5" s="5" t="s">
        <v>6</v>
      </c>
    </row>
    <row r="6" spans="1:4" ht="13.5" customHeight="1" thickBot="1">
      <c r="A6" s="94"/>
      <c r="B6" s="1" t="s">
        <v>4</v>
      </c>
      <c r="C6" s="1" t="s">
        <v>4</v>
      </c>
      <c r="D6" s="2" t="s">
        <v>32</v>
      </c>
    </row>
    <row r="7" spans="1:4" ht="12.75">
      <c r="A7" s="24" t="s">
        <v>7</v>
      </c>
      <c r="B7" s="27">
        <f>B10</f>
        <v>2000</v>
      </c>
      <c r="C7" s="27">
        <f>C10</f>
        <v>4510.2</v>
      </c>
      <c r="D7" s="28">
        <f>D10</f>
        <v>4492.97</v>
      </c>
    </row>
    <row r="8" spans="1:4" ht="12.75">
      <c r="A8" s="14" t="s">
        <v>8</v>
      </c>
      <c r="B8" s="29"/>
      <c r="C8" s="29"/>
      <c r="D8" s="30"/>
    </row>
    <row r="9" spans="1:4" ht="12.75">
      <c r="A9" s="15" t="s">
        <v>11</v>
      </c>
      <c r="B9" s="31"/>
      <c r="C9" s="31"/>
      <c r="D9" s="32"/>
    </row>
    <row r="10" spans="1:4" ht="13.5" thickBot="1">
      <c r="A10" s="15" t="s">
        <v>18</v>
      </c>
      <c r="B10" s="31">
        <v>2000</v>
      </c>
      <c r="C10" s="31">
        <v>4510.2</v>
      </c>
      <c r="D10" s="32">
        <v>4492.97</v>
      </c>
    </row>
    <row r="11" spans="1:4" ht="12.75">
      <c r="A11" s="24" t="s">
        <v>10</v>
      </c>
      <c r="B11" s="27">
        <f>B14+B15+B16+B17+B18</f>
        <v>560</v>
      </c>
      <c r="C11" s="27">
        <f>C14+C15+C16+C17+C18</f>
        <v>1478.6</v>
      </c>
      <c r="D11" s="33">
        <f>D14+D15+D16+D17+D18</f>
        <v>435.56</v>
      </c>
    </row>
    <row r="12" spans="1:4" ht="12.75">
      <c r="A12" s="14" t="s">
        <v>8</v>
      </c>
      <c r="B12" s="34"/>
      <c r="C12" s="31"/>
      <c r="D12" s="30"/>
    </row>
    <row r="13" spans="1:4" ht="12.75">
      <c r="A13" s="15" t="s">
        <v>11</v>
      </c>
      <c r="B13" s="31"/>
      <c r="C13" s="31"/>
      <c r="D13" s="32"/>
    </row>
    <row r="14" spans="1:8" ht="12.75">
      <c r="A14" s="15" t="s">
        <v>33</v>
      </c>
      <c r="B14" s="34">
        <v>460</v>
      </c>
      <c r="C14" s="34">
        <v>460</v>
      </c>
      <c r="D14" s="35">
        <v>435.56</v>
      </c>
      <c r="H14" s="21"/>
    </row>
    <row r="15" spans="1:4" ht="12.75">
      <c r="A15" s="15" t="s">
        <v>34</v>
      </c>
      <c r="B15" s="34">
        <v>100</v>
      </c>
      <c r="C15" s="34">
        <v>100</v>
      </c>
      <c r="D15" s="36"/>
    </row>
    <row r="16" spans="1:4" ht="12.75">
      <c r="A16" s="15" t="s">
        <v>35</v>
      </c>
      <c r="B16" s="34"/>
      <c r="C16" s="34">
        <v>311</v>
      </c>
      <c r="D16" s="36"/>
    </row>
    <row r="17" spans="1:4" ht="12.75">
      <c r="A17" s="15" t="s">
        <v>36</v>
      </c>
      <c r="B17" s="34"/>
      <c r="C17" s="37">
        <v>400</v>
      </c>
      <c r="D17" s="36"/>
    </row>
    <row r="18" spans="1:4" ht="13.5" thickBot="1">
      <c r="A18" s="16" t="s">
        <v>9</v>
      </c>
      <c r="B18" s="38"/>
      <c r="C18" s="39">
        <v>207.6</v>
      </c>
      <c r="D18" s="40"/>
    </row>
    <row r="19" spans="1:4" ht="12.75">
      <c r="A19" s="24" t="s">
        <v>12</v>
      </c>
      <c r="B19" s="27">
        <f>B21+B23+B24+B25+B26+B27+B28+B29+B30+B31+B32+B33+B34+B35+B36+B37+B38+B40+B41+B42</f>
        <v>17000</v>
      </c>
      <c r="C19" s="27">
        <f>C21+C23+C24+C25+C26+C27+C28+C29+C30+C31+C32+C33+C34+C35+C36+C37+C38+C40+C41+C42</f>
        <v>94513.73</v>
      </c>
      <c r="D19" s="33">
        <f>D21+D23+D24+D25+D26+D27+D28+D29+D30+D31+D32+D33+D34+D35+D36+D37+D38+D40+D41+D42</f>
        <v>61463.76999999999</v>
      </c>
    </row>
    <row r="20" spans="1:4" ht="12.75">
      <c r="A20" s="14" t="s">
        <v>8</v>
      </c>
      <c r="B20" s="29"/>
      <c r="C20" s="29"/>
      <c r="D20" s="30"/>
    </row>
    <row r="21" spans="1:4" ht="12.75">
      <c r="A21" s="15" t="s">
        <v>16</v>
      </c>
      <c r="B21" s="34">
        <v>5000</v>
      </c>
      <c r="C21" s="34"/>
      <c r="D21" s="35"/>
    </row>
    <row r="22" spans="1:4" ht="12.75">
      <c r="A22" s="15" t="s">
        <v>11</v>
      </c>
      <c r="B22" s="34"/>
      <c r="C22" s="34"/>
      <c r="D22" s="35"/>
    </row>
    <row r="23" spans="1:4" ht="12.75">
      <c r="A23" s="17" t="s">
        <v>19</v>
      </c>
      <c r="B23" s="41"/>
      <c r="C23" s="41">
        <v>1051.2</v>
      </c>
      <c r="D23" s="35">
        <v>13.25</v>
      </c>
    </row>
    <row r="24" spans="1:4" ht="12.75">
      <c r="A24" s="15" t="s">
        <v>37</v>
      </c>
      <c r="B24" s="34"/>
      <c r="C24" s="34">
        <v>4375.8</v>
      </c>
      <c r="D24" s="35">
        <v>1470.47</v>
      </c>
    </row>
    <row r="25" spans="1:4" ht="12.75">
      <c r="A25" s="15" t="s">
        <v>38</v>
      </c>
      <c r="B25" s="34"/>
      <c r="C25" s="34">
        <v>5168.4</v>
      </c>
      <c r="D25" s="35">
        <v>5036.08</v>
      </c>
    </row>
    <row r="26" spans="1:4" ht="12.75">
      <c r="A26" s="15" t="s">
        <v>39</v>
      </c>
      <c r="B26" s="34"/>
      <c r="C26" s="34">
        <v>2085.9</v>
      </c>
      <c r="D26" s="35">
        <v>2061.8</v>
      </c>
    </row>
    <row r="27" spans="1:4" ht="12.75">
      <c r="A27" s="15" t="s">
        <v>40</v>
      </c>
      <c r="B27" s="34"/>
      <c r="C27" s="34">
        <v>2396.53</v>
      </c>
      <c r="D27" s="35">
        <v>2194.92</v>
      </c>
    </row>
    <row r="28" spans="1:4" ht="12.75">
      <c r="A28" s="15" t="s">
        <v>41</v>
      </c>
      <c r="B28" s="34"/>
      <c r="C28" s="34">
        <v>1444.5</v>
      </c>
      <c r="D28" s="35">
        <v>1427.46</v>
      </c>
    </row>
    <row r="29" spans="1:4" ht="12.75">
      <c r="A29" s="15" t="s">
        <v>42</v>
      </c>
      <c r="B29" s="34"/>
      <c r="C29" s="34">
        <v>3396.1</v>
      </c>
      <c r="D29" s="35">
        <v>3396.09</v>
      </c>
    </row>
    <row r="30" spans="1:4" ht="12.75">
      <c r="A30" s="15" t="s">
        <v>21</v>
      </c>
      <c r="B30" s="34"/>
      <c r="C30" s="34">
        <v>859.6</v>
      </c>
      <c r="D30" s="35">
        <v>859.55</v>
      </c>
    </row>
    <row r="31" spans="1:4" ht="12.75">
      <c r="A31" s="15" t="s">
        <v>22</v>
      </c>
      <c r="B31" s="34"/>
      <c r="C31" s="34">
        <v>2510.1</v>
      </c>
      <c r="D31" s="35">
        <v>2341.74</v>
      </c>
    </row>
    <row r="32" spans="1:4" ht="12.75">
      <c r="A32" s="15" t="s">
        <v>43</v>
      </c>
      <c r="B32" s="34"/>
      <c r="C32" s="34">
        <v>2000</v>
      </c>
      <c r="D32" s="35">
        <v>1910.4</v>
      </c>
    </row>
    <row r="33" spans="1:4" ht="12.75">
      <c r="A33" s="15" t="s">
        <v>44</v>
      </c>
      <c r="B33" s="37"/>
      <c r="C33" s="37">
        <v>5354</v>
      </c>
      <c r="D33" s="35">
        <v>5353.32</v>
      </c>
    </row>
    <row r="34" spans="1:4" ht="12.75">
      <c r="A34" s="15" t="s">
        <v>45</v>
      </c>
      <c r="B34" s="37"/>
      <c r="C34" s="37">
        <v>4880</v>
      </c>
      <c r="D34" s="35">
        <v>4565.13</v>
      </c>
    </row>
    <row r="35" spans="1:4" ht="12.75">
      <c r="A35" s="15" t="s">
        <v>46</v>
      </c>
      <c r="B35" s="37"/>
      <c r="C35" s="37">
        <v>7351.9</v>
      </c>
      <c r="D35" s="35">
        <v>6920.54</v>
      </c>
    </row>
    <row r="36" spans="1:4" ht="26.25">
      <c r="A36" s="6" t="s">
        <v>47</v>
      </c>
      <c r="B36" s="37"/>
      <c r="C36" s="37">
        <v>3508.7</v>
      </c>
      <c r="D36" s="35">
        <v>3489.06</v>
      </c>
    </row>
    <row r="37" spans="1:4" ht="12.75">
      <c r="A37" s="15" t="s">
        <v>20</v>
      </c>
      <c r="B37" s="37">
        <v>10000</v>
      </c>
      <c r="C37" s="37">
        <v>47131</v>
      </c>
      <c r="D37" s="35">
        <v>20121.37</v>
      </c>
    </row>
    <row r="38" spans="1:4" ht="12.75">
      <c r="A38" s="15" t="s">
        <v>9</v>
      </c>
      <c r="B38" s="37">
        <v>2000</v>
      </c>
      <c r="C38" s="34"/>
      <c r="D38" s="35"/>
    </row>
    <row r="39" spans="1:4" ht="12.75">
      <c r="A39" s="15" t="s">
        <v>14</v>
      </c>
      <c r="B39" s="37"/>
      <c r="C39" s="42"/>
      <c r="D39" s="35"/>
    </row>
    <row r="40" spans="1:4" ht="12.75">
      <c r="A40" s="15" t="s">
        <v>48</v>
      </c>
      <c r="B40" s="37"/>
      <c r="C40" s="34">
        <v>580</v>
      </c>
      <c r="D40" s="35">
        <v>161.04</v>
      </c>
    </row>
    <row r="41" spans="1:4" ht="12.75">
      <c r="A41" s="15" t="s">
        <v>50</v>
      </c>
      <c r="B41" s="37"/>
      <c r="C41" s="34">
        <v>120</v>
      </c>
      <c r="D41" s="35">
        <v>5.28</v>
      </c>
    </row>
    <row r="42" spans="1:4" ht="13.5" thickBot="1">
      <c r="A42" s="16" t="s">
        <v>49</v>
      </c>
      <c r="B42" s="43"/>
      <c r="C42" s="38">
        <v>300</v>
      </c>
      <c r="D42" s="44">
        <v>136.27</v>
      </c>
    </row>
    <row r="43" spans="1:4" ht="12.75">
      <c r="A43" s="24" t="s">
        <v>13</v>
      </c>
      <c r="B43" s="27">
        <f>B46+B47+B48+B50+B51+B52+B53+B54+B55+B56+B58</f>
        <v>2600.5</v>
      </c>
      <c r="C43" s="27">
        <f>C46+C47+C48+C50+C51+C52+C53+C54+C55+C56+C58+C57</f>
        <v>5349.46</v>
      </c>
      <c r="D43" s="33">
        <f>D46+D47+D48+D50+D51+D52+D53+D54+D55+D56+D58</f>
        <v>3790.7099999999996</v>
      </c>
    </row>
    <row r="44" spans="1:4" ht="12.75">
      <c r="A44" s="14" t="s">
        <v>8</v>
      </c>
      <c r="B44" s="29"/>
      <c r="C44" s="29"/>
      <c r="D44" s="30"/>
    </row>
    <row r="45" spans="1:4" ht="12.75">
      <c r="A45" s="15" t="s">
        <v>14</v>
      </c>
      <c r="B45" s="29"/>
      <c r="C45" s="29"/>
      <c r="D45" s="30"/>
    </row>
    <row r="46" spans="1:4" ht="12.75">
      <c r="A46" s="7" t="s">
        <v>88</v>
      </c>
      <c r="B46" s="45"/>
      <c r="C46" s="29">
        <v>226</v>
      </c>
      <c r="D46" s="30">
        <v>81.1</v>
      </c>
    </row>
    <row r="47" spans="1:4" ht="12.75">
      <c r="A47" s="15" t="s">
        <v>51</v>
      </c>
      <c r="B47" s="29"/>
      <c r="C47" s="29">
        <v>50</v>
      </c>
      <c r="D47" s="30">
        <v>44.03</v>
      </c>
    </row>
    <row r="48" spans="1:4" ht="26.25">
      <c r="A48" s="6" t="s">
        <v>52</v>
      </c>
      <c r="B48" s="46"/>
      <c r="C48" s="29">
        <v>150</v>
      </c>
      <c r="D48" s="30">
        <v>51.89</v>
      </c>
    </row>
    <row r="49" spans="1:4" ht="12.75">
      <c r="A49" s="15" t="s">
        <v>11</v>
      </c>
      <c r="B49" s="29"/>
      <c r="C49" s="29"/>
      <c r="D49" s="30"/>
    </row>
    <row r="50" spans="1:4" ht="12.75">
      <c r="A50" s="15" t="s">
        <v>23</v>
      </c>
      <c r="B50" s="29"/>
      <c r="C50" s="31">
        <v>93</v>
      </c>
      <c r="D50" s="47">
        <v>19.9</v>
      </c>
    </row>
    <row r="51" spans="1:4" ht="26.25">
      <c r="A51" s="6" t="s">
        <v>53</v>
      </c>
      <c r="B51" s="46"/>
      <c r="C51" s="31">
        <v>560</v>
      </c>
      <c r="D51" s="47">
        <v>0</v>
      </c>
    </row>
    <row r="52" spans="1:4" ht="15" customHeight="1">
      <c r="A52" s="6" t="s">
        <v>57</v>
      </c>
      <c r="B52" s="46"/>
      <c r="C52" s="31">
        <v>1315</v>
      </c>
      <c r="D52" s="47">
        <v>1189.07</v>
      </c>
    </row>
    <row r="53" spans="1:4" ht="12.75">
      <c r="A53" s="7" t="s">
        <v>58</v>
      </c>
      <c r="B53" s="46"/>
      <c r="C53" s="31">
        <v>70</v>
      </c>
      <c r="D53" s="47"/>
    </row>
    <row r="54" spans="1:4" ht="13.5" thickBot="1">
      <c r="A54" s="16" t="s">
        <v>54</v>
      </c>
      <c r="B54" s="39">
        <v>1000.5</v>
      </c>
      <c r="C54" s="39">
        <v>968.5</v>
      </c>
      <c r="D54" s="54">
        <v>967.88</v>
      </c>
    </row>
    <row r="55" spans="1:4" ht="12.75">
      <c r="A55" s="81" t="s">
        <v>56</v>
      </c>
      <c r="B55" s="82">
        <v>600</v>
      </c>
      <c r="C55" s="29">
        <v>600</v>
      </c>
      <c r="D55" s="30">
        <v>365.99</v>
      </c>
    </row>
    <row r="56" spans="1:4" ht="26.25">
      <c r="A56" s="8" t="s">
        <v>55</v>
      </c>
      <c r="B56" s="46">
        <v>1000</v>
      </c>
      <c r="C56" s="48">
        <v>1139.9</v>
      </c>
      <c r="D56" s="49">
        <v>1070.85</v>
      </c>
    </row>
    <row r="57" spans="1:4" ht="26.25">
      <c r="A57" s="6" t="s">
        <v>52</v>
      </c>
      <c r="B57" s="50"/>
      <c r="C57" s="51">
        <v>150</v>
      </c>
      <c r="D57" s="52"/>
    </row>
    <row r="58" spans="1:4" ht="13.5" thickBot="1">
      <c r="A58" s="16" t="s">
        <v>9</v>
      </c>
      <c r="B58" s="53"/>
      <c r="C58" s="39">
        <v>27.06</v>
      </c>
      <c r="D58" s="54"/>
    </row>
    <row r="59" spans="1:4" ht="12.75">
      <c r="A59" s="24" t="s">
        <v>15</v>
      </c>
      <c r="B59" s="27">
        <f>B61+B62+B64</f>
        <v>25800</v>
      </c>
      <c r="C59" s="27">
        <f>C61+C62+C64</f>
        <v>69242.7</v>
      </c>
      <c r="D59" s="33">
        <f>D61+D62+D64</f>
        <v>58970.97</v>
      </c>
    </row>
    <row r="60" spans="1:4" ht="12.75">
      <c r="A60" s="14" t="s">
        <v>8</v>
      </c>
      <c r="B60" s="29"/>
      <c r="C60" s="29"/>
      <c r="D60" s="30"/>
    </row>
    <row r="61" spans="1:4" ht="12.75">
      <c r="A61" s="15" t="s">
        <v>16</v>
      </c>
      <c r="B61" s="45">
        <v>17200</v>
      </c>
      <c r="C61" s="45">
        <v>39533.5</v>
      </c>
      <c r="D61" s="55">
        <v>33472.79</v>
      </c>
    </row>
    <row r="62" spans="1:4" ht="12.75">
      <c r="A62" s="15" t="s">
        <v>17</v>
      </c>
      <c r="B62" s="45">
        <v>8600</v>
      </c>
      <c r="C62" s="45">
        <v>27809.2</v>
      </c>
      <c r="D62" s="55">
        <v>25400.18</v>
      </c>
    </row>
    <row r="63" spans="1:4" ht="12.75">
      <c r="A63" s="15" t="s">
        <v>14</v>
      </c>
      <c r="B63" s="45"/>
      <c r="C63" s="45"/>
      <c r="D63" s="55"/>
    </row>
    <row r="64" spans="1:4" ht="13.5" thickBot="1">
      <c r="A64" s="16" t="s">
        <v>59</v>
      </c>
      <c r="B64" s="56"/>
      <c r="C64" s="56">
        <v>1900</v>
      </c>
      <c r="D64" s="57">
        <v>98</v>
      </c>
    </row>
    <row r="65" spans="1:4" ht="15" customHeight="1">
      <c r="A65" s="25" t="s">
        <v>24</v>
      </c>
      <c r="B65" s="27">
        <f>B67+B95+B96+B97+B98+B123</f>
        <v>40539.5</v>
      </c>
      <c r="C65" s="27">
        <f>C67+C95+C96+C97+C98+C123</f>
        <v>153624.63</v>
      </c>
      <c r="D65" s="33">
        <f>D67+D95+D96+D97+D98+D123</f>
        <v>71367.08</v>
      </c>
    </row>
    <row r="66" spans="1:7" ht="15" customHeight="1">
      <c r="A66" s="22" t="s">
        <v>8</v>
      </c>
      <c r="B66" s="58"/>
      <c r="C66" s="58"/>
      <c r="D66" s="59"/>
      <c r="G66" s="21"/>
    </row>
    <row r="67" spans="1:4" ht="15" customHeight="1">
      <c r="A67" s="20" t="s">
        <v>11</v>
      </c>
      <c r="B67" s="60">
        <f>SUM(B68:B94)</f>
        <v>16260</v>
      </c>
      <c r="C67" s="60">
        <f>SUM(C68:C94)</f>
        <v>47275.280000000006</v>
      </c>
      <c r="D67" s="61">
        <f>SUM(D68:D94)</f>
        <v>18715.850000000002</v>
      </c>
    </row>
    <row r="68" spans="1:4" ht="15" customHeight="1">
      <c r="A68" s="19" t="s">
        <v>67</v>
      </c>
      <c r="B68" s="62">
        <v>2000</v>
      </c>
      <c r="C68" s="63">
        <v>1904.5</v>
      </c>
      <c r="D68" s="32">
        <v>1904.48</v>
      </c>
    </row>
    <row r="69" spans="1:4" ht="15" customHeight="1">
      <c r="A69" s="9" t="s">
        <v>68</v>
      </c>
      <c r="B69" s="62"/>
      <c r="C69" s="63">
        <v>6400</v>
      </c>
      <c r="D69" s="32">
        <v>404.44</v>
      </c>
    </row>
    <row r="70" spans="1:4" ht="15" customHeight="1">
      <c r="A70" s="9" t="s">
        <v>69</v>
      </c>
      <c r="B70" s="62"/>
      <c r="C70" s="63">
        <v>659</v>
      </c>
      <c r="D70" s="32">
        <v>658.64</v>
      </c>
    </row>
    <row r="71" spans="1:4" ht="15" customHeight="1">
      <c r="A71" s="9" t="s">
        <v>89</v>
      </c>
      <c r="B71" s="62"/>
      <c r="C71" s="63">
        <v>7500</v>
      </c>
      <c r="D71" s="32">
        <v>0.76</v>
      </c>
    </row>
    <row r="72" spans="1:4" ht="15" customHeight="1">
      <c r="A72" s="9" t="s">
        <v>70</v>
      </c>
      <c r="B72" s="62"/>
      <c r="C72" s="63">
        <v>2333</v>
      </c>
      <c r="D72" s="32">
        <v>1970.23</v>
      </c>
    </row>
    <row r="73" spans="1:4" ht="15" customHeight="1">
      <c r="A73" s="9" t="s">
        <v>71</v>
      </c>
      <c r="B73" s="62"/>
      <c r="C73" s="63">
        <v>200</v>
      </c>
      <c r="D73" s="32"/>
    </row>
    <row r="74" spans="1:4" ht="15" customHeight="1">
      <c r="A74" s="9" t="s">
        <v>72</v>
      </c>
      <c r="B74" s="62"/>
      <c r="C74" s="63">
        <v>220</v>
      </c>
      <c r="D74" s="32"/>
    </row>
    <row r="75" spans="1:4" ht="15" customHeight="1">
      <c r="A75" s="10" t="s">
        <v>90</v>
      </c>
      <c r="B75" s="62"/>
      <c r="C75" s="63">
        <v>638</v>
      </c>
      <c r="D75" s="32">
        <v>252.34</v>
      </c>
    </row>
    <row r="76" spans="1:4" ht="27" customHeight="1">
      <c r="A76" s="6" t="s">
        <v>73</v>
      </c>
      <c r="B76" s="62"/>
      <c r="C76" s="63">
        <v>261</v>
      </c>
      <c r="D76" s="32">
        <v>221.49</v>
      </c>
    </row>
    <row r="77" spans="1:4" ht="15" customHeight="1">
      <c r="A77" s="10" t="s">
        <v>74</v>
      </c>
      <c r="B77" s="62"/>
      <c r="C77" s="63">
        <v>210</v>
      </c>
      <c r="D77" s="32">
        <v>209.18</v>
      </c>
    </row>
    <row r="78" spans="1:4" ht="15" customHeight="1">
      <c r="A78" s="10" t="s">
        <v>75</v>
      </c>
      <c r="B78" s="62"/>
      <c r="C78" s="63">
        <v>1841</v>
      </c>
      <c r="D78" s="32">
        <v>1840.13</v>
      </c>
    </row>
    <row r="79" spans="1:4" ht="15" customHeight="1">
      <c r="A79" s="10" t="s">
        <v>76</v>
      </c>
      <c r="B79" s="62"/>
      <c r="C79" s="63">
        <v>590.48</v>
      </c>
      <c r="D79" s="32"/>
    </row>
    <row r="80" spans="1:4" ht="15" customHeight="1">
      <c r="A80" s="10" t="s">
        <v>77</v>
      </c>
      <c r="B80" s="62"/>
      <c r="C80" s="63">
        <v>55</v>
      </c>
      <c r="D80" s="32">
        <v>54.99</v>
      </c>
    </row>
    <row r="81" spans="1:4" ht="15" customHeight="1">
      <c r="A81" s="9" t="s">
        <v>91</v>
      </c>
      <c r="B81" s="62">
        <v>1180</v>
      </c>
      <c r="C81" s="63">
        <v>1029.4</v>
      </c>
      <c r="D81" s="32">
        <v>133.1</v>
      </c>
    </row>
    <row r="82" spans="1:4" ht="29.25" customHeight="1">
      <c r="A82" s="79" t="s">
        <v>112</v>
      </c>
      <c r="B82" s="62">
        <v>385</v>
      </c>
      <c r="C82" s="63"/>
      <c r="D82" s="32"/>
    </row>
    <row r="83" spans="1:4" ht="15" customHeight="1">
      <c r="A83" s="9" t="s">
        <v>92</v>
      </c>
      <c r="B83" s="62">
        <v>395</v>
      </c>
      <c r="C83" s="63">
        <v>430</v>
      </c>
      <c r="D83" s="32">
        <v>427.98</v>
      </c>
    </row>
    <row r="84" spans="1:4" ht="15" customHeight="1">
      <c r="A84" s="9" t="s">
        <v>94</v>
      </c>
      <c r="B84" s="62"/>
      <c r="C84" s="63">
        <v>3997.4</v>
      </c>
      <c r="D84" s="32">
        <v>3997.35</v>
      </c>
    </row>
    <row r="85" spans="1:4" ht="15" customHeight="1">
      <c r="A85" s="9" t="s">
        <v>93</v>
      </c>
      <c r="B85" s="62">
        <v>8400</v>
      </c>
      <c r="C85" s="63">
        <v>11200.2</v>
      </c>
      <c r="D85" s="32">
        <v>5146.77</v>
      </c>
    </row>
    <row r="86" spans="1:4" ht="15" customHeight="1">
      <c r="A86" s="9" t="s">
        <v>113</v>
      </c>
      <c r="B86" s="62"/>
      <c r="C86" s="63">
        <v>240</v>
      </c>
      <c r="D86" s="64">
        <v>239.99</v>
      </c>
    </row>
    <row r="87" spans="1:4" ht="15" customHeight="1">
      <c r="A87" s="9" t="s">
        <v>95</v>
      </c>
      <c r="B87" s="62">
        <v>2400</v>
      </c>
      <c r="C87" s="63">
        <v>2400</v>
      </c>
      <c r="D87" s="32">
        <v>0.25</v>
      </c>
    </row>
    <row r="88" spans="1:4" ht="15" customHeight="1">
      <c r="A88" s="9" t="s">
        <v>96</v>
      </c>
      <c r="B88" s="62"/>
      <c r="C88" s="63">
        <v>926.1</v>
      </c>
      <c r="D88" s="32">
        <v>756.32</v>
      </c>
    </row>
    <row r="89" spans="1:4" ht="27" customHeight="1">
      <c r="A89" s="80" t="s">
        <v>114</v>
      </c>
      <c r="B89" s="62"/>
      <c r="C89" s="63">
        <v>152.5</v>
      </c>
      <c r="D89" s="32">
        <v>147.84</v>
      </c>
    </row>
    <row r="90" spans="1:4" ht="15" customHeight="1">
      <c r="A90" s="12" t="s">
        <v>97</v>
      </c>
      <c r="B90" s="62">
        <v>1500</v>
      </c>
      <c r="C90" s="63">
        <v>2600</v>
      </c>
      <c r="D90" s="32">
        <v>30.18</v>
      </c>
    </row>
    <row r="91" spans="1:4" ht="15" customHeight="1">
      <c r="A91" s="12" t="s">
        <v>98</v>
      </c>
      <c r="B91" s="62"/>
      <c r="C91" s="63">
        <v>874</v>
      </c>
      <c r="D91" s="32">
        <v>20</v>
      </c>
    </row>
    <row r="92" spans="1:4" ht="15" customHeight="1">
      <c r="A92" s="12" t="s">
        <v>99</v>
      </c>
      <c r="B92" s="62"/>
      <c r="C92" s="63">
        <v>300</v>
      </c>
      <c r="D92" s="32"/>
    </row>
    <row r="93" spans="1:4" ht="15" customHeight="1">
      <c r="A93" s="9" t="s">
        <v>29</v>
      </c>
      <c r="B93" s="62"/>
      <c r="C93" s="63">
        <v>14.3</v>
      </c>
      <c r="D93" s="32"/>
    </row>
    <row r="94" spans="1:4" ht="15" customHeight="1">
      <c r="A94" s="9" t="s">
        <v>30</v>
      </c>
      <c r="B94" s="62"/>
      <c r="C94" s="63">
        <v>299.4</v>
      </c>
      <c r="D94" s="32">
        <v>299.39</v>
      </c>
    </row>
    <row r="95" spans="1:4" ht="15" customHeight="1">
      <c r="A95" s="20" t="s">
        <v>78</v>
      </c>
      <c r="B95" s="65">
        <v>300</v>
      </c>
      <c r="C95" s="66">
        <v>41162.85</v>
      </c>
      <c r="D95" s="64">
        <v>15426.17</v>
      </c>
    </row>
    <row r="96" spans="1:4" ht="15" customHeight="1">
      <c r="A96" s="11" t="s">
        <v>16</v>
      </c>
      <c r="B96" s="65">
        <v>20210</v>
      </c>
      <c r="C96" s="66">
        <v>45233</v>
      </c>
      <c r="D96" s="64">
        <v>31833.03</v>
      </c>
    </row>
    <row r="97" spans="1:4" ht="15" customHeight="1">
      <c r="A97" s="9" t="s">
        <v>17</v>
      </c>
      <c r="B97" s="67"/>
      <c r="C97" s="66">
        <v>5545.4</v>
      </c>
      <c r="D97" s="68"/>
    </row>
    <row r="98" spans="1:4" ht="15" customHeight="1">
      <c r="A98" s="9" t="s">
        <v>14</v>
      </c>
      <c r="B98" s="69">
        <f>SUM(B99:B122)</f>
        <v>1930</v>
      </c>
      <c r="C98" s="69">
        <f>SUM(C99:C122)</f>
        <v>10277</v>
      </c>
      <c r="D98" s="70">
        <f>SUM(D99:D122)</f>
        <v>5392.030000000001</v>
      </c>
    </row>
    <row r="99" spans="1:4" ht="15" customHeight="1">
      <c r="A99" s="9" t="s">
        <v>100</v>
      </c>
      <c r="B99" s="62"/>
      <c r="C99" s="63">
        <v>731.4</v>
      </c>
      <c r="D99" s="32">
        <v>731.31</v>
      </c>
    </row>
    <row r="100" spans="1:4" ht="15" customHeight="1">
      <c r="A100" s="9" t="s">
        <v>79</v>
      </c>
      <c r="B100" s="62"/>
      <c r="C100" s="63">
        <v>843.8</v>
      </c>
      <c r="D100" s="32"/>
    </row>
    <row r="101" spans="1:4" ht="15" customHeight="1" thickBot="1">
      <c r="A101" s="85" t="s">
        <v>80</v>
      </c>
      <c r="B101" s="86"/>
      <c r="C101" s="87">
        <v>200</v>
      </c>
      <c r="D101" s="88">
        <v>199.3</v>
      </c>
    </row>
    <row r="102" spans="1:4" ht="15" customHeight="1">
      <c r="A102" s="11" t="s">
        <v>81</v>
      </c>
      <c r="B102" s="83"/>
      <c r="C102" s="84">
        <v>210</v>
      </c>
      <c r="D102" s="59">
        <v>208.56</v>
      </c>
    </row>
    <row r="103" spans="1:4" ht="15" customHeight="1">
      <c r="A103" s="9" t="s">
        <v>101</v>
      </c>
      <c r="B103" s="62"/>
      <c r="C103" s="63">
        <v>226</v>
      </c>
      <c r="D103" s="32">
        <v>225.07</v>
      </c>
    </row>
    <row r="104" spans="1:4" ht="15" customHeight="1">
      <c r="A104" s="12" t="s">
        <v>82</v>
      </c>
      <c r="B104" s="62">
        <v>600</v>
      </c>
      <c r="C104" s="63">
        <v>600</v>
      </c>
      <c r="D104" s="32">
        <v>597.22</v>
      </c>
    </row>
    <row r="105" spans="1:4" ht="15" customHeight="1">
      <c r="A105" s="12" t="s">
        <v>83</v>
      </c>
      <c r="B105" s="62"/>
      <c r="C105" s="63">
        <v>134</v>
      </c>
      <c r="D105" s="32">
        <v>133.97</v>
      </c>
    </row>
    <row r="106" spans="1:4" ht="15" customHeight="1">
      <c r="A106" s="12" t="s">
        <v>84</v>
      </c>
      <c r="B106" s="62"/>
      <c r="C106" s="63">
        <v>135</v>
      </c>
      <c r="D106" s="32">
        <v>134.11</v>
      </c>
    </row>
    <row r="107" spans="1:4" ht="15" customHeight="1">
      <c r="A107" s="12" t="s">
        <v>85</v>
      </c>
      <c r="B107" s="62"/>
      <c r="C107" s="63">
        <v>835</v>
      </c>
      <c r="D107" s="32">
        <v>834.35</v>
      </c>
    </row>
    <row r="108" spans="1:4" ht="15" customHeight="1">
      <c r="A108" s="12" t="s">
        <v>102</v>
      </c>
      <c r="B108" s="62"/>
      <c r="C108" s="63">
        <v>55</v>
      </c>
      <c r="D108" s="32">
        <v>53.49</v>
      </c>
    </row>
    <row r="109" spans="1:4" ht="15" customHeight="1">
      <c r="A109" s="12" t="s">
        <v>86</v>
      </c>
      <c r="B109" s="62"/>
      <c r="C109" s="63">
        <v>107.6</v>
      </c>
      <c r="D109" s="32">
        <v>107.54</v>
      </c>
    </row>
    <row r="110" spans="1:4" ht="15" customHeight="1">
      <c r="A110" s="12" t="s">
        <v>87</v>
      </c>
      <c r="B110" s="62"/>
      <c r="C110" s="63">
        <v>120</v>
      </c>
      <c r="D110" s="32"/>
    </row>
    <row r="111" spans="1:4" ht="15" customHeight="1">
      <c r="A111" s="13" t="s">
        <v>103</v>
      </c>
      <c r="B111" s="62">
        <v>100</v>
      </c>
      <c r="C111" s="63">
        <v>100</v>
      </c>
      <c r="D111" s="32">
        <v>97.78</v>
      </c>
    </row>
    <row r="112" spans="1:4" ht="15" customHeight="1">
      <c r="A112" s="9" t="s">
        <v>115</v>
      </c>
      <c r="B112" s="62">
        <v>0</v>
      </c>
      <c r="C112" s="63">
        <v>210</v>
      </c>
      <c r="D112" s="32">
        <v>209.62</v>
      </c>
    </row>
    <row r="113" spans="1:4" ht="15" customHeight="1">
      <c r="A113" s="13" t="s">
        <v>104</v>
      </c>
      <c r="B113" s="62">
        <v>1230</v>
      </c>
      <c r="C113" s="63">
        <v>1643</v>
      </c>
      <c r="D113" s="32">
        <v>0</v>
      </c>
    </row>
    <row r="114" spans="1:4" ht="15" customHeight="1">
      <c r="A114" s="9" t="s">
        <v>116</v>
      </c>
      <c r="B114" s="62"/>
      <c r="C114" s="63">
        <v>140</v>
      </c>
      <c r="D114" s="32">
        <v>118.58</v>
      </c>
    </row>
    <row r="115" spans="1:4" ht="12.75">
      <c r="A115" s="9" t="s">
        <v>105</v>
      </c>
      <c r="B115" s="62"/>
      <c r="C115" s="63">
        <v>556.6</v>
      </c>
      <c r="D115" s="32">
        <v>556.6</v>
      </c>
    </row>
    <row r="116" spans="1:4" ht="12.75">
      <c r="A116" s="9" t="s">
        <v>106</v>
      </c>
      <c r="B116" s="62"/>
      <c r="C116" s="63">
        <v>100</v>
      </c>
      <c r="D116" s="32">
        <v>98.74</v>
      </c>
    </row>
    <row r="117" spans="1:4" ht="12.75">
      <c r="A117" s="9" t="s">
        <v>107</v>
      </c>
      <c r="B117" s="62"/>
      <c r="C117" s="63">
        <v>498</v>
      </c>
      <c r="D117" s="32">
        <v>497.31</v>
      </c>
    </row>
    <row r="118" spans="1:4" ht="12.75">
      <c r="A118" s="9" t="s">
        <v>108</v>
      </c>
      <c r="B118" s="62"/>
      <c r="C118" s="63">
        <v>800</v>
      </c>
      <c r="D118" s="32"/>
    </row>
    <row r="119" spans="1:4" ht="12.75">
      <c r="A119" s="9" t="s">
        <v>109</v>
      </c>
      <c r="B119" s="62"/>
      <c r="C119" s="63">
        <v>800</v>
      </c>
      <c r="D119" s="32"/>
    </row>
    <row r="120" spans="1:4" ht="12.75">
      <c r="A120" s="9" t="s">
        <v>110</v>
      </c>
      <c r="B120" s="62"/>
      <c r="C120" s="63">
        <v>325</v>
      </c>
      <c r="D120" s="32"/>
    </row>
    <row r="121" spans="1:4" ht="26.25">
      <c r="A121" s="80" t="s">
        <v>117</v>
      </c>
      <c r="B121" s="62"/>
      <c r="C121" s="63">
        <v>318</v>
      </c>
      <c r="D121" s="32"/>
    </row>
    <row r="122" spans="1:4" ht="26.25">
      <c r="A122" s="80" t="s">
        <v>118</v>
      </c>
      <c r="B122" s="62"/>
      <c r="C122" s="63">
        <v>588.6</v>
      </c>
      <c r="D122" s="32">
        <v>588.48</v>
      </c>
    </row>
    <row r="123" spans="1:4" ht="13.5" thickBot="1">
      <c r="A123" s="9" t="s">
        <v>9</v>
      </c>
      <c r="B123" s="62">
        <v>1839.5</v>
      </c>
      <c r="C123" s="62">
        <v>4131.1</v>
      </c>
      <c r="D123" s="71"/>
    </row>
    <row r="124" spans="1:4" ht="12.75">
      <c r="A124" s="26" t="s">
        <v>25</v>
      </c>
      <c r="B124" s="27">
        <f>B126+B127+B129+B130</f>
        <v>1500</v>
      </c>
      <c r="C124" s="27">
        <f>C126+C127+C129+C130</f>
        <v>1989.9</v>
      </c>
      <c r="D124" s="33">
        <f>D126+D127+D129+D130</f>
        <v>1343.01</v>
      </c>
    </row>
    <row r="125" spans="1:4" ht="12.75">
      <c r="A125" s="14" t="s">
        <v>8</v>
      </c>
      <c r="B125" s="46"/>
      <c r="C125" s="46"/>
      <c r="D125" s="72"/>
    </row>
    <row r="126" spans="1:4" ht="12.75">
      <c r="A126" s="15" t="s">
        <v>16</v>
      </c>
      <c r="B126" s="46">
        <v>735</v>
      </c>
      <c r="C126" s="46">
        <v>1316</v>
      </c>
      <c r="D126" s="72">
        <v>854.93</v>
      </c>
    </row>
    <row r="127" spans="1:7" ht="12.75">
      <c r="A127" s="15" t="s">
        <v>17</v>
      </c>
      <c r="B127" s="46">
        <v>265</v>
      </c>
      <c r="C127" s="46">
        <v>310</v>
      </c>
      <c r="D127" s="72">
        <v>306.58</v>
      </c>
      <c r="G127" s="21"/>
    </row>
    <row r="128" spans="1:4" ht="12.75">
      <c r="A128" s="17" t="s">
        <v>11</v>
      </c>
      <c r="B128" s="46"/>
      <c r="C128" s="46"/>
      <c r="D128" s="72"/>
    </row>
    <row r="129" spans="1:4" ht="12.75">
      <c r="A129" s="15" t="s">
        <v>60</v>
      </c>
      <c r="B129" s="46">
        <v>500</v>
      </c>
      <c r="C129" s="46">
        <v>300</v>
      </c>
      <c r="D129" s="72">
        <v>181.5</v>
      </c>
    </row>
    <row r="130" spans="1:4" ht="13.5" thickBot="1">
      <c r="A130" s="16" t="s">
        <v>9</v>
      </c>
      <c r="B130" s="53"/>
      <c r="C130" s="53">
        <v>63.9</v>
      </c>
      <c r="D130" s="73">
        <v>0</v>
      </c>
    </row>
    <row r="131" spans="1:4" ht="12.75">
      <c r="A131" s="24" t="s">
        <v>26</v>
      </c>
      <c r="B131" s="27">
        <f>B133+B134+B136+B137+B138+B139+B140+B142+B143</f>
        <v>18000</v>
      </c>
      <c r="C131" s="27">
        <f>C133+C134+C136+C137+C138+C139+C140+C142+C143</f>
        <v>56129.700000000004</v>
      </c>
      <c r="D131" s="33">
        <f>D133+D134+D136+D137+D138+D139+D140+D142+D143</f>
        <v>40578.340000000004</v>
      </c>
    </row>
    <row r="132" spans="1:7" ht="12.75">
      <c r="A132" s="14" t="s">
        <v>8</v>
      </c>
      <c r="B132" s="31"/>
      <c r="C132" s="31"/>
      <c r="D132" s="47"/>
      <c r="G132" s="21"/>
    </row>
    <row r="133" spans="1:4" ht="12.75">
      <c r="A133" s="15" t="s">
        <v>16</v>
      </c>
      <c r="B133" s="46"/>
      <c r="C133" s="46">
        <v>4034</v>
      </c>
      <c r="D133" s="72">
        <v>2530.44</v>
      </c>
    </row>
    <row r="134" spans="1:4" ht="12.75">
      <c r="A134" s="15" t="s">
        <v>17</v>
      </c>
      <c r="B134" s="46"/>
      <c r="C134" s="46">
        <v>1600</v>
      </c>
      <c r="D134" s="72">
        <v>1588.29</v>
      </c>
    </row>
    <row r="135" spans="1:4" ht="12.75">
      <c r="A135" s="17" t="s">
        <v>11</v>
      </c>
      <c r="B135" s="46"/>
      <c r="C135" s="46"/>
      <c r="D135" s="72"/>
    </row>
    <row r="136" spans="1:4" ht="12.75">
      <c r="A136" s="15" t="s">
        <v>62</v>
      </c>
      <c r="B136" s="46"/>
      <c r="C136" s="46">
        <v>1000</v>
      </c>
      <c r="D136" s="72"/>
    </row>
    <row r="137" spans="1:4" ht="12.75">
      <c r="A137" s="15" t="s">
        <v>63</v>
      </c>
      <c r="B137" s="46"/>
      <c r="C137" s="46">
        <v>6650</v>
      </c>
      <c r="D137" s="72"/>
    </row>
    <row r="138" spans="1:4" ht="12.75">
      <c r="A138" s="15" t="s">
        <v>64</v>
      </c>
      <c r="B138" s="46"/>
      <c r="C138" s="46">
        <v>100</v>
      </c>
      <c r="D138" s="72">
        <v>82.89</v>
      </c>
    </row>
    <row r="139" spans="1:4" ht="12.75">
      <c r="A139" s="15" t="s">
        <v>65</v>
      </c>
      <c r="B139" s="46">
        <v>17000</v>
      </c>
      <c r="C139" s="46">
        <v>38468.8</v>
      </c>
      <c r="D139" s="72">
        <v>34320.14</v>
      </c>
    </row>
    <row r="140" spans="1:4" ht="12.75">
      <c r="A140" s="15" t="s">
        <v>66</v>
      </c>
      <c r="B140" s="46"/>
      <c r="C140" s="46">
        <v>2000.6</v>
      </c>
      <c r="D140" s="72">
        <v>213.71</v>
      </c>
    </row>
    <row r="141" spans="1:4" ht="12.75">
      <c r="A141" s="15" t="s">
        <v>14</v>
      </c>
      <c r="B141" s="46"/>
      <c r="C141" s="46"/>
      <c r="D141" s="72"/>
    </row>
    <row r="142" spans="1:4" ht="12.75">
      <c r="A142" s="15" t="s">
        <v>65</v>
      </c>
      <c r="B142" s="46"/>
      <c r="C142" s="46">
        <v>2200</v>
      </c>
      <c r="D142" s="72">
        <v>1842.87</v>
      </c>
    </row>
    <row r="143" spans="1:6" ht="13.5" thickBot="1">
      <c r="A143" s="15" t="s">
        <v>9</v>
      </c>
      <c r="B143" s="46">
        <v>1000</v>
      </c>
      <c r="C143" s="46">
        <v>76.3</v>
      </c>
      <c r="D143" s="72"/>
      <c r="F143" s="21"/>
    </row>
    <row r="144" spans="1:4" ht="12.75">
      <c r="A144" s="24" t="s">
        <v>27</v>
      </c>
      <c r="B144" s="27">
        <f>B146+B147</f>
        <v>0</v>
      </c>
      <c r="C144" s="27">
        <f>C146+C147</f>
        <v>1002.72</v>
      </c>
      <c r="D144" s="33">
        <f>D146+D147</f>
        <v>6.7</v>
      </c>
    </row>
    <row r="145" spans="1:4" ht="12.75">
      <c r="A145" s="14" t="s">
        <v>8</v>
      </c>
      <c r="B145" s="31"/>
      <c r="C145" s="31"/>
      <c r="D145" s="47"/>
    </row>
    <row r="146" spans="1:4" ht="12.75">
      <c r="A146" s="15" t="s">
        <v>61</v>
      </c>
      <c r="B146" s="31"/>
      <c r="C146" s="31">
        <v>992.72</v>
      </c>
      <c r="D146" s="47"/>
    </row>
    <row r="147" spans="1:4" ht="13.5" thickBot="1">
      <c r="A147" s="18" t="s">
        <v>28</v>
      </c>
      <c r="B147" s="74"/>
      <c r="C147" s="74">
        <v>10</v>
      </c>
      <c r="D147" s="75">
        <v>6.7</v>
      </c>
    </row>
    <row r="148" spans="1:4" ht="19.5" customHeight="1" thickBot="1">
      <c r="A148" s="23" t="s">
        <v>111</v>
      </c>
      <c r="B148" s="76">
        <f>B7+B11+B19+B43+B59+B65+B124+B131+B144</f>
        <v>108000</v>
      </c>
      <c r="C148" s="76">
        <f>C7+C11+C19+C43+C59+C65+C124+C131+C144</f>
        <v>387841.64</v>
      </c>
      <c r="D148" s="77">
        <f>D7+D11+D19+D43+D59+D65+D124+D131+D144</f>
        <v>242449.11000000002</v>
      </c>
    </row>
    <row r="149" spans="2:4" ht="12.75">
      <c r="B149" s="78"/>
      <c r="C149" s="78"/>
      <c r="D149" s="78"/>
    </row>
    <row r="150" spans="2:4" ht="12.75">
      <c r="B150" s="78"/>
      <c r="C150" s="78"/>
      <c r="D150" s="78"/>
    </row>
    <row r="151" spans="2:4" ht="12.75">
      <c r="B151" s="78"/>
      <c r="C151" s="78"/>
      <c r="D151" s="78"/>
    </row>
    <row r="152" spans="2:4" ht="12.75">
      <c r="B152" s="78"/>
      <c r="C152" s="78"/>
      <c r="D152" s="78"/>
    </row>
    <row r="153" spans="2:4" ht="12.75">
      <c r="B153" s="78"/>
      <c r="C153" s="78"/>
      <c r="D153" s="78"/>
    </row>
    <row r="154" spans="2:4" ht="12.75">
      <c r="B154" s="78"/>
      <c r="C154" s="78"/>
      <c r="D154" s="78"/>
    </row>
    <row r="155" spans="2:4" ht="12.75">
      <c r="B155" s="78"/>
      <c r="C155" s="78"/>
      <c r="D155" s="78"/>
    </row>
    <row r="156" spans="2:4" ht="12.75">
      <c r="B156" s="78"/>
      <c r="C156" s="78"/>
      <c r="D156" s="78"/>
    </row>
    <row r="157" spans="2:4" ht="12.75">
      <c r="B157" s="78"/>
      <c r="C157" s="78"/>
      <c r="D157" s="78"/>
    </row>
    <row r="158" spans="2:4" ht="12.75">
      <c r="B158" s="78"/>
      <c r="C158" s="78"/>
      <c r="D158" s="78"/>
    </row>
    <row r="159" spans="2:4" ht="12.75">
      <c r="B159" s="78"/>
      <c r="C159" s="78"/>
      <c r="D159" s="78"/>
    </row>
    <row r="160" spans="2:4" ht="12.75">
      <c r="B160" s="78"/>
      <c r="C160" s="78"/>
      <c r="D160" s="78"/>
    </row>
    <row r="161" spans="2:4" ht="12.75">
      <c r="B161" s="78"/>
      <c r="C161" s="78"/>
      <c r="D161" s="78"/>
    </row>
    <row r="162" spans="2:4" ht="12.75">
      <c r="B162" s="78"/>
      <c r="C162" s="78"/>
      <c r="D162" s="78"/>
    </row>
    <row r="163" spans="2:4" ht="12.75">
      <c r="B163" s="78"/>
      <c r="C163" s="78"/>
      <c r="D163" s="78"/>
    </row>
    <row r="164" spans="2:4" ht="12.75">
      <c r="B164" s="78"/>
      <c r="C164" s="78"/>
      <c r="D164" s="78"/>
    </row>
    <row r="211" ht="17.25" customHeight="1"/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&amp;CStránka &amp;P&amp;RTab.č. 12 FRR - sumář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2015-04-20T14:50:27Z</cp:lastPrinted>
  <dcterms:created xsi:type="dcterms:W3CDTF">2003-05-29T06:21:43Z</dcterms:created>
  <dcterms:modified xsi:type="dcterms:W3CDTF">2015-04-24T06:46:08Z</dcterms:modified>
  <cp:category/>
  <cp:version/>
  <cp:contentType/>
  <cp:contentStatus/>
</cp:coreProperties>
</file>