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'List1'!$A$1:$G$146</definedName>
  </definedNames>
  <calcPr fullCalcOnLoad="1"/>
</workbook>
</file>

<file path=xl/sharedStrings.xml><?xml version="1.0" encoding="utf-8"?>
<sst xmlns="http://schemas.openxmlformats.org/spreadsheetml/2006/main" count="154" uniqueCount="123">
  <si>
    <t>v tis. Kč</t>
  </si>
  <si>
    <t>schválený rozpočet</t>
  </si>
  <si>
    <t>celkem</t>
  </si>
  <si>
    <t>z toho z úvěru</t>
  </si>
  <si>
    <t>upravený rozpočet</t>
  </si>
  <si>
    <t>(rozpis investičních akcí PO a a.s. - samostatná tabulka)</t>
  </si>
  <si>
    <t>odvětví - název akce</t>
  </si>
  <si>
    <t>Přehled o čerpání výdajů na investiční akce z vlastních prostředků kraje v roce 2012</t>
  </si>
  <si>
    <t>kap. 18 - zastupitelstvo kraje</t>
  </si>
  <si>
    <t>v tom:</t>
  </si>
  <si>
    <t>ostatní příspěvky a dary</t>
  </si>
  <si>
    <t>kap. 19 - činnost krajského úřadu</t>
  </si>
  <si>
    <t>ostatní kapitálové výdaje:</t>
  </si>
  <si>
    <t>kofinancování a předfinancování</t>
  </si>
  <si>
    <t>kap. 02 - životní prostředí a zemědělství</t>
  </si>
  <si>
    <t>investiční transfery obcím</t>
  </si>
  <si>
    <t>vodohosp. akce dle vodního zákona</t>
  </si>
  <si>
    <t xml:space="preserve">               z toho:  investiční  transfery obcím</t>
  </si>
  <si>
    <t>kap. 09 - volnočasové aktivity</t>
  </si>
  <si>
    <t>kap. 10 - doprava</t>
  </si>
  <si>
    <t xml:space="preserve">   program na kontrolu zpracovaných územních plánů</t>
  </si>
  <si>
    <t>investiční transfery a.s.</t>
  </si>
  <si>
    <t xml:space="preserve">   výstavba vodovodu v Novém Bydžové (příjemce VAK HK)</t>
  </si>
  <si>
    <t xml:space="preserve">   dotace vítězi soutěže "Čistá obec, čisté město, čistý kraj"</t>
  </si>
  <si>
    <t xml:space="preserve">   III/3193 Roveň-Peklo </t>
  </si>
  <si>
    <t xml:space="preserve">   Vrchl.-Šp.Mlýn, rek.opěr.zdí</t>
  </si>
  <si>
    <t xml:space="preserve">   III/30319 opěrná zeď Suchý Důl</t>
  </si>
  <si>
    <t xml:space="preserve">   III/32545 Horní Brusnice, op.z.</t>
  </si>
  <si>
    <t xml:space="preserve">   rek.op.zdi "Studené koleno"</t>
  </si>
  <si>
    <t xml:space="preserve">   III/30022 Lampertice-rek.op.zdi</t>
  </si>
  <si>
    <t xml:space="preserve">   III/3002 Hořice, nám.Jiřího z Poděbrad</t>
  </si>
  <si>
    <t xml:space="preserve">   II/308 Hradec Králové, ul.Kladská</t>
  </si>
  <si>
    <t xml:space="preserve">   rozšíření o stoupací pruhy</t>
  </si>
  <si>
    <t xml:space="preserve">   reko opěrné zdi Nad Rákosárnou (Přední Labská)</t>
  </si>
  <si>
    <t xml:space="preserve">   III/3115 Bartošovice + mosty</t>
  </si>
  <si>
    <t xml:space="preserve">   III/31817 Kvasiny, RŽK</t>
  </si>
  <si>
    <t xml:space="preserve">   II/317 Borohrádek - Čermná nad Orlicí, 2. etapa</t>
  </si>
  <si>
    <t xml:space="preserve">   most ev.č.501-512 Sedliště u Starých Hradů</t>
  </si>
  <si>
    <t xml:space="preserve">   meteorol.stanice Šerlich</t>
  </si>
  <si>
    <t xml:space="preserve">   vyjmutí z půdního fondu</t>
  </si>
  <si>
    <t xml:space="preserve">   most 284-030 Bělá u Pecky</t>
  </si>
  <si>
    <t xml:space="preserve">   III/307420 Lhota p.Hořičkami</t>
  </si>
  <si>
    <t xml:space="preserve">   II/299 Dvůr Král.n.L., Hradecká</t>
  </si>
  <si>
    <t xml:space="preserve">   II/502 Jičín - Letná, okružní křižovatka</t>
  </si>
  <si>
    <t xml:space="preserve">   II/284 Nová Paka-sanace hráz</t>
  </si>
  <si>
    <t xml:space="preserve">   III/32552 Lánov</t>
  </si>
  <si>
    <t xml:space="preserve">   III/31212 Rybná na Zdobnicí </t>
  </si>
  <si>
    <t xml:space="preserve">   III/3195 Javornice - násypový svah - 2. etapa</t>
  </si>
  <si>
    <t xml:space="preserve">   III/01413 a III/01414 Ml. Buky</t>
  </si>
  <si>
    <t xml:space="preserve">   III/2952 Dolní Kalná - reko propustku "U Zaplatílků"</t>
  </si>
  <si>
    <t xml:space="preserve">   III/32336 Lodín - reko.komunikace</t>
  </si>
  <si>
    <t xml:space="preserve">   III/3213 Solnice, RŽK</t>
  </si>
  <si>
    <t xml:space="preserve">   III/27935 Podkost</t>
  </si>
  <si>
    <t xml:space="preserve">   III/32723 Chlumec nad Cidlinou - Kladruby</t>
  </si>
  <si>
    <t xml:space="preserve">   III/3193 Vamberk - opěrná zeď</t>
  </si>
  <si>
    <t xml:space="preserve">   III/3049 Odvodnění Zlíč u č.p. 7</t>
  </si>
  <si>
    <t xml:space="preserve">   II/304 hranice okresů TU - RK - průtah Hořičky</t>
  </si>
  <si>
    <t xml:space="preserve">   II/297 Čistá-Černý Důl - Jánské Lázně - II. úsek</t>
  </si>
  <si>
    <t xml:space="preserve">   II/300 Dachovy - Miletín</t>
  </si>
  <si>
    <t xml:space="preserve">   II/303 Police nad Metují - Pěkov průtah</t>
  </si>
  <si>
    <t xml:space="preserve">   II/281 Dolní Bousov - Sobotka</t>
  </si>
  <si>
    <t xml:space="preserve">   II/252 Temný Důl-Pomezní Boudy - stabilizace skalních svahů</t>
  </si>
  <si>
    <t xml:space="preserve">   III/29361 Svoboda n.Úpou-reko komunikace-úsek č.4</t>
  </si>
  <si>
    <t>komunikace v rámci průmysl. zóny - ost. kap. výdaje:</t>
  </si>
  <si>
    <t xml:space="preserve">   III/31817 Kvasiny</t>
  </si>
  <si>
    <t xml:space="preserve">   II/321 Solnice obchvat</t>
  </si>
  <si>
    <t>kap. 11 - cestovní ruch</t>
  </si>
  <si>
    <t>kap. 12 - správa majetku kraje</t>
  </si>
  <si>
    <t xml:space="preserve">   výkup pozemků</t>
  </si>
  <si>
    <t xml:space="preserve">   výkup pozemků - zóna Solnice</t>
  </si>
  <si>
    <t>kap. 13 - evropská integrace</t>
  </si>
  <si>
    <t>investiční transfery PO</t>
  </si>
  <si>
    <t>krajské dotační programy - odv. životního prostř. a zem.</t>
  </si>
  <si>
    <t>krajské dotační programy - odv. regionální rozvoj</t>
  </si>
  <si>
    <t xml:space="preserve">program obnovy venkova </t>
  </si>
  <si>
    <t>kap. 14 - školství</t>
  </si>
  <si>
    <t xml:space="preserve">investiční transfery PO </t>
  </si>
  <si>
    <t>kap. 15 - zdravotnictví</t>
  </si>
  <si>
    <t xml:space="preserve">   Sdružení ozdravoven a léčeben okresu Trutnov - spolufin.odstran.hav.stavu bud. čp.185 Karkulka</t>
  </si>
  <si>
    <t xml:space="preserve">   Oblastní nemocnice Náchod a.s. - Modernizace a dostavba </t>
  </si>
  <si>
    <t>kap. 16 - kultura</t>
  </si>
  <si>
    <t>kap. 28 - sociální věci</t>
  </si>
  <si>
    <t>kap. 39  - regionální rozvoj</t>
  </si>
  <si>
    <t>program obnovy venkova</t>
  </si>
  <si>
    <t xml:space="preserve">   projekt EPC</t>
  </si>
  <si>
    <t xml:space="preserve">   monitorovací zařízení pohybu cyklistů a pěších</t>
  </si>
  <si>
    <t xml:space="preserve">   Svazek obcí Hradubická labská - cykl. Mechu a perníku</t>
  </si>
  <si>
    <t xml:space="preserve">   rezerva v souvislosti s ručitelským závazkem - Král. labská, o. p. s.</t>
  </si>
  <si>
    <t xml:space="preserve">   nevyčerpaný zůstatek</t>
  </si>
  <si>
    <t xml:space="preserve">kofinancování a předfinancování - Česko-polský in. portál </t>
  </si>
  <si>
    <t xml:space="preserve">   III/31817 a III/32111 Kvasiny - Skuhrov nad Bělou, RŽK</t>
  </si>
  <si>
    <t xml:space="preserve">   Kvasiny Jih - Zámecká - I. etapa část A</t>
  </si>
  <si>
    <t xml:space="preserve">   Výkon zad. činn. - Modernizace silnice III/31817 Kvasiny, RŽK</t>
  </si>
  <si>
    <t xml:space="preserve">Úhrn </t>
  </si>
  <si>
    <t xml:space="preserve">   SK Náchod - fotbalový stadion - reko klubovny a střechy</t>
  </si>
  <si>
    <t xml:space="preserve">   TJ Bruslařský klub Nová Paka - modernizace skiareálu</t>
  </si>
  <si>
    <t xml:space="preserve">   Autoklub Nová Paka - nákup pozemků</t>
  </si>
  <si>
    <t xml:space="preserve">   stroj - traktor, Pospíšilova Hradec Králové</t>
  </si>
  <si>
    <t>průmyslová zóna Vrchlabí, ostatní kap. výdaje:</t>
  </si>
  <si>
    <t xml:space="preserve">   Studie ekon. proveditelnosti -silnice Horka-Dolní Branná</t>
  </si>
  <si>
    <t xml:space="preserve">   Průmyslová zóna Vrchlabí</t>
  </si>
  <si>
    <t xml:space="preserve">   III/3161-Stav.úpravy žel.přejezdu a propustu v žst.Kostelec n/Orl.</t>
  </si>
  <si>
    <t>propagace KHK jako celku II., propagační spoty</t>
  </si>
  <si>
    <t>průmyslová zóna Solnice - Kvasiny, ostatní kap. výdaje:</t>
  </si>
  <si>
    <t xml:space="preserve">   Vrchlabí - Strážné 2. etapa</t>
  </si>
  <si>
    <t xml:space="preserve">   II/297 Čistá - trubní propustky</t>
  </si>
  <si>
    <t xml:space="preserve">   II/308 Hr. Králové - Slatina</t>
  </si>
  <si>
    <t xml:space="preserve">   II/301 Čes. Metuje, opr.nábř.zdi</t>
  </si>
  <si>
    <t xml:space="preserve">   III/30322 Pěkov - Lachov</t>
  </si>
  <si>
    <t xml:space="preserve">ostatní kapitálové výdaje: Právní asistence při tvorbě </t>
  </si>
  <si>
    <t>propagačních spotů (nezpůsobilý výdaj CPP II.)</t>
  </si>
  <si>
    <t xml:space="preserve">   Archeopark Všestary - úhrada přípojky, neuznatelný náklad</t>
  </si>
  <si>
    <t>ostatní kapitálové výdaje: Digitální planetárium</t>
  </si>
  <si>
    <t>investiční transfery obcím: Opočno</t>
  </si>
  <si>
    <t>majetková účast v a.s.: Zdravot. holding KHK a.s.</t>
  </si>
  <si>
    <t>investiční transfery obcím: Město Jaroměř</t>
  </si>
  <si>
    <t>investiční transfery obcím : ZŠ Náchod, hřiště</t>
  </si>
  <si>
    <t>investiční tranfery obcím: Sobotka</t>
  </si>
  <si>
    <t>kofinancování a předfinancování: Projekt Cílená prezentace a</t>
  </si>
  <si>
    <t>kofinancování a předfinancování: Archeopark Všestary</t>
  </si>
  <si>
    <t>investiční transfery PO - Centrum EP</t>
  </si>
  <si>
    <t>Tab.č. 11</t>
  </si>
  <si>
    <t>skutečnost k 31.12.2012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</si>
</sst>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\ _K_č"/>
  </numFmts>
  <fonts count="4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0">
    <xf numFmtId="3" fontId="0" fillId="0" borderId="0" xfId="0" applyAlignment="1">
      <alignment/>
    </xf>
    <xf numFmtId="3" fontId="0" fillId="0" borderId="10" xfId="0" applyBorder="1" applyAlignment="1">
      <alignment/>
    </xf>
    <xf numFmtId="164" fontId="0" fillId="0" borderId="10" xfId="38" applyNumberFormat="1" applyFont="1" applyBorder="1" applyAlignment="1">
      <alignment/>
    </xf>
    <xf numFmtId="37" fontId="0" fillId="0" borderId="10" xfId="38" applyFont="1" applyBorder="1" applyAlignment="1">
      <alignment/>
    </xf>
    <xf numFmtId="3" fontId="0" fillId="0" borderId="11" xfId="0" applyBorder="1" applyAlignment="1">
      <alignment/>
    </xf>
    <xf numFmtId="37" fontId="0" fillId="0" borderId="11" xfId="38" applyFont="1" applyBorder="1" applyAlignment="1">
      <alignment/>
    </xf>
    <xf numFmtId="164" fontId="0" fillId="0" borderId="12" xfId="38" applyNumberFormat="1" applyFont="1" applyBorder="1" applyAlignment="1">
      <alignment/>
    </xf>
    <xf numFmtId="165" fontId="0" fillId="0" borderId="13" xfId="0" applyNumberFormat="1" applyBorder="1" applyAlignment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3" xfId="0" applyBorder="1" applyAlignment="1">
      <alignment/>
    </xf>
    <xf numFmtId="3" fontId="0" fillId="0" borderId="17" xfId="0" applyBorder="1" applyAlignment="1">
      <alignment horizontal="center" vertical="center" wrapText="1"/>
    </xf>
    <xf numFmtId="3" fontId="0" fillId="0" borderId="18" xfId="0" applyBorder="1" applyAlignment="1">
      <alignment horizontal="center" vertical="center" wrapText="1"/>
    </xf>
    <xf numFmtId="3" fontId="0" fillId="0" borderId="19" xfId="0" applyBorder="1" applyAlignment="1">
      <alignment horizontal="center" vertical="center" wrapText="1"/>
    </xf>
    <xf numFmtId="3" fontId="0" fillId="0" borderId="20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4" fillId="33" borderId="21" xfId="0" applyFont="1" applyFill="1" applyBorder="1" applyAlignment="1">
      <alignment/>
    </xf>
    <xf numFmtId="164" fontId="0" fillId="0" borderId="12" xfId="38" applyNumberFormat="1" applyFont="1" applyBorder="1" applyAlignment="1">
      <alignment horizontal="right"/>
    </xf>
    <xf numFmtId="164" fontId="0" fillId="33" borderId="12" xfId="38" applyNumberFormat="1" applyFont="1" applyFill="1" applyBorder="1" applyAlignment="1">
      <alignment horizontal="right"/>
    </xf>
    <xf numFmtId="165" fontId="0" fillId="33" borderId="22" xfId="0" applyNumberFormat="1" applyFill="1" applyBorder="1" applyAlignment="1">
      <alignment horizontal="right"/>
    </xf>
    <xf numFmtId="3" fontId="0" fillId="0" borderId="16" xfId="0" applyFont="1" applyBorder="1" applyAlignment="1">
      <alignment/>
    </xf>
    <xf numFmtId="164" fontId="0" fillId="0" borderId="11" xfId="38" applyNumberFormat="1" applyFont="1" applyBorder="1" applyAlignment="1">
      <alignment/>
    </xf>
    <xf numFmtId="164" fontId="0" fillId="33" borderId="11" xfId="38" applyNumberFormat="1" applyFont="1" applyFill="1" applyBorder="1" applyAlignment="1">
      <alignment/>
    </xf>
    <xf numFmtId="165" fontId="0" fillId="33" borderId="15" xfId="0" applyNumberFormat="1" applyFill="1" applyBorder="1" applyAlignment="1">
      <alignment/>
    </xf>
    <xf numFmtId="164" fontId="0" fillId="33" borderId="12" xfId="38" applyNumberFormat="1" applyFont="1" applyFill="1" applyBorder="1" applyAlignment="1">
      <alignment/>
    </xf>
    <xf numFmtId="165" fontId="0" fillId="33" borderId="22" xfId="0" applyNumberFormat="1" applyFill="1" applyBorder="1" applyAlignment="1">
      <alignment/>
    </xf>
    <xf numFmtId="3" fontId="0" fillId="33" borderId="14" xfId="0" applyFill="1" applyBorder="1" applyAlignment="1">
      <alignment/>
    </xf>
    <xf numFmtId="164" fontId="0" fillId="33" borderId="10" xfId="38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164" fontId="0" fillId="0" borderId="23" xfId="38" applyNumberFormat="1" applyFont="1" applyBorder="1" applyAlignment="1">
      <alignment/>
    </xf>
    <xf numFmtId="164" fontId="0" fillId="33" borderId="23" xfId="38" applyNumberFormat="1" applyFont="1" applyFill="1" applyBorder="1" applyAlignment="1">
      <alignment/>
    </xf>
    <xf numFmtId="165" fontId="0" fillId="33" borderId="24" xfId="0" applyNumberFormat="1" applyFill="1" applyBorder="1" applyAlignment="1">
      <alignment/>
    </xf>
    <xf numFmtId="3" fontId="0" fillId="0" borderId="14" xfId="0" applyFont="1" applyBorder="1" applyAlignment="1">
      <alignment/>
    </xf>
    <xf numFmtId="3" fontId="0" fillId="33" borderId="10" xfId="0" applyFill="1" applyBorder="1" applyAlignment="1">
      <alignment/>
    </xf>
    <xf numFmtId="37" fontId="0" fillId="33" borderId="10" xfId="38" applyFont="1" applyFill="1" applyBorder="1" applyAlignment="1">
      <alignment/>
    </xf>
    <xf numFmtId="164" fontId="0" fillId="33" borderId="13" xfId="38" applyNumberFormat="1" applyFont="1" applyFill="1" applyBorder="1" applyAlignment="1">
      <alignment/>
    </xf>
    <xf numFmtId="3" fontId="0" fillId="0" borderId="25" xfId="0" applyBorder="1" applyAlignment="1">
      <alignment/>
    </xf>
    <xf numFmtId="3" fontId="3" fillId="33" borderId="10" xfId="0" applyFont="1" applyFill="1" applyBorder="1" applyAlignment="1">
      <alignment/>
    </xf>
    <xf numFmtId="3" fontId="0" fillId="33" borderId="13" xfId="0" applyFont="1" applyFill="1" applyBorder="1" applyAlignment="1">
      <alignment/>
    </xf>
    <xf numFmtId="3" fontId="3" fillId="0" borderId="11" xfId="0" applyFont="1" applyBorder="1" applyAlignment="1">
      <alignment/>
    </xf>
    <xf numFmtId="3" fontId="3" fillId="33" borderId="26" xfId="0" applyFont="1" applyFill="1" applyBorder="1" applyAlignment="1">
      <alignment/>
    </xf>
    <xf numFmtId="164" fontId="0" fillId="0" borderId="17" xfId="38" applyNumberFormat="1" applyFont="1" applyBorder="1" applyAlignment="1">
      <alignment/>
    </xf>
    <xf numFmtId="37" fontId="0" fillId="33" borderId="11" xfId="38" applyFont="1" applyFill="1" applyBorder="1" applyAlignment="1">
      <alignment/>
    </xf>
    <xf numFmtId="3" fontId="0" fillId="33" borderId="15" xfId="0" applyFont="1" applyFill="1" applyBorder="1" applyAlignment="1">
      <alignment/>
    </xf>
    <xf numFmtId="3" fontId="0" fillId="33" borderId="27" xfId="0" applyFill="1" applyBorder="1" applyAlignment="1">
      <alignment/>
    </xf>
    <xf numFmtId="3" fontId="0" fillId="33" borderId="24" xfId="0" applyFont="1" applyFill="1" applyBorder="1" applyAlignment="1">
      <alignment/>
    </xf>
    <xf numFmtId="3" fontId="3" fillId="0" borderId="10" xfId="0" applyFont="1" applyBorder="1" applyAlignment="1">
      <alignment/>
    </xf>
    <xf numFmtId="3" fontId="3" fillId="33" borderId="28" xfId="0" applyFont="1" applyFill="1" applyBorder="1" applyAlignment="1">
      <alignment/>
    </xf>
    <xf numFmtId="3" fontId="0" fillId="33" borderId="22" xfId="0" applyFont="1" applyFill="1" applyBorder="1" applyAlignment="1">
      <alignment/>
    </xf>
    <xf numFmtId="3" fontId="6" fillId="0" borderId="14" xfId="0" applyFont="1" applyBorder="1" applyAlignment="1">
      <alignment/>
    </xf>
    <xf numFmtId="3" fontId="0" fillId="0" borderId="22" xfId="0" applyBorder="1" applyAlignment="1">
      <alignment/>
    </xf>
    <xf numFmtId="3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38" applyNumberFormat="1" applyFont="1" applyBorder="1" applyAlignment="1">
      <alignment/>
    </xf>
    <xf numFmtId="37" fontId="0" fillId="0" borderId="13" xfId="38" applyFont="1" applyBorder="1" applyAlignment="1">
      <alignment/>
    </xf>
    <xf numFmtId="3" fontId="5" fillId="0" borderId="16" xfId="0" applyFont="1" applyBorder="1" applyAlignment="1">
      <alignment/>
    </xf>
    <xf numFmtId="1" fontId="0" fillId="0" borderId="11" xfId="38" applyNumberFormat="1" applyFont="1" applyBorder="1" applyAlignment="1">
      <alignment/>
    </xf>
    <xf numFmtId="165" fontId="0" fillId="0" borderId="15" xfId="0" applyNumberFormat="1" applyBorder="1" applyAlignment="1">
      <alignment/>
    </xf>
    <xf numFmtId="3" fontId="0" fillId="0" borderId="29" xfId="0" applyBorder="1" applyAlignment="1">
      <alignment/>
    </xf>
    <xf numFmtId="164" fontId="0" fillId="0" borderId="30" xfId="38" applyNumberFormat="1" applyFont="1" applyBorder="1" applyAlignment="1">
      <alignment/>
    </xf>
    <xf numFmtId="3" fontId="5" fillId="0" borderId="31" xfId="0" applyFont="1" applyBorder="1" applyAlignment="1">
      <alignment/>
    </xf>
    <xf numFmtId="164" fontId="0" fillId="0" borderId="32" xfId="38" applyNumberFormat="1" applyFont="1" applyBorder="1" applyAlignment="1">
      <alignment/>
    </xf>
    <xf numFmtId="164" fontId="0" fillId="0" borderId="33" xfId="38" applyNumberFormat="1" applyFont="1" applyBorder="1" applyAlignment="1">
      <alignment/>
    </xf>
    <xf numFmtId="164" fontId="0" fillId="0" borderId="34" xfId="38" applyNumberFormat="1" applyFont="1" applyBorder="1" applyAlignment="1">
      <alignment/>
    </xf>
    <xf numFmtId="3" fontId="0" fillId="0" borderId="35" xfId="0" applyFont="1" applyBorder="1" applyAlignment="1">
      <alignment/>
    </xf>
    <xf numFmtId="3" fontId="0" fillId="0" borderId="11" xfId="0" applyFont="1" applyBorder="1" applyAlignment="1">
      <alignment horizontal="center"/>
    </xf>
    <xf numFmtId="3" fontId="47" fillId="0" borderId="36" xfId="0" applyFont="1" applyBorder="1" applyAlignment="1">
      <alignment horizontal="center"/>
    </xf>
    <xf numFmtId="3" fontId="0" fillId="0" borderId="26" xfId="0" applyFont="1" applyBorder="1" applyAlignment="1">
      <alignment horizontal="center"/>
    </xf>
    <xf numFmtId="3" fontId="6" fillId="0" borderId="14" xfId="0" applyFont="1" applyBorder="1" applyAlignment="1">
      <alignment horizontal="left" vertical="center" wrapText="1"/>
    </xf>
    <xf numFmtId="164" fontId="6" fillId="0" borderId="10" xfId="38" applyNumberFormat="1" applyFont="1" applyBorder="1" applyAlignment="1">
      <alignment/>
    </xf>
    <xf numFmtId="3" fontId="0" fillId="0" borderId="37" xfId="0" applyBorder="1" applyAlignment="1">
      <alignment horizontal="left" vertical="top" wrapText="1"/>
    </xf>
    <xf numFmtId="3" fontId="0" fillId="0" borderId="23" xfId="0" applyBorder="1" applyAlignment="1">
      <alignment horizontal="center" vertical="center" wrapText="1"/>
    </xf>
    <xf numFmtId="3" fontId="0" fillId="0" borderId="38" xfId="0" applyBorder="1" applyAlignment="1">
      <alignment horizontal="center" vertical="center" wrapText="1"/>
    </xf>
    <xf numFmtId="3" fontId="0" fillId="0" borderId="24" xfId="0" applyBorder="1" applyAlignment="1">
      <alignment horizontal="center" vertical="center" wrapText="1"/>
    </xf>
    <xf numFmtId="3" fontId="0" fillId="0" borderId="37" xfId="0" applyBorder="1" applyAlignment="1">
      <alignment horizontal="left" vertical="center" wrapText="1"/>
    </xf>
    <xf numFmtId="3" fontId="0" fillId="0" borderId="10" xfId="0" applyBorder="1" applyAlignment="1">
      <alignment horizontal="center" vertical="center" wrapText="1"/>
    </xf>
    <xf numFmtId="3" fontId="0" fillId="0" borderId="13" xfId="0" applyBorder="1" applyAlignment="1">
      <alignment horizontal="center" vertical="center" wrapText="1"/>
    </xf>
    <xf numFmtId="3" fontId="6" fillId="0" borderId="10" xfId="0" applyFont="1" applyBorder="1" applyAlignment="1">
      <alignment horizontal="center" vertical="center" wrapText="1"/>
    </xf>
    <xf numFmtId="3" fontId="6" fillId="0" borderId="39" xfId="0" applyFont="1" applyBorder="1" applyAlignment="1">
      <alignment horizontal="left" vertical="center" wrapText="1"/>
    </xf>
    <xf numFmtId="3" fontId="6" fillId="0" borderId="17" xfId="0" applyFont="1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3" fontId="0" fillId="0" borderId="15" xfId="0" applyBorder="1" applyAlignment="1">
      <alignment horizontal="center" vertical="center" wrapText="1"/>
    </xf>
    <xf numFmtId="3" fontId="6" fillId="0" borderId="16" xfId="0" applyFont="1" applyBorder="1" applyAlignment="1">
      <alignment horizontal="left" vertical="center" wrapText="1"/>
    </xf>
    <xf numFmtId="3" fontId="6" fillId="0" borderId="11" xfId="0" applyFont="1" applyBorder="1" applyAlignment="1">
      <alignment horizontal="center" vertical="center" wrapText="1"/>
    </xf>
    <xf numFmtId="3" fontId="7" fillId="0" borderId="14" xfId="0" applyFont="1" applyBorder="1" applyAlignment="1">
      <alignment horizontal="left" vertical="center" wrapText="1"/>
    </xf>
    <xf numFmtId="3" fontId="8" fillId="0" borderId="40" xfId="0" applyFont="1" applyBorder="1" applyAlignment="1">
      <alignment/>
    </xf>
    <xf numFmtId="165" fontId="10" fillId="0" borderId="10" xfId="38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3" fontId="10" fillId="0" borderId="14" xfId="0" applyFont="1" applyBorder="1" applyAlignment="1">
      <alignment horizontal="left" wrapText="1" indent="2"/>
    </xf>
    <xf numFmtId="165" fontId="9" fillId="0" borderId="10" xfId="38" applyNumberFormat="1" applyFont="1" applyFill="1" applyBorder="1" applyAlignment="1">
      <alignment/>
    </xf>
    <xf numFmtId="165" fontId="9" fillId="0" borderId="13" xfId="38" applyNumberFormat="1" applyFont="1" applyFill="1" applyBorder="1" applyAlignment="1">
      <alignment/>
    </xf>
    <xf numFmtId="3" fontId="10" fillId="0" borderId="16" xfId="0" applyFont="1" applyBorder="1" applyAlignment="1">
      <alignment horizontal="left" wrapText="1" indent="2"/>
    </xf>
    <xf numFmtId="165" fontId="10" fillId="0" borderId="11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3" fontId="5" fillId="0" borderId="14" xfId="0" applyFont="1" applyBorder="1" applyAlignment="1">
      <alignment/>
    </xf>
    <xf numFmtId="3" fontId="10" fillId="0" borderId="14" xfId="0" applyFont="1" applyFill="1" applyBorder="1" applyAlignment="1">
      <alignment/>
    </xf>
    <xf numFmtId="165" fontId="11" fillId="0" borderId="10" xfId="38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3" fontId="5" fillId="0" borderId="21" xfId="0" applyFont="1" applyFill="1" applyBorder="1" applyAlignment="1">
      <alignment vertical="center"/>
    </xf>
    <xf numFmtId="165" fontId="11" fillId="0" borderId="12" xfId="38" applyNumberFormat="1" applyFont="1" applyFill="1" applyBorder="1" applyAlignment="1">
      <alignment vertical="center"/>
    </xf>
    <xf numFmtId="37" fontId="0" fillId="0" borderId="15" xfId="38" applyFont="1" applyBorder="1" applyAlignment="1">
      <alignment/>
    </xf>
    <xf numFmtId="37" fontId="0" fillId="0" borderId="12" xfId="38" applyFont="1" applyBorder="1" applyAlignment="1">
      <alignment/>
    </xf>
    <xf numFmtId="3" fontId="0" fillId="0" borderId="29" xfId="0" applyBorder="1" applyAlignment="1">
      <alignment horizontal="left" vertical="top" wrapText="1"/>
    </xf>
    <xf numFmtId="164" fontId="0" fillId="0" borderId="41" xfId="38" applyNumberFormat="1" applyFont="1" applyBorder="1" applyAlignment="1">
      <alignment/>
    </xf>
    <xf numFmtId="164" fontId="0" fillId="0" borderId="42" xfId="38" applyNumberFormat="1" applyFont="1" applyBorder="1" applyAlignment="1">
      <alignment/>
    </xf>
    <xf numFmtId="3" fontId="0" fillId="0" borderId="43" xfId="0" applyBorder="1" applyAlignment="1">
      <alignment/>
    </xf>
    <xf numFmtId="37" fontId="0" fillId="0" borderId="22" xfId="38" applyFont="1" applyBorder="1" applyAlignment="1">
      <alignment/>
    </xf>
    <xf numFmtId="37" fontId="0" fillId="0" borderId="32" xfId="38" applyFont="1" applyBorder="1" applyAlignment="1">
      <alignment/>
    </xf>
    <xf numFmtId="3" fontId="0" fillId="0" borderId="32" xfId="0" applyBorder="1" applyAlignment="1">
      <alignment/>
    </xf>
    <xf numFmtId="3" fontId="1" fillId="0" borderId="44" xfId="0" applyFont="1" applyBorder="1" applyAlignment="1">
      <alignment horizontal="center" vertical="center"/>
    </xf>
    <xf numFmtId="3" fontId="1" fillId="0" borderId="45" xfId="0" applyFont="1" applyBorder="1" applyAlignment="1">
      <alignment horizontal="center" vertical="center"/>
    </xf>
    <xf numFmtId="3" fontId="0" fillId="0" borderId="21" xfId="0" applyBorder="1" applyAlignment="1">
      <alignment/>
    </xf>
    <xf numFmtId="164" fontId="0" fillId="0" borderId="22" xfId="38" applyNumberFormat="1" applyFont="1" applyBorder="1" applyAlignment="1">
      <alignment/>
    </xf>
    <xf numFmtId="3" fontId="3" fillId="19" borderId="46" xfId="0" applyFont="1" applyFill="1" applyBorder="1" applyAlignment="1">
      <alignment/>
    </xf>
    <xf numFmtId="164" fontId="3" fillId="19" borderId="47" xfId="38" applyNumberFormat="1" applyFont="1" applyFill="1" applyBorder="1" applyAlignment="1">
      <alignment horizontal="right" vertical="center"/>
    </xf>
    <xf numFmtId="164" fontId="3" fillId="19" borderId="48" xfId="38" applyNumberFormat="1" applyFont="1" applyFill="1" applyBorder="1" applyAlignment="1">
      <alignment horizontal="right" vertical="center"/>
    </xf>
    <xf numFmtId="164" fontId="3" fillId="19" borderId="47" xfId="38" applyNumberFormat="1" applyFont="1" applyFill="1" applyBorder="1" applyAlignment="1">
      <alignment vertical="center"/>
    </xf>
    <xf numFmtId="3" fontId="3" fillId="19" borderId="49" xfId="0" applyFont="1" applyFill="1" applyBorder="1" applyAlignment="1">
      <alignment/>
    </xf>
    <xf numFmtId="164" fontId="3" fillId="19" borderId="50" xfId="38" applyNumberFormat="1" applyFont="1" applyFill="1" applyBorder="1" applyAlignment="1">
      <alignment vertical="center"/>
    </xf>
    <xf numFmtId="164" fontId="3" fillId="19" borderId="48" xfId="38" applyNumberFormat="1" applyFont="1" applyFill="1" applyBorder="1" applyAlignment="1">
      <alignment vertical="center"/>
    </xf>
    <xf numFmtId="164" fontId="3" fillId="19" borderId="47" xfId="38" applyNumberFormat="1" applyFont="1" applyFill="1" applyBorder="1" applyAlignment="1">
      <alignment horizontal="right"/>
    </xf>
    <xf numFmtId="164" fontId="3" fillId="19" borderId="47" xfId="38" applyNumberFormat="1" applyFont="1" applyFill="1" applyBorder="1" applyAlignment="1">
      <alignment/>
    </xf>
    <xf numFmtId="164" fontId="3" fillId="19" borderId="48" xfId="38" applyNumberFormat="1" applyFont="1" applyFill="1" applyBorder="1" applyAlignment="1">
      <alignment/>
    </xf>
    <xf numFmtId="164" fontId="3" fillId="19" borderId="51" xfId="38" applyNumberFormat="1" applyFont="1" applyFill="1" applyBorder="1" applyAlignment="1">
      <alignment vertical="center"/>
    </xf>
    <xf numFmtId="164" fontId="3" fillId="19" borderId="52" xfId="38" applyNumberFormat="1" applyFont="1" applyFill="1" applyBorder="1" applyAlignment="1">
      <alignment vertical="center"/>
    </xf>
    <xf numFmtId="3" fontId="0" fillId="0" borderId="12" xfId="0" applyBorder="1" applyAlignment="1">
      <alignment/>
    </xf>
    <xf numFmtId="3" fontId="6" fillId="0" borderId="16" xfId="0" applyFont="1" applyBorder="1" applyAlignment="1">
      <alignment/>
    </xf>
    <xf numFmtId="3" fontId="0" fillId="0" borderId="35" xfId="0" applyBorder="1" applyAlignment="1">
      <alignment horizontal="left" vertical="center" wrapText="1"/>
    </xf>
    <xf numFmtId="3" fontId="0" fillId="0" borderId="36" xfId="0" applyBorder="1" applyAlignment="1">
      <alignment horizontal="center" vertical="center" wrapText="1"/>
    </xf>
    <xf numFmtId="165" fontId="0" fillId="0" borderId="22" xfId="0" applyNumberFormat="1" applyBorder="1" applyAlignment="1">
      <alignment/>
    </xf>
    <xf numFmtId="3" fontId="1" fillId="8" borderId="0" xfId="0" applyFont="1" applyFill="1" applyAlignment="1">
      <alignment horizontal="center" vertical="center" wrapText="1"/>
    </xf>
    <xf numFmtId="3" fontId="2" fillId="8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0" fillId="0" borderId="51" xfId="0" applyBorder="1" applyAlignment="1">
      <alignment horizontal="center" vertical="center" wrapText="1"/>
    </xf>
    <xf numFmtId="3" fontId="0" fillId="0" borderId="53" xfId="0" applyBorder="1" applyAlignment="1">
      <alignment horizontal="center" vertical="center" wrapText="1"/>
    </xf>
    <xf numFmtId="3" fontId="0" fillId="0" borderId="54" xfId="0" applyBorder="1" applyAlignment="1">
      <alignment horizontal="center" vertical="center" wrapText="1"/>
    </xf>
    <xf numFmtId="3" fontId="0" fillId="0" borderId="55" xfId="0" applyBorder="1" applyAlignment="1">
      <alignment horizontal="center" vertical="center" wrapText="1"/>
    </xf>
    <xf numFmtId="3" fontId="0" fillId="0" borderId="39" xfId="0" applyBorder="1" applyAlignment="1">
      <alignment horizontal="center" vertical="center" wrapText="1"/>
    </xf>
    <xf numFmtId="3" fontId="0" fillId="0" borderId="56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51.625" style="0" customWidth="1"/>
    <col min="2" max="2" width="12.75390625" style="0" customWidth="1"/>
    <col min="3" max="3" width="12.25390625" style="0" customWidth="1"/>
    <col min="4" max="4" width="12.75390625" style="0" customWidth="1"/>
    <col min="5" max="5" width="12.375" style="0" customWidth="1"/>
    <col min="6" max="10" width="12.75390625" style="0" customWidth="1"/>
  </cols>
  <sheetData>
    <row r="1" ht="12.75">
      <c r="G1" t="s">
        <v>121</v>
      </c>
    </row>
    <row r="2" spans="1:7" ht="18.75" customHeight="1">
      <c r="A2" s="131" t="s">
        <v>7</v>
      </c>
      <c r="B2" s="131"/>
      <c r="C2" s="131"/>
      <c r="D2" s="131"/>
      <c r="E2" s="131"/>
      <c r="F2" s="131"/>
      <c r="G2" s="132"/>
    </row>
    <row r="3" spans="1:7" ht="12.75" customHeight="1">
      <c r="A3" s="133" t="s">
        <v>5</v>
      </c>
      <c r="B3" s="133"/>
      <c r="C3" s="133"/>
      <c r="D3" s="133"/>
      <c r="E3" s="133"/>
      <c r="F3" s="133"/>
      <c r="G3" s="133"/>
    </row>
    <row r="4" ht="13.5" thickBot="1">
      <c r="G4" s="16" t="s">
        <v>0</v>
      </c>
    </row>
    <row r="5" spans="1:7" ht="13.5" customHeight="1">
      <c r="A5" s="137" t="s">
        <v>6</v>
      </c>
      <c r="B5" s="134" t="s">
        <v>1</v>
      </c>
      <c r="C5" s="135"/>
      <c r="D5" s="136" t="s">
        <v>4</v>
      </c>
      <c r="E5" s="136"/>
      <c r="F5" s="134" t="s">
        <v>122</v>
      </c>
      <c r="G5" s="139"/>
    </row>
    <row r="6" spans="1:7" ht="13.5" customHeight="1" thickBot="1">
      <c r="A6" s="138"/>
      <c r="B6" s="12" t="s">
        <v>2</v>
      </c>
      <c r="C6" s="12" t="s">
        <v>3</v>
      </c>
      <c r="D6" s="13" t="s">
        <v>2</v>
      </c>
      <c r="E6" s="14" t="s">
        <v>3</v>
      </c>
      <c r="F6" s="12" t="s">
        <v>2</v>
      </c>
      <c r="G6" s="15" t="s">
        <v>3</v>
      </c>
    </row>
    <row r="7" spans="1:7" ht="15" customHeight="1">
      <c r="A7" s="114" t="s">
        <v>8</v>
      </c>
      <c r="B7" s="115">
        <v>0</v>
      </c>
      <c r="C7" s="115">
        <v>0</v>
      </c>
      <c r="D7" s="115">
        <v>660</v>
      </c>
      <c r="E7" s="115">
        <v>0</v>
      </c>
      <c r="F7" s="115">
        <v>660</v>
      </c>
      <c r="G7" s="116">
        <v>0</v>
      </c>
    </row>
    <row r="8" spans="1:7" ht="15" customHeight="1">
      <c r="A8" s="17" t="s">
        <v>9</v>
      </c>
      <c r="B8" s="18"/>
      <c r="C8" s="19"/>
      <c r="D8" s="18"/>
      <c r="E8" s="19"/>
      <c r="F8" s="18"/>
      <c r="G8" s="20"/>
    </row>
    <row r="9" spans="1:7" ht="13.5" thickBot="1">
      <c r="A9" s="21" t="s">
        <v>10</v>
      </c>
      <c r="B9" s="22"/>
      <c r="C9" s="23"/>
      <c r="D9" s="22">
        <v>660</v>
      </c>
      <c r="E9" s="23"/>
      <c r="F9" s="22">
        <v>660</v>
      </c>
      <c r="G9" s="24"/>
    </row>
    <row r="10" spans="1:7" ht="12.75">
      <c r="A10" s="114" t="s">
        <v>11</v>
      </c>
      <c r="B10" s="117">
        <v>0</v>
      </c>
      <c r="C10" s="117">
        <v>0</v>
      </c>
      <c r="D10" s="117">
        <v>1192</v>
      </c>
      <c r="E10" s="117">
        <v>0</v>
      </c>
      <c r="F10" s="117">
        <v>72</v>
      </c>
      <c r="G10" s="116">
        <v>0</v>
      </c>
    </row>
    <row r="11" spans="1:7" ht="12.75">
      <c r="A11" s="17" t="s">
        <v>9</v>
      </c>
      <c r="B11" s="6"/>
      <c r="C11" s="25"/>
      <c r="D11" s="6"/>
      <c r="E11" s="25"/>
      <c r="F11" s="6"/>
      <c r="G11" s="26"/>
    </row>
    <row r="12" spans="1:7" ht="12.75">
      <c r="A12" s="27" t="s">
        <v>12</v>
      </c>
      <c r="B12" s="2"/>
      <c r="C12" s="28"/>
      <c r="D12" s="2"/>
      <c r="E12" s="28"/>
      <c r="F12" s="2"/>
      <c r="G12" s="29"/>
    </row>
    <row r="13" spans="1:7" ht="13.5" thickBot="1">
      <c r="A13" s="45" t="s">
        <v>20</v>
      </c>
      <c r="B13" s="30"/>
      <c r="C13" s="31"/>
      <c r="D13" s="30">
        <v>1192</v>
      </c>
      <c r="E13" s="31"/>
      <c r="F13" s="30">
        <v>72</v>
      </c>
      <c r="G13" s="32"/>
    </row>
    <row r="14" spans="1:7" ht="12.75">
      <c r="A14" s="114" t="s">
        <v>14</v>
      </c>
      <c r="B14" s="115">
        <f>B21+B22</f>
        <v>45600</v>
      </c>
      <c r="C14" s="117">
        <v>0</v>
      </c>
      <c r="D14" s="117">
        <f>D16+D17+D19+D20+D21+D22</f>
        <v>100015</v>
      </c>
      <c r="E14" s="117">
        <v>0</v>
      </c>
      <c r="F14" s="117">
        <f>F16+F17+F19+F20+F21+F22</f>
        <v>70290</v>
      </c>
      <c r="G14" s="120">
        <v>0</v>
      </c>
    </row>
    <row r="15" spans="1:7" ht="12.75">
      <c r="A15" s="17" t="s">
        <v>9</v>
      </c>
      <c r="B15" s="6"/>
      <c r="C15" s="25"/>
      <c r="D15" s="6"/>
      <c r="E15" s="25"/>
      <c r="F15" s="6"/>
      <c r="G15" s="26"/>
    </row>
    <row r="16" spans="1:7" ht="12.75">
      <c r="A16" s="8" t="s">
        <v>15</v>
      </c>
      <c r="B16" s="6"/>
      <c r="C16" s="25"/>
      <c r="D16" s="6">
        <v>19510</v>
      </c>
      <c r="E16" s="25"/>
      <c r="F16" s="6">
        <v>19504</v>
      </c>
      <c r="G16" s="26"/>
    </row>
    <row r="17" spans="1:7" ht="12.75">
      <c r="A17" s="8" t="s">
        <v>21</v>
      </c>
      <c r="B17" s="6"/>
      <c r="C17" s="25"/>
      <c r="D17" s="6">
        <v>700</v>
      </c>
      <c r="E17" s="25"/>
      <c r="F17" s="6">
        <v>700</v>
      </c>
      <c r="G17" s="26"/>
    </row>
    <row r="18" spans="1:7" ht="12.75">
      <c r="A18" s="8" t="s">
        <v>12</v>
      </c>
      <c r="B18" s="6"/>
      <c r="C18" s="25"/>
      <c r="D18" s="6"/>
      <c r="E18" s="25"/>
      <c r="F18" s="6"/>
      <c r="G18" s="26"/>
    </row>
    <row r="19" spans="1:7" ht="12.75">
      <c r="A19" s="8" t="s">
        <v>22</v>
      </c>
      <c r="B19" s="6"/>
      <c r="C19" s="25"/>
      <c r="D19" s="6">
        <v>3000</v>
      </c>
      <c r="E19" s="25"/>
      <c r="F19" s="6">
        <v>2938</v>
      </c>
      <c r="G19" s="26"/>
    </row>
    <row r="20" spans="1:7" ht="12.75">
      <c r="A20" s="8" t="s">
        <v>23</v>
      </c>
      <c r="B20" s="6"/>
      <c r="C20" s="25"/>
      <c r="D20" s="6">
        <v>700</v>
      </c>
      <c r="E20" s="25"/>
      <c r="F20" s="6">
        <v>690</v>
      </c>
      <c r="G20" s="26"/>
    </row>
    <row r="21" spans="1:7" ht="12.75">
      <c r="A21" s="33" t="s">
        <v>13</v>
      </c>
      <c r="B21" s="2">
        <v>600</v>
      </c>
      <c r="C21" s="34"/>
      <c r="D21" s="2">
        <v>3300</v>
      </c>
      <c r="E21" s="35"/>
      <c r="F21" s="2">
        <v>3300</v>
      </c>
      <c r="G21" s="36"/>
    </row>
    <row r="22" spans="1:7" ht="12.75">
      <c r="A22" s="37" t="s">
        <v>16</v>
      </c>
      <c r="B22" s="30">
        <v>45000</v>
      </c>
      <c r="C22" s="38"/>
      <c r="D22" s="6">
        <v>72805</v>
      </c>
      <c r="E22" s="35"/>
      <c r="F22" s="2">
        <v>43158</v>
      </c>
      <c r="G22" s="39"/>
    </row>
    <row r="23" spans="1:7" ht="13.5" thickBot="1">
      <c r="A23" s="10" t="s">
        <v>17</v>
      </c>
      <c r="B23" s="40"/>
      <c r="C23" s="41"/>
      <c r="D23" s="42">
        <v>43563</v>
      </c>
      <c r="E23" s="43"/>
      <c r="F23" s="42">
        <v>43158</v>
      </c>
      <c r="G23" s="44"/>
    </row>
    <row r="24" spans="1:7" ht="12.75">
      <c r="A24" s="114" t="s">
        <v>18</v>
      </c>
      <c r="B24" s="121">
        <v>0</v>
      </c>
      <c r="C24" s="122">
        <v>0</v>
      </c>
      <c r="D24" s="122">
        <f>D26+D28+D29+D30</f>
        <v>800</v>
      </c>
      <c r="E24" s="122">
        <v>0</v>
      </c>
      <c r="F24" s="122">
        <f>F26+F28+F29+F30</f>
        <v>800</v>
      </c>
      <c r="G24" s="123">
        <v>0</v>
      </c>
    </row>
    <row r="25" spans="1:7" ht="12.75">
      <c r="A25" s="17" t="s">
        <v>9</v>
      </c>
      <c r="B25" s="6"/>
      <c r="C25" s="25"/>
      <c r="D25" s="6"/>
      <c r="E25" s="25"/>
      <c r="F25" s="6"/>
      <c r="G25" s="26"/>
    </row>
    <row r="26" spans="1:7" ht="12.75">
      <c r="A26" s="8" t="s">
        <v>116</v>
      </c>
      <c r="B26" s="47"/>
      <c r="C26" s="48"/>
      <c r="D26" s="2">
        <v>250</v>
      </c>
      <c r="E26" s="35"/>
      <c r="F26" s="2">
        <v>250</v>
      </c>
      <c r="G26" s="39"/>
    </row>
    <row r="27" spans="1:7" ht="12.75">
      <c r="A27" s="27" t="s">
        <v>12</v>
      </c>
      <c r="B27" s="47"/>
      <c r="C27" s="48"/>
      <c r="D27" s="2"/>
      <c r="E27" s="35"/>
      <c r="F27" s="2"/>
      <c r="G27" s="39"/>
    </row>
    <row r="28" spans="1:7" ht="12.75">
      <c r="A28" s="95" t="s">
        <v>94</v>
      </c>
      <c r="B28" s="2"/>
      <c r="C28" s="2"/>
      <c r="D28" s="2">
        <v>250</v>
      </c>
      <c r="E28" s="2"/>
      <c r="F28" s="2">
        <v>250</v>
      </c>
      <c r="G28" s="49"/>
    </row>
    <row r="29" spans="1:7" ht="12.75">
      <c r="A29" s="95" t="s">
        <v>95</v>
      </c>
      <c r="B29" s="6"/>
      <c r="C29" s="6"/>
      <c r="D29" s="6">
        <v>100</v>
      </c>
      <c r="E29" s="6"/>
      <c r="F29" s="6">
        <v>100</v>
      </c>
      <c r="G29" s="49"/>
    </row>
    <row r="30" spans="1:7" ht="13.5" thickBot="1">
      <c r="A30" s="95" t="s">
        <v>96</v>
      </c>
      <c r="B30" s="2"/>
      <c r="C30" s="2"/>
      <c r="D30" s="2">
        <v>200</v>
      </c>
      <c r="E30" s="2"/>
      <c r="F30" s="2">
        <v>200</v>
      </c>
      <c r="G30" s="46"/>
    </row>
    <row r="31" spans="1:7" ht="12.75">
      <c r="A31" s="114" t="s">
        <v>19</v>
      </c>
      <c r="B31" s="117">
        <f aca="true" t="shared" si="0" ref="B31:G31">B33+B79+B80+B82+B83</f>
        <v>98674</v>
      </c>
      <c r="C31" s="117">
        <f t="shared" si="0"/>
        <v>0</v>
      </c>
      <c r="D31" s="117">
        <f t="shared" si="0"/>
        <v>173438</v>
      </c>
      <c r="E31" s="117">
        <f t="shared" si="0"/>
        <v>0</v>
      </c>
      <c r="F31" s="117">
        <f t="shared" si="0"/>
        <v>132577</v>
      </c>
      <c r="G31" s="120">
        <f t="shared" si="0"/>
        <v>0</v>
      </c>
    </row>
    <row r="32" spans="1:7" ht="12.75">
      <c r="A32" s="17" t="s">
        <v>9</v>
      </c>
      <c r="B32" s="6"/>
      <c r="C32" s="25"/>
      <c r="D32" s="6"/>
      <c r="E32" s="25"/>
      <c r="F32" s="6"/>
      <c r="G32" s="26"/>
    </row>
    <row r="33" spans="1:7" ht="12.75">
      <c r="A33" s="8" t="s">
        <v>12</v>
      </c>
      <c r="B33" s="2">
        <f>B34+B35+B36+B37+B38+B39+B40+B41+B42++B43+B44+B45+B46+B47+B48+B49+B50+B51+B52+B53+B54+B55+B56+B57+B58+B59+B60+B61+B62+B63+B64+B65+B66+B67+B68+B69+B70+B71+B72+B73+B74+B75+B76+B77+B78</f>
        <v>15000</v>
      </c>
      <c r="C33" s="2"/>
      <c r="D33" s="2">
        <f>D34+D35+D36+D37+D38+D39+D40+D41+D42++D43+D44+D45+D46+D47+D48+D49+D50+D51+D52+D53+D54+D55+D56+D57+D58+D59+D60+D61+D62+D63+D64+D65+D66+D67+D68+D69+D70+D71+D72+D73+D74+D75+D76+D77+D78</f>
        <v>20461</v>
      </c>
      <c r="E33" s="2"/>
      <c r="F33" s="2">
        <f>F34+F35+F36+F37+F38+F39+F40+F41+F42++F43+F44+F45+F46+F47+F48+F49+F50+F51+F52+F53+F54+F55+F56+F57+F58+F59+F60+F61+F62+F63+F64+F65+F66+F67+F68+F69+F70+F71+F72+F73+F74+F75+F76+F77+F78</f>
        <v>20025</v>
      </c>
      <c r="G33" s="7"/>
    </row>
    <row r="34" spans="1:7" ht="12.75">
      <c r="A34" s="8" t="s">
        <v>24</v>
      </c>
      <c r="B34" s="2">
        <v>842</v>
      </c>
      <c r="C34" s="2"/>
      <c r="D34" s="2">
        <v>1150</v>
      </c>
      <c r="E34" s="2"/>
      <c r="F34" s="2">
        <v>1124</v>
      </c>
      <c r="G34" s="7"/>
    </row>
    <row r="35" spans="1:7" ht="12.75">
      <c r="A35" s="8" t="s">
        <v>25</v>
      </c>
      <c r="B35" s="2">
        <v>1</v>
      </c>
      <c r="C35" s="2"/>
      <c r="D35" s="2">
        <v>1</v>
      </c>
      <c r="E35" s="2"/>
      <c r="F35" s="2">
        <v>1</v>
      </c>
      <c r="G35" s="7"/>
    </row>
    <row r="36" spans="1:7" ht="12.75">
      <c r="A36" s="8" t="s">
        <v>26</v>
      </c>
      <c r="B36" s="2">
        <v>18</v>
      </c>
      <c r="C36" s="2"/>
      <c r="D36" s="2">
        <v>24</v>
      </c>
      <c r="E36" s="2"/>
      <c r="F36" s="2">
        <v>24</v>
      </c>
      <c r="G36" s="7"/>
    </row>
    <row r="37" spans="1:7" ht="12.75">
      <c r="A37" s="8" t="s">
        <v>27</v>
      </c>
      <c r="B37" s="2">
        <v>37</v>
      </c>
      <c r="C37" s="2"/>
      <c r="D37" s="2">
        <v>51</v>
      </c>
      <c r="E37" s="2"/>
      <c r="F37" s="2">
        <v>50</v>
      </c>
      <c r="G37" s="7"/>
    </row>
    <row r="38" spans="1:7" ht="12.75">
      <c r="A38" s="8" t="s">
        <v>28</v>
      </c>
      <c r="B38" s="2">
        <v>399</v>
      </c>
      <c r="C38" s="2"/>
      <c r="D38" s="2">
        <v>544</v>
      </c>
      <c r="E38" s="2"/>
      <c r="F38" s="2">
        <v>532</v>
      </c>
      <c r="G38" s="7"/>
    </row>
    <row r="39" spans="1:7" ht="13.5" thickBot="1">
      <c r="A39" s="10" t="s">
        <v>29</v>
      </c>
      <c r="B39" s="22">
        <v>58</v>
      </c>
      <c r="C39" s="22"/>
      <c r="D39" s="22">
        <v>79</v>
      </c>
      <c r="E39" s="22"/>
      <c r="F39" s="22">
        <v>77</v>
      </c>
      <c r="G39" s="58"/>
    </row>
    <row r="40" spans="1:7" ht="12.75">
      <c r="A40" s="112" t="s">
        <v>30</v>
      </c>
      <c r="B40" s="6">
        <v>43</v>
      </c>
      <c r="C40" s="6"/>
      <c r="D40" s="6">
        <v>59</v>
      </c>
      <c r="E40" s="6"/>
      <c r="F40" s="6">
        <v>58</v>
      </c>
      <c r="G40" s="130"/>
    </row>
    <row r="41" spans="1:7" ht="12.75">
      <c r="A41" s="8" t="s">
        <v>31</v>
      </c>
      <c r="B41" s="2">
        <v>284</v>
      </c>
      <c r="C41" s="2"/>
      <c r="D41" s="2">
        <v>387</v>
      </c>
      <c r="E41" s="2"/>
      <c r="F41" s="2">
        <v>379</v>
      </c>
      <c r="G41" s="7"/>
    </row>
    <row r="42" spans="1:7" ht="12.75">
      <c r="A42" s="8" t="s">
        <v>32</v>
      </c>
      <c r="B42" s="2">
        <v>2285</v>
      </c>
      <c r="C42" s="2"/>
      <c r="D42" s="2">
        <v>3118</v>
      </c>
      <c r="E42" s="2"/>
      <c r="F42" s="2">
        <v>3051</v>
      </c>
      <c r="G42" s="7"/>
    </row>
    <row r="43" spans="1:7" ht="12.75">
      <c r="A43" s="8" t="s">
        <v>33</v>
      </c>
      <c r="B43" s="2">
        <v>441</v>
      </c>
      <c r="C43" s="2"/>
      <c r="D43" s="2">
        <v>602</v>
      </c>
      <c r="E43" s="2"/>
      <c r="F43" s="2">
        <v>589</v>
      </c>
      <c r="G43" s="7"/>
    </row>
    <row r="44" spans="1:7" ht="12.75">
      <c r="A44" s="8" t="s">
        <v>34</v>
      </c>
      <c r="B44" s="2">
        <v>154</v>
      </c>
      <c r="C44" s="2"/>
      <c r="D44" s="2">
        <v>209</v>
      </c>
      <c r="E44" s="2"/>
      <c r="F44" s="2">
        <v>205</v>
      </c>
      <c r="G44" s="7"/>
    </row>
    <row r="45" spans="1:7" ht="12.75">
      <c r="A45" s="8" t="s">
        <v>104</v>
      </c>
      <c r="B45" s="2">
        <v>825</v>
      </c>
      <c r="C45" s="2"/>
      <c r="D45" s="2">
        <v>1125</v>
      </c>
      <c r="E45" s="2"/>
      <c r="F45" s="2">
        <v>1101</v>
      </c>
      <c r="G45" s="7"/>
    </row>
    <row r="46" spans="1:7" ht="12.75">
      <c r="A46" s="8" t="s">
        <v>35</v>
      </c>
      <c r="B46" s="2">
        <v>1</v>
      </c>
      <c r="C46" s="2"/>
      <c r="D46" s="2">
        <v>1</v>
      </c>
      <c r="E46" s="2"/>
      <c r="F46" s="2">
        <v>1</v>
      </c>
      <c r="G46" s="7"/>
    </row>
    <row r="47" spans="1:7" ht="12.75">
      <c r="A47" s="8" t="s">
        <v>36</v>
      </c>
      <c r="B47" s="2">
        <v>72</v>
      </c>
      <c r="C47" s="2"/>
      <c r="D47" s="2">
        <v>98</v>
      </c>
      <c r="E47" s="2"/>
      <c r="F47" s="2">
        <v>96</v>
      </c>
      <c r="G47" s="7"/>
    </row>
    <row r="48" spans="1:7" ht="12.75">
      <c r="A48" s="8" t="s">
        <v>37</v>
      </c>
      <c r="B48" s="2">
        <v>1</v>
      </c>
      <c r="C48" s="2"/>
      <c r="D48" s="2">
        <v>1</v>
      </c>
      <c r="E48" s="2"/>
      <c r="F48" s="2">
        <v>1</v>
      </c>
      <c r="G48" s="7"/>
    </row>
    <row r="49" spans="1:7" ht="12.75">
      <c r="A49" s="8" t="s">
        <v>105</v>
      </c>
      <c r="B49" s="2">
        <v>40</v>
      </c>
      <c r="C49" s="2"/>
      <c r="D49" s="2">
        <v>55</v>
      </c>
      <c r="E49" s="2"/>
      <c r="F49" s="2">
        <v>54</v>
      </c>
      <c r="G49" s="7"/>
    </row>
    <row r="50" spans="1:7" ht="12.75">
      <c r="A50" s="8" t="s">
        <v>38</v>
      </c>
      <c r="B50" s="2">
        <v>36</v>
      </c>
      <c r="C50" s="2"/>
      <c r="D50" s="2">
        <v>49</v>
      </c>
      <c r="E50" s="2"/>
      <c r="F50" s="2">
        <v>48</v>
      </c>
      <c r="G50" s="7"/>
    </row>
    <row r="51" spans="1:7" ht="12.75">
      <c r="A51" s="8" t="s">
        <v>39</v>
      </c>
      <c r="B51" s="2">
        <v>2318</v>
      </c>
      <c r="C51" s="2"/>
      <c r="D51" s="2">
        <v>3163</v>
      </c>
      <c r="E51" s="2"/>
      <c r="F51" s="2">
        <v>3095</v>
      </c>
      <c r="G51" s="7"/>
    </row>
    <row r="52" spans="1:7" ht="12.75">
      <c r="A52" s="8" t="s">
        <v>40</v>
      </c>
      <c r="B52" s="2">
        <v>120</v>
      </c>
      <c r="C52" s="2"/>
      <c r="D52" s="2">
        <v>163</v>
      </c>
      <c r="E52" s="2"/>
      <c r="F52" s="2">
        <v>160</v>
      </c>
      <c r="G52" s="7"/>
    </row>
    <row r="53" spans="1:7" ht="12.75">
      <c r="A53" s="8" t="s">
        <v>106</v>
      </c>
      <c r="B53" s="2">
        <v>1419</v>
      </c>
      <c r="C53" s="2"/>
      <c r="D53" s="2">
        <v>1936</v>
      </c>
      <c r="E53" s="2"/>
      <c r="F53" s="2">
        <v>1895</v>
      </c>
      <c r="G53" s="7"/>
    </row>
    <row r="54" spans="1:7" ht="12.75">
      <c r="A54" s="8" t="s">
        <v>41</v>
      </c>
      <c r="B54" s="2">
        <v>7</v>
      </c>
      <c r="C54" s="2"/>
      <c r="D54" s="2">
        <v>9</v>
      </c>
      <c r="E54" s="2"/>
      <c r="F54" s="2">
        <v>9</v>
      </c>
      <c r="G54" s="7"/>
    </row>
    <row r="55" spans="1:7" ht="12.75">
      <c r="A55" s="8" t="s">
        <v>107</v>
      </c>
      <c r="B55" s="2">
        <v>292</v>
      </c>
      <c r="C55" s="2"/>
      <c r="D55" s="2">
        <v>399</v>
      </c>
      <c r="E55" s="2"/>
      <c r="F55" s="2">
        <v>390</v>
      </c>
      <c r="G55" s="7"/>
    </row>
    <row r="56" spans="1:7" ht="12.75">
      <c r="A56" s="8" t="s">
        <v>42</v>
      </c>
      <c r="B56" s="2">
        <v>330</v>
      </c>
      <c r="C56" s="2"/>
      <c r="D56" s="2">
        <v>451</v>
      </c>
      <c r="E56" s="2"/>
      <c r="F56" s="2">
        <v>441</v>
      </c>
      <c r="G56" s="7"/>
    </row>
    <row r="57" spans="1:7" ht="12.75">
      <c r="A57" s="8" t="s">
        <v>43</v>
      </c>
      <c r="B57" s="2">
        <v>58</v>
      </c>
      <c r="C57" s="2"/>
      <c r="D57" s="2">
        <v>80</v>
      </c>
      <c r="E57" s="2"/>
      <c r="F57" s="2">
        <v>78</v>
      </c>
      <c r="G57" s="7"/>
    </row>
    <row r="58" spans="1:7" ht="12.75">
      <c r="A58" s="8" t="s">
        <v>44</v>
      </c>
      <c r="B58" s="2">
        <v>81</v>
      </c>
      <c r="C58" s="2"/>
      <c r="D58" s="2">
        <v>110</v>
      </c>
      <c r="E58" s="2"/>
      <c r="F58" s="2">
        <v>108</v>
      </c>
      <c r="G58" s="7"/>
    </row>
    <row r="59" spans="1:7" ht="12.75">
      <c r="A59" s="8" t="s">
        <v>45</v>
      </c>
      <c r="B59" s="2">
        <v>18</v>
      </c>
      <c r="C59" s="2"/>
      <c r="D59" s="2">
        <v>25</v>
      </c>
      <c r="E59" s="2"/>
      <c r="F59" s="2">
        <v>24</v>
      </c>
      <c r="G59" s="7"/>
    </row>
    <row r="60" spans="1:7" ht="12.75">
      <c r="A60" s="8" t="s">
        <v>46</v>
      </c>
      <c r="B60" s="2">
        <v>145</v>
      </c>
      <c r="C60" s="2"/>
      <c r="D60" s="2">
        <v>197</v>
      </c>
      <c r="E60" s="2"/>
      <c r="F60" s="2">
        <v>193</v>
      </c>
      <c r="G60" s="7"/>
    </row>
    <row r="61" spans="1:7" ht="12.75">
      <c r="A61" s="8" t="s">
        <v>47</v>
      </c>
      <c r="B61" s="2">
        <v>113</v>
      </c>
      <c r="C61" s="2"/>
      <c r="D61" s="2">
        <v>154</v>
      </c>
      <c r="E61" s="2"/>
      <c r="F61" s="2">
        <v>151</v>
      </c>
      <c r="G61" s="7"/>
    </row>
    <row r="62" spans="1:7" ht="12.75">
      <c r="A62" s="8" t="s">
        <v>48</v>
      </c>
      <c r="B62" s="2">
        <v>137</v>
      </c>
      <c r="C62" s="2"/>
      <c r="D62" s="2">
        <v>187</v>
      </c>
      <c r="E62" s="2"/>
      <c r="F62" s="2">
        <v>183</v>
      </c>
      <c r="G62" s="7"/>
    </row>
    <row r="63" spans="1:7" ht="12.75">
      <c r="A63" s="8" t="s">
        <v>49</v>
      </c>
      <c r="B63" s="2">
        <v>47</v>
      </c>
      <c r="C63" s="2"/>
      <c r="D63" s="2">
        <v>64</v>
      </c>
      <c r="E63" s="2"/>
      <c r="F63" s="2">
        <v>63</v>
      </c>
      <c r="G63" s="7"/>
    </row>
    <row r="64" spans="1:7" ht="12.75">
      <c r="A64" s="50" t="s">
        <v>101</v>
      </c>
      <c r="B64" s="2">
        <v>178</v>
      </c>
      <c r="C64" s="2"/>
      <c r="D64" s="2">
        <v>242</v>
      </c>
      <c r="E64" s="2"/>
      <c r="F64" s="2">
        <v>237</v>
      </c>
      <c r="G64" s="7"/>
    </row>
    <row r="65" spans="1:7" ht="12.75">
      <c r="A65" s="8" t="s">
        <v>50</v>
      </c>
      <c r="B65" s="2">
        <v>357</v>
      </c>
      <c r="C65" s="2"/>
      <c r="D65" s="2">
        <v>486</v>
      </c>
      <c r="E65" s="2"/>
      <c r="F65" s="2">
        <v>476</v>
      </c>
      <c r="G65" s="7"/>
    </row>
    <row r="66" spans="1:7" ht="12.75">
      <c r="A66" s="8" t="s">
        <v>51</v>
      </c>
      <c r="B66" s="2">
        <v>28</v>
      </c>
      <c r="C66" s="2"/>
      <c r="D66" s="2">
        <v>38</v>
      </c>
      <c r="E66" s="2"/>
      <c r="F66" s="2">
        <v>37</v>
      </c>
      <c r="G66" s="7"/>
    </row>
    <row r="67" spans="1:7" ht="12.75">
      <c r="A67" s="8" t="s">
        <v>52</v>
      </c>
      <c r="B67" s="2">
        <v>63</v>
      </c>
      <c r="C67" s="2"/>
      <c r="D67" s="2">
        <v>86</v>
      </c>
      <c r="E67" s="2"/>
      <c r="F67" s="2">
        <v>84</v>
      </c>
      <c r="G67" s="7"/>
    </row>
    <row r="68" spans="1:7" ht="12.75">
      <c r="A68" s="8" t="s">
        <v>53</v>
      </c>
      <c r="B68" s="2">
        <v>146</v>
      </c>
      <c r="C68" s="2"/>
      <c r="D68" s="2">
        <v>199</v>
      </c>
      <c r="E68" s="2"/>
      <c r="F68" s="2">
        <v>195</v>
      </c>
      <c r="G68" s="7"/>
    </row>
    <row r="69" spans="1:7" ht="12.75">
      <c r="A69" s="8" t="s">
        <v>55</v>
      </c>
      <c r="B69" s="2">
        <v>14</v>
      </c>
      <c r="C69" s="2"/>
      <c r="D69" s="2">
        <v>19</v>
      </c>
      <c r="E69" s="2"/>
      <c r="F69" s="2">
        <v>19</v>
      </c>
      <c r="G69" s="7"/>
    </row>
    <row r="70" spans="1:7" ht="12.75">
      <c r="A70" s="8" t="s">
        <v>54</v>
      </c>
      <c r="B70" s="2">
        <v>79</v>
      </c>
      <c r="C70" s="2"/>
      <c r="D70" s="2">
        <v>107</v>
      </c>
      <c r="E70" s="2"/>
      <c r="F70" s="2">
        <v>105</v>
      </c>
      <c r="G70" s="7"/>
    </row>
    <row r="71" spans="1:7" ht="12.75">
      <c r="A71" s="8" t="s">
        <v>108</v>
      </c>
      <c r="B71" s="2">
        <v>264</v>
      </c>
      <c r="C71" s="2"/>
      <c r="D71" s="2">
        <v>361</v>
      </c>
      <c r="E71" s="2"/>
      <c r="F71" s="2">
        <v>353</v>
      </c>
      <c r="G71" s="7"/>
    </row>
    <row r="72" spans="1:7" ht="12.75">
      <c r="A72" s="8" t="s">
        <v>56</v>
      </c>
      <c r="B72" s="2">
        <v>450</v>
      </c>
      <c r="C72" s="2"/>
      <c r="D72" s="2">
        <v>614</v>
      </c>
      <c r="E72" s="2"/>
      <c r="F72" s="2">
        <v>601</v>
      </c>
      <c r="G72" s="7"/>
    </row>
    <row r="73" spans="1:7" ht="12.75">
      <c r="A73" s="8" t="s">
        <v>57</v>
      </c>
      <c r="B73" s="2">
        <v>314</v>
      </c>
      <c r="C73" s="2"/>
      <c r="D73" s="2">
        <v>428</v>
      </c>
      <c r="E73" s="2"/>
      <c r="F73" s="2">
        <v>419</v>
      </c>
      <c r="G73" s="7"/>
    </row>
    <row r="74" spans="1:7" ht="12.75">
      <c r="A74" s="8" t="s">
        <v>58</v>
      </c>
      <c r="B74" s="2">
        <v>285</v>
      </c>
      <c r="C74" s="2"/>
      <c r="D74" s="2">
        <v>389</v>
      </c>
      <c r="E74" s="2"/>
      <c r="F74" s="2">
        <v>381</v>
      </c>
      <c r="G74" s="7"/>
    </row>
    <row r="75" spans="1:7" ht="12.75">
      <c r="A75" s="8" t="s">
        <v>59</v>
      </c>
      <c r="B75" s="2">
        <v>1494</v>
      </c>
      <c r="C75" s="2"/>
      <c r="D75" s="2">
        <v>2038</v>
      </c>
      <c r="E75" s="2"/>
      <c r="F75" s="2">
        <v>1994</v>
      </c>
      <c r="G75" s="7"/>
    </row>
    <row r="76" spans="1:7" ht="12.75">
      <c r="A76" s="8" t="s">
        <v>60</v>
      </c>
      <c r="B76" s="2">
        <v>345</v>
      </c>
      <c r="C76" s="2"/>
      <c r="D76" s="2">
        <v>471</v>
      </c>
      <c r="E76" s="2"/>
      <c r="F76" s="2">
        <v>461</v>
      </c>
      <c r="G76" s="7"/>
    </row>
    <row r="77" spans="1:7" ht="13.5" thickBot="1">
      <c r="A77" s="127" t="s">
        <v>61</v>
      </c>
      <c r="B77" s="22">
        <v>241</v>
      </c>
      <c r="C77" s="22"/>
      <c r="D77" s="22">
        <v>329</v>
      </c>
      <c r="E77" s="22"/>
      <c r="F77" s="22">
        <v>322</v>
      </c>
      <c r="G77" s="58"/>
    </row>
    <row r="78" spans="1:7" ht="12.75">
      <c r="A78" s="112" t="s">
        <v>62</v>
      </c>
      <c r="B78" s="6">
        <v>120</v>
      </c>
      <c r="C78" s="126"/>
      <c r="D78" s="6">
        <v>163</v>
      </c>
      <c r="E78" s="126"/>
      <c r="F78" s="6">
        <v>160</v>
      </c>
      <c r="G78" s="51"/>
    </row>
    <row r="79" spans="1:7" ht="12.75">
      <c r="A79" s="8" t="s">
        <v>13</v>
      </c>
      <c r="B79" s="2">
        <v>67500</v>
      </c>
      <c r="C79" s="2"/>
      <c r="D79" s="2">
        <v>135039</v>
      </c>
      <c r="E79" s="2"/>
      <c r="F79" s="2">
        <v>94614</v>
      </c>
      <c r="G79" s="7"/>
    </row>
    <row r="80" spans="1:7" ht="12.75">
      <c r="A80" s="8" t="s">
        <v>117</v>
      </c>
      <c r="B80" s="2">
        <v>0</v>
      </c>
      <c r="C80" s="2"/>
      <c r="D80" s="2">
        <v>500</v>
      </c>
      <c r="E80" s="2"/>
      <c r="F80" s="2">
        <v>500</v>
      </c>
      <c r="G80" s="7"/>
    </row>
    <row r="81" spans="1:7" ht="12.75">
      <c r="A81" s="8" t="s">
        <v>63</v>
      </c>
      <c r="B81" s="2"/>
      <c r="C81" s="2"/>
      <c r="D81" s="2"/>
      <c r="E81" s="2"/>
      <c r="F81" s="2"/>
      <c r="G81" s="7"/>
    </row>
    <row r="82" spans="1:7" ht="12.75">
      <c r="A82" s="8" t="s">
        <v>64</v>
      </c>
      <c r="B82" s="3">
        <v>15010</v>
      </c>
      <c r="C82" s="1"/>
      <c r="D82" s="3">
        <v>16274</v>
      </c>
      <c r="E82" s="3"/>
      <c r="F82" s="3">
        <v>16274</v>
      </c>
      <c r="G82" s="11"/>
    </row>
    <row r="83" spans="1:7" ht="13.5" thickBot="1">
      <c r="A83" s="10" t="s">
        <v>65</v>
      </c>
      <c r="B83" s="5">
        <v>1164</v>
      </c>
      <c r="C83" s="4"/>
      <c r="D83" s="5">
        <v>1164</v>
      </c>
      <c r="E83" s="5"/>
      <c r="F83" s="5">
        <v>1164</v>
      </c>
      <c r="G83" s="9"/>
    </row>
    <row r="84" spans="1:7" ht="12.75">
      <c r="A84" s="114" t="s">
        <v>66</v>
      </c>
      <c r="B84" s="117">
        <f aca="true" t="shared" si="1" ref="B84:G84">B87+B89</f>
        <v>0</v>
      </c>
      <c r="C84" s="117">
        <f t="shared" si="1"/>
        <v>0</v>
      </c>
      <c r="D84" s="117">
        <f t="shared" si="1"/>
        <v>2773</v>
      </c>
      <c r="E84" s="117">
        <f t="shared" si="1"/>
        <v>0</v>
      </c>
      <c r="F84" s="117">
        <f t="shared" si="1"/>
        <v>1981</v>
      </c>
      <c r="G84" s="120">
        <f t="shared" si="1"/>
        <v>0</v>
      </c>
    </row>
    <row r="85" spans="1:7" ht="12.75">
      <c r="A85" s="17" t="s">
        <v>9</v>
      </c>
      <c r="B85" s="6"/>
      <c r="C85" s="25"/>
      <c r="D85" s="6"/>
      <c r="E85" s="25"/>
      <c r="F85" s="6"/>
      <c r="G85" s="26"/>
    </row>
    <row r="86" spans="1:7" ht="12.75">
      <c r="A86" s="8" t="s">
        <v>109</v>
      </c>
      <c r="B86" s="2"/>
      <c r="C86" s="2"/>
      <c r="D86" s="2"/>
      <c r="E86" s="2"/>
      <c r="F86" s="2"/>
      <c r="G86" s="7"/>
    </row>
    <row r="87" spans="1:7" ht="13.5" customHeight="1">
      <c r="A87" s="89" t="s">
        <v>110</v>
      </c>
      <c r="B87" s="87"/>
      <c r="C87" s="87"/>
      <c r="D87" s="3">
        <v>60</v>
      </c>
      <c r="E87" s="87"/>
      <c r="F87" s="3">
        <v>60</v>
      </c>
      <c r="G87" s="88"/>
    </row>
    <row r="88" spans="1:7" ht="12.75">
      <c r="A88" s="96" t="s">
        <v>118</v>
      </c>
      <c r="B88" s="90"/>
      <c r="C88" s="90"/>
      <c r="D88" s="90"/>
      <c r="E88" s="90"/>
      <c r="F88" s="90"/>
      <c r="G88" s="91"/>
    </row>
    <row r="89" spans="1:7" ht="14.25" customHeight="1" thickBot="1">
      <c r="A89" s="92" t="s">
        <v>102</v>
      </c>
      <c r="B89" s="93"/>
      <c r="C89" s="93"/>
      <c r="D89" s="5">
        <v>2713</v>
      </c>
      <c r="E89" s="93"/>
      <c r="F89" s="5">
        <v>1921</v>
      </c>
      <c r="G89" s="94"/>
    </row>
    <row r="90" spans="1:7" ht="12.75">
      <c r="A90" s="114" t="s">
        <v>67</v>
      </c>
      <c r="B90" s="117">
        <f aca="true" t="shared" si="2" ref="B90:G90">B92+B94+B95+B96+B97</f>
        <v>3000</v>
      </c>
      <c r="C90" s="117">
        <f t="shared" si="2"/>
        <v>0</v>
      </c>
      <c r="D90" s="117">
        <f t="shared" si="2"/>
        <v>40256</v>
      </c>
      <c r="E90" s="117">
        <f t="shared" si="2"/>
        <v>13659</v>
      </c>
      <c r="F90" s="117">
        <f t="shared" si="2"/>
        <v>40022.1</v>
      </c>
      <c r="G90" s="120">
        <f t="shared" si="2"/>
        <v>13659</v>
      </c>
    </row>
    <row r="91" spans="1:7" ht="12.75">
      <c r="A91" s="17" t="s">
        <v>9</v>
      </c>
      <c r="B91" s="6"/>
      <c r="C91" s="25"/>
      <c r="D91" s="6"/>
      <c r="E91" s="25"/>
      <c r="F91" s="6"/>
      <c r="G91" s="26"/>
    </row>
    <row r="92" spans="1:7" ht="12.75">
      <c r="A92" s="8" t="s">
        <v>119</v>
      </c>
      <c r="B92" s="1"/>
      <c r="C92" s="1"/>
      <c r="D92" s="3">
        <v>37956</v>
      </c>
      <c r="E92" s="3">
        <v>13659</v>
      </c>
      <c r="F92" s="3">
        <v>37955</v>
      </c>
      <c r="G92" s="55">
        <v>13659</v>
      </c>
    </row>
    <row r="93" spans="1:7" ht="12.75">
      <c r="A93" s="8" t="s">
        <v>12</v>
      </c>
      <c r="B93" s="1"/>
      <c r="C93" s="1"/>
      <c r="D93" s="3"/>
      <c r="E93" s="3"/>
      <c r="F93" s="3"/>
      <c r="G93" s="11"/>
    </row>
    <row r="94" spans="1:7" ht="12.75">
      <c r="A94" s="112" t="s">
        <v>111</v>
      </c>
      <c r="B94" s="52"/>
      <c r="C94" s="52"/>
      <c r="D94" s="3">
        <v>15</v>
      </c>
      <c r="E94" s="53"/>
      <c r="F94" s="3">
        <v>15</v>
      </c>
      <c r="G94" s="51"/>
    </row>
    <row r="95" spans="1:7" ht="12.75">
      <c r="A95" s="8" t="s">
        <v>97</v>
      </c>
      <c r="B95" s="2"/>
      <c r="C95" s="2"/>
      <c r="D95" s="3">
        <v>119</v>
      </c>
      <c r="E95" s="54"/>
      <c r="F95" s="3">
        <v>118.7</v>
      </c>
      <c r="G95" s="7"/>
    </row>
    <row r="96" spans="1:7" ht="12.75">
      <c r="A96" s="8" t="s">
        <v>68</v>
      </c>
      <c r="B96" s="2">
        <v>2750</v>
      </c>
      <c r="C96" s="2"/>
      <c r="D96" s="3">
        <v>1855</v>
      </c>
      <c r="E96" s="54"/>
      <c r="F96" s="3">
        <v>1623</v>
      </c>
      <c r="G96" s="7"/>
    </row>
    <row r="97" spans="1:7" ht="13.5" thickBot="1">
      <c r="A97" s="56" t="s">
        <v>69</v>
      </c>
      <c r="B97" s="22">
        <v>250</v>
      </c>
      <c r="C97" s="22"/>
      <c r="D97" s="5">
        <v>311</v>
      </c>
      <c r="E97" s="57"/>
      <c r="F97" s="5">
        <v>310.4</v>
      </c>
      <c r="G97" s="58"/>
    </row>
    <row r="98" spans="1:7" ht="12.75">
      <c r="A98" s="114" t="s">
        <v>70</v>
      </c>
      <c r="B98" s="117">
        <f aca="true" t="shared" si="3" ref="B98:G98">B100+B101+B102+B103+B104</f>
        <v>82286</v>
      </c>
      <c r="C98" s="117">
        <f t="shared" si="3"/>
        <v>0</v>
      </c>
      <c r="D98" s="117">
        <f t="shared" si="3"/>
        <v>267268</v>
      </c>
      <c r="E98" s="117">
        <f t="shared" si="3"/>
        <v>0</v>
      </c>
      <c r="F98" s="117">
        <f t="shared" si="3"/>
        <v>8167</v>
      </c>
      <c r="G98" s="120">
        <f t="shared" si="3"/>
        <v>0</v>
      </c>
    </row>
    <row r="99" spans="1:7" ht="12.75">
      <c r="A99" s="17" t="s">
        <v>9</v>
      </c>
      <c r="B99" s="6"/>
      <c r="C99" s="25"/>
      <c r="D99" s="6"/>
      <c r="E99" s="25"/>
      <c r="F99" s="6"/>
      <c r="G99" s="26"/>
    </row>
    <row r="100" spans="1:7" ht="12.75">
      <c r="A100" s="8" t="s">
        <v>120</v>
      </c>
      <c r="B100" s="1"/>
      <c r="C100" s="1"/>
      <c r="D100" s="3">
        <v>1094</v>
      </c>
      <c r="E100" s="3"/>
      <c r="F100" s="3">
        <v>1094</v>
      </c>
      <c r="G100" s="11"/>
    </row>
    <row r="101" spans="1:7" ht="12.75">
      <c r="A101" s="8" t="s">
        <v>72</v>
      </c>
      <c r="B101" s="1"/>
      <c r="C101" s="1"/>
      <c r="D101" s="3">
        <v>1476</v>
      </c>
      <c r="E101" s="3"/>
      <c r="F101" s="3">
        <v>1419</v>
      </c>
      <c r="G101" s="11"/>
    </row>
    <row r="102" spans="1:7" ht="12.75">
      <c r="A102" s="8" t="s">
        <v>73</v>
      </c>
      <c r="B102" s="1"/>
      <c r="C102" s="1"/>
      <c r="D102" s="3">
        <v>2500</v>
      </c>
      <c r="E102" s="3"/>
      <c r="F102" s="3">
        <v>2500</v>
      </c>
      <c r="G102" s="11"/>
    </row>
    <row r="103" spans="1:7" ht="12.75">
      <c r="A103" s="8" t="s">
        <v>74</v>
      </c>
      <c r="B103" s="3">
        <v>17000</v>
      </c>
      <c r="C103" s="1"/>
      <c r="D103" s="3">
        <v>0</v>
      </c>
      <c r="E103" s="3"/>
      <c r="F103" s="3">
        <v>0</v>
      </c>
      <c r="G103" s="11"/>
    </row>
    <row r="104" spans="1:7" ht="13.5" thickBot="1">
      <c r="A104" s="37" t="s">
        <v>13</v>
      </c>
      <c r="B104" s="108">
        <v>65286</v>
      </c>
      <c r="C104" s="109"/>
      <c r="D104" s="108">
        <v>262198</v>
      </c>
      <c r="E104" s="108"/>
      <c r="F104" s="108">
        <v>3154</v>
      </c>
      <c r="G104" s="106"/>
    </row>
    <row r="105" spans="1:7" ht="12.75">
      <c r="A105" s="114" t="s">
        <v>75</v>
      </c>
      <c r="B105" s="117">
        <f aca="true" t="shared" si="4" ref="B105:G105">B107+B108+B109</f>
        <v>11350</v>
      </c>
      <c r="C105" s="117">
        <f t="shared" si="4"/>
        <v>0</v>
      </c>
      <c r="D105" s="117">
        <f t="shared" si="4"/>
        <v>107310</v>
      </c>
      <c r="E105" s="117">
        <f t="shared" si="4"/>
        <v>2100</v>
      </c>
      <c r="F105" s="124">
        <f t="shared" si="4"/>
        <v>85304</v>
      </c>
      <c r="G105" s="120">
        <f t="shared" si="4"/>
        <v>2100</v>
      </c>
    </row>
    <row r="106" spans="1:7" ht="12.75">
      <c r="A106" s="17" t="s">
        <v>9</v>
      </c>
      <c r="B106" s="6"/>
      <c r="C106" s="25"/>
      <c r="D106" s="6"/>
      <c r="E106" s="25"/>
      <c r="F106" s="6"/>
      <c r="G106" s="107"/>
    </row>
    <row r="107" spans="1:7" ht="12.75">
      <c r="A107" s="59" t="s">
        <v>76</v>
      </c>
      <c r="B107" s="2"/>
      <c r="C107" s="60"/>
      <c r="D107" s="3">
        <v>456</v>
      </c>
      <c r="E107" s="3"/>
      <c r="F107" s="3">
        <v>456</v>
      </c>
      <c r="G107" s="104"/>
    </row>
    <row r="108" spans="1:7" ht="12.75">
      <c r="A108" s="61" t="s">
        <v>15</v>
      </c>
      <c r="B108" s="62"/>
      <c r="C108" s="63"/>
      <c r="D108" s="62">
        <v>370</v>
      </c>
      <c r="E108" s="62"/>
      <c r="F108" s="64">
        <v>370</v>
      </c>
      <c r="G108" s="55"/>
    </row>
    <row r="109" spans="1:7" ht="13.5" thickBot="1">
      <c r="A109" s="65" t="s">
        <v>13</v>
      </c>
      <c r="B109" s="66">
        <v>11350</v>
      </c>
      <c r="C109" s="67"/>
      <c r="D109" s="66">
        <v>106484</v>
      </c>
      <c r="E109" s="5">
        <v>2100</v>
      </c>
      <c r="F109" s="68">
        <v>84478</v>
      </c>
      <c r="G109" s="105">
        <v>2100</v>
      </c>
    </row>
    <row r="110" spans="1:7" ht="12.75">
      <c r="A110" s="118" t="s">
        <v>77</v>
      </c>
      <c r="B110" s="119">
        <v>0</v>
      </c>
      <c r="C110" s="119">
        <f>C112+C113+C114</f>
        <v>0</v>
      </c>
      <c r="D110" s="119">
        <f>D112+D113+D114+D116+D117</f>
        <v>142061</v>
      </c>
      <c r="E110" s="119">
        <f>E112+E113+E114+E116+E117</f>
        <v>1400</v>
      </c>
      <c r="F110" s="119">
        <f>F112+F113+F114+F116+F117</f>
        <v>88934</v>
      </c>
      <c r="G110" s="125">
        <f>G112+G113+G114+G116+G117</f>
        <v>1400</v>
      </c>
    </row>
    <row r="111" spans="1:7" ht="12.75">
      <c r="A111" s="17" t="s">
        <v>9</v>
      </c>
      <c r="B111" s="6"/>
      <c r="C111" s="25"/>
      <c r="D111" s="6"/>
      <c r="E111" s="6"/>
      <c r="F111" s="6"/>
      <c r="G111" s="113"/>
    </row>
    <row r="112" spans="1:7" ht="12.75">
      <c r="A112" s="103" t="s">
        <v>13</v>
      </c>
      <c r="B112" s="76"/>
      <c r="C112" s="76"/>
      <c r="D112" s="3">
        <v>65511</v>
      </c>
      <c r="E112" s="3">
        <v>1400</v>
      </c>
      <c r="F112" s="3">
        <v>63385</v>
      </c>
      <c r="G112" s="55">
        <v>1400</v>
      </c>
    </row>
    <row r="113" spans="1:7" ht="12.75">
      <c r="A113" s="71" t="s">
        <v>114</v>
      </c>
      <c r="B113" s="72"/>
      <c r="C113" s="72"/>
      <c r="D113" s="102">
        <v>25000</v>
      </c>
      <c r="E113" s="73"/>
      <c r="F113" s="102">
        <v>25000</v>
      </c>
      <c r="G113" s="74"/>
    </row>
    <row r="114" spans="1:7" ht="13.5" thickBot="1">
      <c r="A114" s="128" t="s">
        <v>71</v>
      </c>
      <c r="B114" s="81"/>
      <c r="C114" s="81"/>
      <c r="D114" s="5">
        <v>300</v>
      </c>
      <c r="E114" s="129"/>
      <c r="F114" s="5">
        <v>300</v>
      </c>
      <c r="G114" s="82"/>
    </row>
    <row r="115" spans="1:7" ht="12.75">
      <c r="A115" s="75" t="s">
        <v>12</v>
      </c>
      <c r="B115" s="72"/>
      <c r="C115" s="72"/>
      <c r="D115" s="102"/>
      <c r="E115" s="73"/>
      <c r="F115" s="102"/>
      <c r="G115" s="74"/>
    </row>
    <row r="116" spans="1:7" ht="24">
      <c r="A116" s="69" t="s">
        <v>78</v>
      </c>
      <c r="B116" s="70"/>
      <c r="C116" s="70"/>
      <c r="D116" s="3">
        <v>250</v>
      </c>
      <c r="E116" s="76"/>
      <c r="F116" s="3">
        <v>249</v>
      </c>
      <c r="G116" s="77"/>
    </row>
    <row r="117" spans="1:7" ht="13.5" thickBot="1">
      <c r="A117" s="79" t="s">
        <v>79</v>
      </c>
      <c r="B117" s="80"/>
      <c r="C117" s="80"/>
      <c r="D117" s="5">
        <v>51000</v>
      </c>
      <c r="E117" s="81"/>
      <c r="F117" s="5">
        <v>0</v>
      </c>
      <c r="G117" s="82"/>
    </row>
    <row r="118" spans="1:7" ht="12.75">
      <c r="A118" s="114" t="s">
        <v>80</v>
      </c>
      <c r="B118" s="117">
        <f aca="true" t="shared" si="5" ref="B118:G118">B120+B121+B122+B123</f>
        <v>30</v>
      </c>
      <c r="C118" s="117">
        <f t="shared" si="5"/>
        <v>0</v>
      </c>
      <c r="D118" s="117">
        <f t="shared" si="5"/>
        <v>10006</v>
      </c>
      <c r="E118" s="117">
        <f t="shared" si="5"/>
        <v>52</v>
      </c>
      <c r="F118" s="117">
        <f t="shared" si="5"/>
        <v>6656</v>
      </c>
      <c r="G118" s="120">
        <f t="shared" si="5"/>
        <v>52</v>
      </c>
    </row>
    <row r="119" spans="1:7" ht="12.75">
      <c r="A119" s="17" t="s">
        <v>9</v>
      </c>
      <c r="B119" s="25"/>
      <c r="C119" s="25"/>
      <c r="D119" s="6"/>
      <c r="E119" s="25"/>
      <c r="F119" s="6"/>
      <c r="G119" s="26"/>
    </row>
    <row r="120" spans="1:7" ht="12.75">
      <c r="A120" s="99" t="s">
        <v>71</v>
      </c>
      <c r="B120" s="3"/>
      <c r="C120" s="100"/>
      <c r="D120" s="3">
        <v>195</v>
      </c>
      <c r="E120" s="3"/>
      <c r="F120" s="3">
        <v>195</v>
      </c>
      <c r="G120" s="55"/>
    </row>
    <row r="121" spans="1:7" ht="12.75">
      <c r="A121" s="98" t="s">
        <v>113</v>
      </c>
      <c r="B121" s="3"/>
      <c r="C121" s="97"/>
      <c r="D121" s="3">
        <v>500</v>
      </c>
      <c r="E121" s="3"/>
      <c r="F121" s="3">
        <v>500</v>
      </c>
      <c r="G121" s="55"/>
    </row>
    <row r="122" spans="1:7" ht="12.75">
      <c r="A122" s="98" t="s">
        <v>112</v>
      </c>
      <c r="B122" s="3"/>
      <c r="C122" s="97"/>
      <c r="D122" s="3">
        <v>970</v>
      </c>
      <c r="E122" s="3"/>
      <c r="F122" s="3">
        <v>0</v>
      </c>
      <c r="G122" s="55"/>
    </row>
    <row r="123" spans="1:7" ht="13.5" thickBot="1">
      <c r="A123" s="83" t="s">
        <v>13</v>
      </c>
      <c r="B123" s="5">
        <v>30</v>
      </c>
      <c r="C123" s="84"/>
      <c r="D123" s="5">
        <v>8341</v>
      </c>
      <c r="E123" s="5">
        <v>52</v>
      </c>
      <c r="F123" s="5">
        <v>5961</v>
      </c>
      <c r="G123" s="101">
        <v>52</v>
      </c>
    </row>
    <row r="124" spans="1:7" ht="12.75">
      <c r="A124" s="114" t="s">
        <v>81</v>
      </c>
      <c r="B124" s="117">
        <f aca="true" t="shared" si="6" ref="B124:G124">B126+B127+B128</f>
        <v>0</v>
      </c>
      <c r="C124" s="117">
        <f t="shared" si="6"/>
        <v>0</v>
      </c>
      <c r="D124" s="117">
        <f>D126+D127</f>
        <v>1093</v>
      </c>
      <c r="E124" s="117">
        <f>E126+E127</f>
        <v>0</v>
      </c>
      <c r="F124" s="117">
        <f>F126+F127</f>
        <v>1093</v>
      </c>
      <c r="G124" s="120">
        <f t="shared" si="6"/>
        <v>0</v>
      </c>
    </row>
    <row r="125" spans="1:7" ht="12.75">
      <c r="A125" s="17" t="s">
        <v>9</v>
      </c>
      <c r="B125" s="6"/>
      <c r="C125" s="25"/>
      <c r="D125" s="6"/>
      <c r="E125" s="25"/>
      <c r="F125" s="6"/>
      <c r="G125" s="26"/>
    </row>
    <row r="126" spans="1:7" ht="12.75">
      <c r="A126" s="69" t="s">
        <v>115</v>
      </c>
      <c r="B126" s="78"/>
      <c r="C126" s="78"/>
      <c r="D126" s="3">
        <v>1000</v>
      </c>
      <c r="E126" s="76"/>
      <c r="F126" s="3">
        <v>1000</v>
      </c>
      <c r="G126" s="77"/>
    </row>
    <row r="127" spans="1:7" ht="13.5" thickBot="1">
      <c r="A127" s="83" t="s">
        <v>13</v>
      </c>
      <c r="B127" s="84"/>
      <c r="C127" s="84"/>
      <c r="D127" s="3">
        <v>93</v>
      </c>
      <c r="E127" s="81"/>
      <c r="F127" s="3">
        <v>93</v>
      </c>
      <c r="G127" s="82"/>
    </row>
    <row r="128" spans="1:7" ht="12.75">
      <c r="A128" s="114" t="s">
        <v>82</v>
      </c>
      <c r="B128" s="117">
        <f aca="true" t="shared" si="7" ref="B128:G128">B130+B131+B133+B134+B135+B136+B137+B138+B140+B141+B143+B144+B145</f>
        <v>0</v>
      </c>
      <c r="C128" s="117">
        <f t="shared" si="7"/>
        <v>0</v>
      </c>
      <c r="D128" s="117">
        <f t="shared" si="7"/>
        <v>50737</v>
      </c>
      <c r="E128" s="117">
        <f t="shared" si="7"/>
        <v>0</v>
      </c>
      <c r="F128" s="117">
        <f t="shared" si="7"/>
        <v>23733</v>
      </c>
      <c r="G128" s="120">
        <f t="shared" si="7"/>
        <v>0</v>
      </c>
    </row>
    <row r="129" spans="1:7" ht="12.75">
      <c r="A129" s="17" t="s">
        <v>9</v>
      </c>
      <c r="B129" s="6"/>
      <c r="C129" s="25"/>
      <c r="D129" s="6"/>
      <c r="E129" s="25"/>
      <c r="F129" s="6"/>
      <c r="G129" s="26"/>
    </row>
    <row r="130" spans="1:7" ht="12.75">
      <c r="A130" s="69" t="s">
        <v>15</v>
      </c>
      <c r="B130" s="76"/>
      <c r="C130" s="76"/>
      <c r="D130" s="3">
        <v>965</v>
      </c>
      <c r="E130" s="76"/>
      <c r="F130" s="3">
        <v>965</v>
      </c>
      <c r="G130" s="77"/>
    </row>
    <row r="131" spans="1:7" ht="12.75">
      <c r="A131" s="69" t="s">
        <v>83</v>
      </c>
      <c r="B131" s="76"/>
      <c r="C131" s="76"/>
      <c r="D131" s="3">
        <v>20292</v>
      </c>
      <c r="E131" s="76"/>
      <c r="F131" s="3">
        <v>20228</v>
      </c>
      <c r="G131" s="77"/>
    </row>
    <row r="132" spans="1:7" ht="12.75">
      <c r="A132" s="69" t="s">
        <v>12</v>
      </c>
      <c r="B132" s="76"/>
      <c r="C132" s="76"/>
      <c r="D132" s="3"/>
      <c r="E132" s="76"/>
      <c r="F132" s="3"/>
      <c r="G132" s="77"/>
    </row>
    <row r="133" spans="1:7" ht="12.75">
      <c r="A133" s="69" t="s">
        <v>84</v>
      </c>
      <c r="B133" s="76"/>
      <c r="C133" s="76"/>
      <c r="D133" s="3">
        <v>2006</v>
      </c>
      <c r="E133" s="76"/>
      <c r="F133" s="3">
        <v>998</v>
      </c>
      <c r="G133" s="77"/>
    </row>
    <row r="134" spans="1:7" ht="12.75">
      <c r="A134" s="69" t="s">
        <v>85</v>
      </c>
      <c r="B134" s="76"/>
      <c r="C134" s="76"/>
      <c r="D134" s="3">
        <v>355</v>
      </c>
      <c r="E134" s="76"/>
      <c r="F134" s="3">
        <v>355</v>
      </c>
      <c r="G134" s="77"/>
    </row>
    <row r="135" spans="1:7" ht="12.75">
      <c r="A135" s="69" t="s">
        <v>86</v>
      </c>
      <c r="B135" s="76"/>
      <c r="C135" s="76"/>
      <c r="D135" s="3">
        <v>400</v>
      </c>
      <c r="E135" s="76"/>
      <c r="F135" s="3">
        <v>400</v>
      </c>
      <c r="G135" s="77"/>
    </row>
    <row r="136" spans="1:7" ht="12.75">
      <c r="A136" s="85" t="s">
        <v>87</v>
      </c>
      <c r="B136" s="76"/>
      <c r="C136" s="76"/>
      <c r="D136" s="3">
        <v>6430</v>
      </c>
      <c r="E136" s="76"/>
      <c r="F136" s="3">
        <v>0</v>
      </c>
      <c r="G136" s="77"/>
    </row>
    <row r="137" spans="1:7" ht="12.75">
      <c r="A137" s="69" t="s">
        <v>88</v>
      </c>
      <c r="B137" s="76"/>
      <c r="C137" s="76"/>
      <c r="D137" s="3">
        <v>74</v>
      </c>
      <c r="E137" s="76"/>
      <c r="F137" s="3">
        <v>0</v>
      </c>
      <c r="G137" s="77"/>
    </row>
    <row r="138" spans="1:7" ht="12.75">
      <c r="A138" s="69" t="s">
        <v>89</v>
      </c>
      <c r="B138" s="76"/>
      <c r="C138" s="76"/>
      <c r="D138" s="3">
        <v>33</v>
      </c>
      <c r="E138" s="76"/>
      <c r="F138" s="3">
        <v>0</v>
      </c>
      <c r="G138" s="77"/>
    </row>
    <row r="139" spans="1:7" ht="12.75">
      <c r="A139" s="69" t="s">
        <v>98</v>
      </c>
      <c r="B139" s="76"/>
      <c r="C139" s="76"/>
      <c r="D139" s="3"/>
      <c r="E139" s="76"/>
      <c r="F139" s="3"/>
      <c r="G139" s="77"/>
    </row>
    <row r="140" spans="1:7" ht="12.75">
      <c r="A140" s="69" t="s">
        <v>99</v>
      </c>
      <c r="B140" s="76"/>
      <c r="C140" s="76"/>
      <c r="D140" s="3">
        <v>94</v>
      </c>
      <c r="E140" s="76"/>
      <c r="F140" s="3">
        <v>94</v>
      </c>
      <c r="G140" s="77"/>
    </row>
    <row r="141" spans="1:7" ht="12.75">
      <c r="A141" s="69" t="s">
        <v>100</v>
      </c>
      <c r="B141" s="76"/>
      <c r="C141" s="76"/>
      <c r="D141" s="3">
        <v>10000</v>
      </c>
      <c r="E141" s="76"/>
      <c r="F141" s="3">
        <v>0</v>
      </c>
      <c r="G141" s="77"/>
    </row>
    <row r="142" spans="1:7" ht="12.75">
      <c r="A142" s="69" t="s">
        <v>103</v>
      </c>
      <c r="B142" s="76"/>
      <c r="C142" s="76"/>
      <c r="D142" s="3"/>
      <c r="E142" s="76"/>
      <c r="F142" s="3"/>
      <c r="G142" s="77"/>
    </row>
    <row r="143" spans="1:7" ht="12.75">
      <c r="A143" s="69" t="s">
        <v>90</v>
      </c>
      <c r="B143" s="76"/>
      <c r="C143" s="76"/>
      <c r="D143" s="3">
        <v>10000</v>
      </c>
      <c r="E143" s="76"/>
      <c r="F143" s="3">
        <v>605</v>
      </c>
      <c r="G143" s="77"/>
    </row>
    <row r="144" spans="1:7" ht="12.75">
      <c r="A144" s="69" t="s">
        <v>91</v>
      </c>
      <c r="B144" s="76"/>
      <c r="C144" s="76"/>
      <c r="D144" s="3">
        <v>17</v>
      </c>
      <c r="E144" s="76"/>
      <c r="F144" s="3">
        <v>17</v>
      </c>
      <c r="G144" s="77"/>
    </row>
    <row r="145" spans="1:7" ht="13.5" thickBot="1">
      <c r="A145" s="83" t="s">
        <v>92</v>
      </c>
      <c r="B145" s="81"/>
      <c r="C145" s="81"/>
      <c r="D145" s="3">
        <v>71</v>
      </c>
      <c r="E145" s="81"/>
      <c r="F145" s="3">
        <v>71</v>
      </c>
      <c r="G145" s="82"/>
    </row>
    <row r="146" spans="1:7" ht="22.5" customHeight="1" thickBot="1">
      <c r="A146" s="86" t="s">
        <v>93</v>
      </c>
      <c r="B146" s="110">
        <f aca="true" t="shared" si="8" ref="B146:G146">B7+B10+B14+B24+B31+B84++B90+B98+B105+B110+B124+B128+B118</f>
        <v>240940</v>
      </c>
      <c r="C146" s="110">
        <f t="shared" si="8"/>
        <v>0</v>
      </c>
      <c r="D146" s="110">
        <f t="shared" si="8"/>
        <v>897609</v>
      </c>
      <c r="E146" s="110">
        <f t="shared" si="8"/>
        <v>17211</v>
      </c>
      <c r="F146" s="110">
        <f t="shared" si="8"/>
        <v>460289.1</v>
      </c>
      <c r="G146" s="111">
        <f t="shared" si="8"/>
        <v>17211</v>
      </c>
    </row>
  </sheetData>
  <sheetProtection/>
  <mergeCells count="6">
    <mergeCell ref="A2:G2"/>
    <mergeCell ref="A3:G3"/>
    <mergeCell ref="B5:C5"/>
    <mergeCell ref="D5:E5"/>
    <mergeCell ref="A5:A6"/>
    <mergeCell ref="F5:G5"/>
  </mergeCells>
  <printOptions horizontalCentered="1"/>
  <pageMargins left="0.1968503937007874" right="0.1968503937007874" top="0.984251968503937" bottom="0.5905511811023623" header="0.11811023622047245" footer="0.3937007874015748"/>
  <pageSetup horizontalDpi="600" verticalDpi="600" orientation="landscape" paperSize="9" scale="95" r:id="rId1"/>
  <headerFooter alignWithMargins="0">
    <oddFooter>&amp;CStránka &amp;P&amp;RTab. č. 11 Investiční výdaje</oddFooter>
  </headerFooter>
  <rowBreaks count="3" manualBreakCount="3">
    <brk id="39" max="6" man="1"/>
    <brk id="77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2013-05-06T11:38:45Z</cp:lastPrinted>
  <dcterms:created xsi:type="dcterms:W3CDTF">2003-05-29T06:21:43Z</dcterms:created>
  <dcterms:modified xsi:type="dcterms:W3CDTF">2013-05-06T11:49:43Z</dcterms:modified>
  <cp:category/>
  <cp:version/>
  <cp:contentType/>
  <cp:contentStatus/>
</cp:coreProperties>
</file>