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15" windowHeight="8310" activeTab="0"/>
  </bookViews>
  <sheets>
    <sheet name="List1" sheetId="1" r:id="rId1"/>
  </sheets>
  <definedNames>
    <definedName name="_xlnm.Print_Titles" localSheetId="0">'List1'!$5:$6</definedName>
  </definedNames>
  <calcPr fullCalcOnLoad="1"/>
</workbook>
</file>

<file path=xl/sharedStrings.xml><?xml version="1.0" encoding="utf-8"?>
<sst xmlns="http://schemas.openxmlformats.org/spreadsheetml/2006/main" count="118" uniqueCount="95">
  <si>
    <t>odvětví - název akce</t>
  </si>
  <si>
    <t xml:space="preserve">skutečnost </t>
  </si>
  <si>
    <t>rozpočet</t>
  </si>
  <si>
    <t>(rozpis investičních akcí PO a obch.společ. - samostatná tabulka)</t>
  </si>
  <si>
    <t>schválený</t>
  </si>
  <si>
    <t xml:space="preserve">upravený </t>
  </si>
  <si>
    <t>kap. 18 - zastupitelstvo kraje</t>
  </si>
  <si>
    <t>v tom:</t>
  </si>
  <si>
    <t>ostatní příspěvky a dary</t>
  </si>
  <si>
    <t>kap. 19 - činnost krajského úřadu</t>
  </si>
  <si>
    <t>ostatní kapitálové výdaje:</t>
  </si>
  <si>
    <t>kofinancování a předfinancování</t>
  </si>
  <si>
    <t>kap. 02 - životní prostředí a zemědělství</t>
  </si>
  <si>
    <t>kap. 09 - volnočasové aktivity</t>
  </si>
  <si>
    <t>kap. 12 - správa majetku kraje</t>
  </si>
  <si>
    <t>kap. 14 - školství</t>
  </si>
  <si>
    <t>investiční transfery PO</t>
  </si>
  <si>
    <t>kap. 15 - zdravotnictví</t>
  </si>
  <si>
    <t>investiční transfery obcím</t>
  </si>
  <si>
    <t>kap. 16 - kultura</t>
  </si>
  <si>
    <t>kap. 21 - investice a evropské projekty</t>
  </si>
  <si>
    <t>EPC</t>
  </si>
  <si>
    <t xml:space="preserve"> - v tom: - úvěr</t>
  </si>
  <si>
    <t xml:space="preserve">             - KHK</t>
  </si>
  <si>
    <t>průmyslová zóna Kvasiny</t>
  </si>
  <si>
    <t>průmyslová zóna Vrchlabí</t>
  </si>
  <si>
    <t>kofinacování a předfinancování</t>
  </si>
  <si>
    <t xml:space="preserve"> - v tom: - evropská integrace </t>
  </si>
  <si>
    <t xml:space="preserve">             - evropská integrace - org. 8888</t>
  </si>
  <si>
    <t xml:space="preserve">             -CIRI - centrum sdílených služeb</t>
  </si>
  <si>
    <t xml:space="preserve">             - činnost KÚ</t>
  </si>
  <si>
    <t xml:space="preserve">             - správa majetku kraje (Hluchák)</t>
  </si>
  <si>
    <t xml:space="preserve">             - doprava</t>
  </si>
  <si>
    <t xml:space="preserve">             - školství</t>
  </si>
  <si>
    <t xml:space="preserve">             - kultura</t>
  </si>
  <si>
    <t xml:space="preserve">             - zdravotnictví</t>
  </si>
  <si>
    <t xml:space="preserve">             - sociální věci</t>
  </si>
  <si>
    <t>kap. 39 - regionální rozvoj a cestovní ruch</t>
  </si>
  <si>
    <t>kap. 48 - Dotační fond KHK</t>
  </si>
  <si>
    <t xml:space="preserve">   volnočasové aktivity</t>
  </si>
  <si>
    <t xml:space="preserve">   regionální rozvoj</t>
  </si>
  <si>
    <t xml:space="preserve">   životní prostředí a zemědělství</t>
  </si>
  <si>
    <t xml:space="preserve">   program obnovy venkova</t>
  </si>
  <si>
    <t>celkem</t>
  </si>
  <si>
    <t xml:space="preserve">   slavnostní prapor pro Zdravotnickou záchrannou službu KHK</t>
  </si>
  <si>
    <t xml:space="preserve">   rozvoj videokonferenčního systému krajů</t>
  </si>
  <si>
    <t>kap. 10 - doprava</t>
  </si>
  <si>
    <t>kap. 13 - evropská integrace a globální granty</t>
  </si>
  <si>
    <t xml:space="preserve">   Projekt "Rozvoj digitálního planetária v HK"</t>
  </si>
  <si>
    <t>průmyslová zóna Kvasiny III</t>
  </si>
  <si>
    <t>kapitálové výdaje - doprava, příprava staveb</t>
  </si>
  <si>
    <t>Modernizace a dostavba ON Náchod</t>
  </si>
  <si>
    <t>investiční transfer - CIRI</t>
  </si>
  <si>
    <t xml:space="preserve">   Výkup pozemků</t>
  </si>
  <si>
    <t xml:space="preserve">   Sbor jednoty bratrské</t>
  </si>
  <si>
    <t>vodohospodářské akce dle vodního zákona</t>
  </si>
  <si>
    <t xml:space="preserve">   z toho: investiční transfery obcím</t>
  </si>
  <si>
    <t>investiční transfery a.s. - ZOO Dvůr Králové a.s.</t>
  </si>
  <si>
    <t xml:space="preserve">   cestovní ruch</t>
  </si>
  <si>
    <t xml:space="preserve">   individuální dotace</t>
  </si>
  <si>
    <t xml:space="preserve">   individuální dotace - o.p.s. Valdštejnská lodžie - kulturní imaginárium</t>
  </si>
  <si>
    <t>Tabulka č. 8</t>
  </si>
  <si>
    <t>Přehled o čerpání výdajů na investiční akce z vlastních prostředků kraje v roce 2016</t>
  </si>
  <si>
    <t>k 31.12.2016</t>
  </si>
  <si>
    <t>kofinancování a předfinancování:</t>
  </si>
  <si>
    <t xml:space="preserve">             - evropská integrace - org. 7777 </t>
  </si>
  <si>
    <t xml:space="preserve">             - evropská integrace - org. 9999</t>
  </si>
  <si>
    <t>Digitální planetárium - zásobník na chlad</t>
  </si>
  <si>
    <t>investiční transfery PO - výkupy pozemků</t>
  </si>
  <si>
    <t xml:space="preserve">   Výstavba váleč.hrobu obětí prusko-rakouské války</t>
  </si>
  <si>
    <t xml:space="preserve">   PS Podskalák - rekonstrukce klubovny</t>
  </si>
  <si>
    <t xml:space="preserve">   Centrum handicap.lyžařů - pořízení spec.kompenz.pomůcky</t>
  </si>
  <si>
    <t xml:space="preserve">    Bezpečnoství infrastruktura a rozvoj TCK</t>
  </si>
  <si>
    <t xml:space="preserve">    Rozvoj dat.skladu a BI KHK</t>
  </si>
  <si>
    <t xml:space="preserve">    Jekis</t>
  </si>
  <si>
    <t xml:space="preserve">   Realizace zateplení admin.budovy v Jaroměři</t>
  </si>
  <si>
    <t xml:space="preserve">   Projektová dokumentace na nové posuvné vjezdové brány</t>
  </si>
  <si>
    <t xml:space="preserve">   Realizace nových posuvných vjezdových bran</t>
  </si>
  <si>
    <t xml:space="preserve">   Projektová dokumentace pro výměnu kotů</t>
  </si>
  <si>
    <t xml:space="preserve">   Realizace instalace nového kondenzačního kotle</t>
  </si>
  <si>
    <t xml:space="preserve">   Realizace výměny oken</t>
  </si>
  <si>
    <t xml:space="preserve">   Projekt.dokum.pro umístění kanceláře na podestě schodiště</t>
  </si>
  <si>
    <t xml:space="preserve">   Realizace kanceláře na podestě schodiště</t>
  </si>
  <si>
    <t xml:space="preserve">   Inženýrská činnost přípravy a realizace staveb SÚS KHK</t>
  </si>
  <si>
    <t xml:space="preserve">   Pořízení strukturované kabeláže pro PC</t>
  </si>
  <si>
    <t xml:space="preserve">   SOŠ veterinární, HK - DP 21, COP</t>
  </si>
  <si>
    <t xml:space="preserve">   SŠ zem.a ekol.a SOU CHKT, Kostelec n.O. - DP 21, COP</t>
  </si>
  <si>
    <t xml:space="preserve">   Babybox pro odložené děti - STATIM, z.s.</t>
  </si>
  <si>
    <t xml:space="preserve">   majetková účast v a.s.  - Zdravot. holding KHK a.s.</t>
  </si>
  <si>
    <t xml:space="preserve">   cyklostezky - Královéhradecká labská, o.p.s.</t>
  </si>
  <si>
    <t xml:space="preserve">   kanalizace v obci Brada - Rybníček a Kbelnice</t>
  </si>
  <si>
    <t>ostatní kapitálové výdaje (opravy nemovitého majetku KHK pronajatého společností SÚS KHK, a.s.):</t>
  </si>
  <si>
    <t xml:space="preserve">   Projekt.dok. pro snížení energ.náročnosti admin. budovy</t>
  </si>
  <si>
    <t xml:space="preserve">   Rozšíření Dotačního portálu - SW DOTIS a PROFIS  Programátorské práce - vytvoření nových komponentů a vazeb</t>
  </si>
  <si>
    <t>kapitálové výdaje - energetika (termokamera)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</si>
</sst>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#,##0.00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1">
    <xf numFmtId="3" fontId="0" fillId="0" borderId="0" xfId="0" applyAlignment="1">
      <alignment/>
    </xf>
    <xf numFmtId="3" fontId="0" fillId="0" borderId="10" xfId="0" applyFont="1" applyBorder="1" applyAlignment="1">
      <alignment/>
    </xf>
    <xf numFmtId="3" fontId="0" fillId="0" borderId="10" xfId="0" applyBorder="1" applyAlignment="1">
      <alignment/>
    </xf>
    <xf numFmtId="3" fontId="0" fillId="0" borderId="11" xfId="0" applyBorder="1" applyAlignment="1">
      <alignment/>
    </xf>
    <xf numFmtId="3" fontId="3" fillId="0" borderId="10" xfId="0" applyFont="1" applyBorder="1" applyAlignment="1">
      <alignment/>
    </xf>
    <xf numFmtId="3" fontId="4" fillId="0" borderId="12" xfId="0" applyFont="1" applyBorder="1" applyAlignment="1">
      <alignment/>
    </xf>
    <xf numFmtId="3" fontId="0" fillId="0" borderId="12" xfId="0" applyBorder="1" applyAlignment="1">
      <alignment/>
    </xf>
    <xf numFmtId="3" fontId="0" fillId="0" borderId="13" xfId="0" applyBorder="1" applyAlignment="1">
      <alignment/>
    </xf>
    <xf numFmtId="3" fontId="3" fillId="0" borderId="10" xfId="0" applyFont="1" applyBorder="1" applyAlignment="1">
      <alignment/>
    </xf>
    <xf numFmtId="3" fontId="6" fillId="0" borderId="10" xfId="0" applyFont="1" applyBorder="1" applyAlignment="1">
      <alignment/>
    </xf>
    <xf numFmtId="3" fontId="4" fillId="0" borderId="10" xfId="0" applyFont="1" applyBorder="1" applyAlignment="1">
      <alignment/>
    </xf>
    <xf numFmtId="3" fontId="6" fillId="0" borderId="12" xfId="0" applyFont="1" applyBorder="1" applyAlignment="1">
      <alignment/>
    </xf>
    <xf numFmtId="3" fontId="0" fillId="0" borderId="14" xfId="0" applyFont="1" applyBorder="1" applyAlignment="1">
      <alignment/>
    </xf>
    <xf numFmtId="3" fontId="3" fillId="0" borderId="12" xfId="0" applyFont="1" applyBorder="1" applyAlignment="1">
      <alignment/>
    </xf>
    <xf numFmtId="3" fontId="0" fillId="0" borderId="12" xfId="0" applyFont="1" applyBorder="1" applyAlignment="1">
      <alignment/>
    </xf>
    <xf numFmtId="3" fontId="4" fillId="0" borderId="12" xfId="0" applyFont="1" applyBorder="1" applyAlignment="1">
      <alignment wrapText="1"/>
    </xf>
    <xf numFmtId="3" fontId="0" fillId="0" borderId="15" xfId="0" applyBorder="1" applyAlignment="1">
      <alignment/>
    </xf>
    <xf numFmtId="3" fontId="1" fillId="0" borderId="16" xfId="0" applyFont="1" applyBorder="1" applyAlignment="1">
      <alignment/>
    </xf>
    <xf numFmtId="3" fontId="0" fillId="0" borderId="17" xfId="0" applyBorder="1" applyAlignment="1">
      <alignment/>
    </xf>
    <xf numFmtId="3" fontId="0" fillId="33" borderId="11" xfId="0" applyFill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0" fillId="0" borderId="20" xfId="38" applyNumberFormat="1" applyFont="1" applyBorder="1" applyAlignment="1">
      <alignment wrapText="1"/>
    </xf>
    <xf numFmtId="3" fontId="3" fillId="0" borderId="11" xfId="0" applyFont="1" applyBorder="1" applyAlignment="1">
      <alignment/>
    </xf>
    <xf numFmtId="4" fontId="0" fillId="0" borderId="21" xfId="38" applyNumberFormat="1" applyFont="1" applyBorder="1" applyAlignment="1">
      <alignment/>
    </xf>
    <xf numFmtId="4" fontId="0" fillId="0" borderId="22" xfId="38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3" fontId="3" fillId="0" borderId="11" xfId="0" applyFont="1" applyBorder="1" applyAlignment="1">
      <alignment/>
    </xf>
    <xf numFmtId="3" fontId="7" fillId="0" borderId="10" xfId="0" applyFont="1" applyBorder="1" applyAlignment="1">
      <alignment/>
    </xf>
    <xf numFmtId="3" fontId="0" fillId="0" borderId="13" xfId="0" applyFont="1" applyBorder="1" applyAlignment="1">
      <alignment/>
    </xf>
    <xf numFmtId="4" fontId="1" fillId="0" borderId="20" xfId="38" applyNumberFormat="1" applyFont="1" applyBorder="1" applyAlignment="1">
      <alignment/>
    </xf>
    <xf numFmtId="4" fontId="1" fillId="0" borderId="23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4" fontId="0" fillId="0" borderId="23" xfId="38" applyNumberFormat="1" applyFont="1" applyBorder="1" applyAlignment="1">
      <alignment/>
    </xf>
    <xf numFmtId="3" fontId="7" fillId="0" borderId="10" xfId="0" applyFont="1" applyBorder="1" applyAlignment="1">
      <alignment/>
    </xf>
    <xf numFmtId="4" fontId="0" fillId="0" borderId="20" xfId="38" applyNumberFormat="1" applyFont="1" applyBorder="1" applyAlignment="1">
      <alignment/>
    </xf>
    <xf numFmtId="4" fontId="0" fillId="0" borderId="20" xfId="38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3" fontId="0" fillId="0" borderId="0" xfId="0" applyAlignment="1">
      <alignment horizontal="right"/>
    </xf>
    <xf numFmtId="3" fontId="0" fillId="0" borderId="26" xfId="0" applyFill="1" applyBorder="1" applyAlignment="1">
      <alignment/>
    </xf>
    <xf numFmtId="4" fontId="1" fillId="0" borderId="27" xfId="0" applyNumberFormat="1" applyFont="1" applyBorder="1" applyAlignment="1">
      <alignment/>
    </xf>
    <xf numFmtId="3" fontId="0" fillId="0" borderId="10" xfId="0" applyFont="1" applyBorder="1" applyAlignment="1">
      <alignment/>
    </xf>
    <xf numFmtId="3" fontId="0" fillId="0" borderId="10" xfId="0" applyFont="1" applyBorder="1" applyAlignment="1">
      <alignment vertical="center" wrapText="1"/>
    </xf>
    <xf numFmtId="3" fontId="0" fillId="0" borderId="12" xfId="0" applyFont="1" applyBorder="1" applyAlignment="1">
      <alignment wrapText="1"/>
    </xf>
    <xf numFmtId="4" fontId="0" fillId="0" borderId="18" xfId="38" applyNumberFormat="1" applyFont="1" applyBorder="1" applyAlignment="1">
      <alignment vertical="center"/>
    </xf>
    <xf numFmtId="4" fontId="0" fillId="0" borderId="23" xfId="38" applyNumberFormat="1" applyFont="1" applyBorder="1" applyAlignment="1">
      <alignment vertical="center"/>
    </xf>
    <xf numFmtId="4" fontId="0" fillId="0" borderId="20" xfId="38" applyNumberFormat="1" applyFont="1" applyBorder="1" applyAlignment="1">
      <alignment vertical="center" wrapText="1"/>
    </xf>
    <xf numFmtId="4" fontId="0" fillId="0" borderId="23" xfId="38" applyNumberFormat="1" applyFont="1" applyFill="1" applyBorder="1" applyAlignment="1">
      <alignment vertical="center" wrapText="1"/>
    </xf>
    <xf numFmtId="3" fontId="1" fillId="34" borderId="28" xfId="0" applyFont="1" applyFill="1" applyBorder="1" applyAlignment="1">
      <alignment/>
    </xf>
    <xf numFmtId="3" fontId="5" fillId="34" borderId="28" xfId="0" applyFont="1" applyFill="1" applyBorder="1" applyAlignment="1">
      <alignment/>
    </xf>
    <xf numFmtId="3" fontId="1" fillId="34" borderId="28" xfId="0" applyFont="1" applyFill="1" applyBorder="1" applyAlignment="1">
      <alignment/>
    </xf>
    <xf numFmtId="3" fontId="1" fillId="34" borderId="12" xfId="0" applyFont="1" applyFill="1" applyBorder="1" applyAlignment="1">
      <alignment/>
    </xf>
    <xf numFmtId="3" fontId="1" fillId="34" borderId="28" xfId="0" applyFont="1" applyFill="1" applyBorder="1" applyAlignment="1">
      <alignment wrapText="1"/>
    </xf>
    <xf numFmtId="4" fontId="1" fillId="0" borderId="29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4" fontId="0" fillId="0" borderId="30" xfId="38" applyNumberFormat="1" applyFont="1" applyBorder="1" applyAlignment="1">
      <alignment/>
    </xf>
    <xf numFmtId="4" fontId="0" fillId="0" borderId="19" xfId="38" applyNumberFormat="1" applyFont="1" applyBorder="1" applyAlignment="1">
      <alignment/>
    </xf>
    <xf numFmtId="4" fontId="0" fillId="0" borderId="21" xfId="38" applyNumberFormat="1" applyFont="1" applyBorder="1" applyAlignment="1">
      <alignment/>
    </xf>
    <xf numFmtId="4" fontId="0" fillId="0" borderId="31" xfId="38" applyNumberFormat="1" applyFont="1" applyBorder="1" applyAlignment="1">
      <alignment/>
    </xf>
    <xf numFmtId="4" fontId="0" fillId="0" borderId="22" xfId="38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32" xfId="38" applyNumberFormat="1" applyFont="1" applyBorder="1" applyAlignment="1">
      <alignment/>
    </xf>
    <xf numFmtId="4" fontId="1" fillId="0" borderId="24" xfId="38" applyNumberFormat="1" applyFont="1" applyBorder="1" applyAlignment="1">
      <alignment/>
    </xf>
    <xf numFmtId="4" fontId="1" fillId="0" borderId="25" xfId="38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0" fillId="0" borderId="30" xfId="38" applyNumberFormat="1" applyFont="1" applyBorder="1" applyAlignment="1">
      <alignment/>
    </xf>
    <xf numFmtId="4" fontId="0" fillId="0" borderId="23" xfId="38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0" fillId="0" borderId="31" xfId="38" applyNumberFormat="1" applyFont="1" applyBorder="1" applyAlignment="1">
      <alignment vertical="center"/>
    </xf>
    <xf numFmtId="4" fontId="0" fillId="0" borderId="22" xfId="38" applyNumberFormat="1" applyFont="1" applyBorder="1" applyAlignment="1">
      <alignment vertical="center"/>
    </xf>
    <xf numFmtId="4" fontId="1" fillId="0" borderId="29" xfId="38" applyNumberFormat="1" applyFont="1" applyBorder="1" applyAlignment="1">
      <alignment/>
    </xf>
    <xf numFmtId="4" fontId="0" fillId="0" borderId="30" xfId="38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1" fillId="0" borderId="30" xfId="38" applyNumberFormat="1" applyFont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3" fontId="1" fillId="0" borderId="37" xfId="0" applyFont="1" applyBorder="1" applyAlignment="1">
      <alignment horizontal="center" vertical="center" wrapText="1"/>
    </xf>
    <xf numFmtId="3" fontId="1" fillId="0" borderId="38" xfId="0" applyFont="1" applyBorder="1" applyAlignment="1">
      <alignment horizontal="center" vertical="center" wrapText="1"/>
    </xf>
    <xf numFmtId="3" fontId="1" fillId="0" borderId="39" xfId="0" applyFont="1" applyBorder="1" applyAlignment="1">
      <alignment horizontal="center" vertical="center" wrapText="1"/>
    </xf>
    <xf numFmtId="3" fontId="1" fillId="0" borderId="40" xfId="0" applyFont="1" applyBorder="1" applyAlignment="1">
      <alignment horizontal="center" vertical="center" wrapText="1"/>
    </xf>
    <xf numFmtId="4" fontId="0" fillId="0" borderId="41" xfId="38" applyNumberFormat="1" applyFont="1" applyBorder="1" applyAlignment="1">
      <alignment/>
    </xf>
    <xf numFmtId="4" fontId="0" fillId="0" borderId="42" xfId="38" applyNumberFormat="1" applyFont="1" applyBorder="1" applyAlignment="1">
      <alignment/>
    </xf>
    <xf numFmtId="4" fontId="0" fillId="0" borderId="43" xfId="38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43" xfId="0" applyNumberFormat="1" applyBorder="1" applyAlignment="1">
      <alignment/>
    </xf>
    <xf numFmtId="3" fontId="0" fillId="0" borderId="10" xfId="0" applyBorder="1" applyAlignment="1">
      <alignment wrapText="1"/>
    </xf>
    <xf numFmtId="4" fontId="1" fillId="0" borderId="44" xfId="0" applyNumberFormat="1" applyFont="1" applyBorder="1" applyAlignment="1">
      <alignment/>
    </xf>
    <xf numFmtId="3" fontId="0" fillId="0" borderId="11" xfId="0" applyFont="1" applyBorder="1" applyAlignment="1">
      <alignment/>
    </xf>
    <xf numFmtId="4" fontId="1" fillId="0" borderId="21" xfId="38" applyNumberFormat="1" applyFont="1" applyBorder="1" applyAlignment="1">
      <alignment/>
    </xf>
    <xf numFmtId="4" fontId="0" fillId="0" borderId="22" xfId="38" applyNumberFormat="1" applyFont="1" applyBorder="1" applyAlignment="1">
      <alignment/>
    </xf>
    <xf numFmtId="3" fontId="0" fillId="0" borderId="11" xfId="0" applyFill="1" applyBorder="1" applyAlignment="1">
      <alignment vertical="center" wrapText="1"/>
    </xf>
    <xf numFmtId="3" fontId="2" fillId="35" borderId="0" xfId="0" applyFont="1" applyFill="1" applyAlignment="1">
      <alignment horizontal="center" vertical="center" wrapText="1"/>
    </xf>
    <xf numFmtId="3" fontId="0" fillId="0" borderId="0" xfId="0" applyFont="1" applyAlignment="1">
      <alignment horizontal="center" vertical="center"/>
    </xf>
    <xf numFmtId="3" fontId="1" fillId="0" borderId="45" xfId="0" applyFont="1" applyBorder="1" applyAlignment="1">
      <alignment horizontal="center" vertical="center" wrapText="1"/>
    </xf>
    <xf numFmtId="3" fontId="1" fillId="0" borderId="1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PageLayoutView="0" workbookViewId="0" topLeftCell="A79">
      <selection activeCell="B115" sqref="B115"/>
    </sheetView>
  </sheetViews>
  <sheetFormatPr defaultColWidth="9.00390625" defaultRowHeight="12.75"/>
  <cols>
    <col min="1" max="1" width="52.625" style="0" customWidth="1"/>
    <col min="2" max="3" width="13.625" style="0" customWidth="1"/>
    <col min="4" max="4" width="13.00390625" style="0" customWidth="1"/>
    <col min="5" max="7" width="12.75390625" style="0" customWidth="1"/>
  </cols>
  <sheetData>
    <row r="1" ht="12.75">
      <c r="D1" s="44" t="s">
        <v>61</v>
      </c>
    </row>
    <row r="2" spans="1:4" ht="18.75" customHeight="1">
      <c r="A2" s="107" t="s">
        <v>62</v>
      </c>
      <c r="B2" s="107"/>
      <c r="C2" s="107"/>
      <c r="D2" s="107"/>
    </row>
    <row r="3" spans="1:4" ht="12.75" customHeight="1">
      <c r="A3" s="108" t="s">
        <v>3</v>
      </c>
      <c r="B3" s="108"/>
      <c r="C3" s="108"/>
      <c r="D3" s="108"/>
    </row>
    <row r="4" ht="13.5" thickBot="1"/>
    <row r="5" spans="1:4" ht="13.5" customHeight="1">
      <c r="A5" s="109" t="s">
        <v>0</v>
      </c>
      <c r="B5" s="92" t="s">
        <v>4</v>
      </c>
      <c r="C5" s="92" t="s">
        <v>5</v>
      </c>
      <c r="D5" s="93" t="s">
        <v>1</v>
      </c>
    </row>
    <row r="6" spans="1:4" ht="13.5" customHeight="1" thickBot="1">
      <c r="A6" s="110"/>
      <c r="B6" s="94" t="s">
        <v>2</v>
      </c>
      <c r="C6" s="94" t="s">
        <v>2</v>
      </c>
      <c r="D6" s="95" t="s">
        <v>63</v>
      </c>
    </row>
    <row r="7" spans="1:4" ht="15" customHeight="1">
      <c r="A7" s="54" t="s">
        <v>6</v>
      </c>
      <c r="B7" s="59">
        <f>B9+B11+B12</f>
        <v>0</v>
      </c>
      <c r="C7" s="59">
        <f>C9+C11+C12</f>
        <v>2398</v>
      </c>
      <c r="D7" s="60">
        <f>D9+D11+D12</f>
        <v>2391.26</v>
      </c>
    </row>
    <row r="8" spans="1:4" ht="15" customHeight="1">
      <c r="A8" s="10" t="s">
        <v>7</v>
      </c>
      <c r="B8" s="61"/>
      <c r="C8" s="62"/>
      <c r="D8" s="27"/>
    </row>
    <row r="9" spans="1:4" ht="13.5" thickBot="1">
      <c r="A9" s="1" t="s">
        <v>8</v>
      </c>
      <c r="B9" s="38"/>
      <c r="C9" s="63">
        <v>2398</v>
      </c>
      <c r="D9" s="36">
        <v>2391.26</v>
      </c>
    </row>
    <row r="10" spans="1:4" ht="12.75" hidden="1">
      <c r="A10" s="6" t="s">
        <v>10</v>
      </c>
      <c r="B10" s="35"/>
      <c r="C10" s="35"/>
      <c r="D10" s="64"/>
    </row>
    <row r="11" spans="1:4" ht="12.75" hidden="1">
      <c r="A11" s="4" t="s">
        <v>44</v>
      </c>
      <c r="B11" s="38"/>
      <c r="C11" s="63"/>
      <c r="D11" s="36"/>
    </row>
    <row r="12" spans="1:4" ht="13.5" hidden="1" thickBot="1">
      <c r="A12" s="30" t="s">
        <v>45</v>
      </c>
      <c r="B12" s="65"/>
      <c r="C12" s="66"/>
      <c r="D12" s="67"/>
    </row>
    <row r="13" spans="1:4" ht="12.75">
      <c r="A13" s="54" t="s">
        <v>9</v>
      </c>
      <c r="B13" s="68">
        <f>B16+B17+B18</f>
        <v>0</v>
      </c>
      <c r="C13" s="68">
        <f>C16+C17+C18</f>
        <v>2054.74</v>
      </c>
      <c r="D13" s="60">
        <f>D16+D17+D18</f>
        <v>0</v>
      </c>
    </row>
    <row r="14" spans="1:4" ht="12.75">
      <c r="A14" s="5" t="s">
        <v>7</v>
      </c>
      <c r="B14" s="38"/>
      <c r="C14" s="63"/>
      <c r="D14" s="36"/>
    </row>
    <row r="15" spans="1:4" ht="12.75">
      <c r="A15" s="6" t="s">
        <v>64</v>
      </c>
      <c r="B15" s="35"/>
      <c r="C15" s="69"/>
      <c r="D15" s="64"/>
    </row>
    <row r="16" spans="1:4" ht="12.75">
      <c r="A16" s="6" t="s">
        <v>72</v>
      </c>
      <c r="B16" s="35"/>
      <c r="C16" s="69">
        <v>744.15</v>
      </c>
      <c r="D16" s="64"/>
    </row>
    <row r="17" spans="1:4" ht="12.75">
      <c r="A17" s="2" t="s">
        <v>73</v>
      </c>
      <c r="B17" s="39"/>
      <c r="C17" s="63">
        <v>744.15</v>
      </c>
      <c r="D17" s="36"/>
    </row>
    <row r="18" spans="1:4" ht="13.5" thickBot="1">
      <c r="A18" s="7" t="s">
        <v>74</v>
      </c>
      <c r="B18" s="38"/>
      <c r="C18" s="63">
        <v>566.44</v>
      </c>
      <c r="D18" s="67"/>
    </row>
    <row r="19" spans="1:4" ht="12.75">
      <c r="A19" s="54" t="s">
        <v>12</v>
      </c>
      <c r="B19" s="70">
        <f>B21+B22+B24</f>
        <v>45000</v>
      </c>
      <c r="C19" s="70">
        <f>C21+C22+C23+C24</f>
        <v>107148.3</v>
      </c>
      <c r="D19" s="71">
        <f>D21+D22+D24+D23</f>
        <v>49219.990000000005</v>
      </c>
    </row>
    <row r="20" spans="1:4" ht="12.75">
      <c r="A20" s="5" t="s">
        <v>7</v>
      </c>
      <c r="B20" s="39"/>
      <c r="C20" s="63"/>
      <c r="D20" s="36"/>
    </row>
    <row r="21" spans="1:4" ht="12.75">
      <c r="A21" s="2" t="s">
        <v>18</v>
      </c>
      <c r="B21" s="38"/>
      <c r="C21" s="38">
        <v>45911</v>
      </c>
      <c r="D21" s="36">
        <v>28585.58</v>
      </c>
    </row>
    <row r="22" spans="1:4" ht="12.75">
      <c r="A22" s="2" t="s">
        <v>10</v>
      </c>
      <c r="B22" s="38"/>
      <c r="C22" s="38"/>
      <c r="D22" s="36"/>
    </row>
    <row r="23" spans="1:4" ht="12.75">
      <c r="A23" s="2" t="s">
        <v>90</v>
      </c>
      <c r="B23" s="38"/>
      <c r="C23" s="38">
        <v>4900</v>
      </c>
      <c r="D23" s="36"/>
    </row>
    <row r="24" spans="1:4" ht="12.75">
      <c r="A24" s="2" t="s">
        <v>55</v>
      </c>
      <c r="B24" s="38">
        <v>45000</v>
      </c>
      <c r="C24" s="38">
        <v>56337.3</v>
      </c>
      <c r="D24" s="36">
        <v>20634.41</v>
      </c>
    </row>
    <row r="25" spans="1:4" ht="13.5" thickBot="1">
      <c r="A25" s="3" t="s">
        <v>56</v>
      </c>
      <c r="B25" s="65"/>
      <c r="C25" s="65">
        <v>31882.21</v>
      </c>
      <c r="D25" s="67">
        <v>20634.41</v>
      </c>
    </row>
    <row r="26" spans="1:4" ht="12.75">
      <c r="A26" s="55" t="s">
        <v>13</v>
      </c>
      <c r="B26" s="68">
        <f>B29+B30+B31</f>
        <v>0</v>
      </c>
      <c r="C26" s="59">
        <f>C29+C30+C31</f>
        <v>260</v>
      </c>
      <c r="D26" s="60">
        <f>D29+D30+D31</f>
        <v>200</v>
      </c>
    </row>
    <row r="27" spans="1:4" ht="12.75">
      <c r="A27" s="9" t="s">
        <v>7</v>
      </c>
      <c r="B27" s="38"/>
      <c r="C27" s="63"/>
      <c r="D27" s="36"/>
    </row>
    <row r="28" spans="1:4" ht="12.75">
      <c r="A28" s="8" t="s">
        <v>10</v>
      </c>
      <c r="B28" s="38"/>
      <c r="C28" s="63"/>
      <c r="D28" s="36"/>
    </row>
    <row r="29" spans="1:4" ht="12.75">
      <c r="A29" s="14" t="s">
        <v>70</v>
      </c>
      <c r="B29" s="72"/>
      <c r="C29" s="63">
        <v>200</v>
      </c>
      <c r="D29" s="36">
        <v>200</v>
      </c>
    </row>
    <row r="30" spans="1:4" ht="12.75" hidden="1">
      <c r="A30" s="31"/>
      <c r="B30" s="38"/>
      <c r="C30" s="63"/>
      <c r="D30" s="36"/>
    </row>
    <row r="31" spans="1:4" ht="13.5" thickBot="1">
      <c r="A31" s="3" t="s">
        <v>71</v>
      </c>
      <c r="B31" s="65"/>
      <c r="C31" s="66">
        <v>60</v>
      </c>
      <c r="D31" s="67"/>
    </row>
    <row r="32" spans="1:4" ht="12.75">
      <c r="A32" s="55" t="s">
        <v>46</v>
      </c>
      <c r="B32" s="70">
        <f>B35+B36+B37+B38+B39+B40+B41+B42+B43+B44+B45+B46</f>
        <v>0</v>
      </c>
      <c r="C32" s="70">
        <f>C35+C36+C37+C38+C39+C40+C41+C42+C43+C44+C45+C46</f>
        <v>9264.56</v>
      </c>
      <c r="D32" s="71">
        <f>D35+D36+D37+D38+D39+D40+D41+D42+D43+D44+D45+D46</f>
        <v>4266.27</v>
      </c>
    </row>
    <row r="33" spans="1:4" ht="12.75">
      <c r="A33" s="9" t="s">
        <v>7</v>
      </c>
      <c r="B33" s="38"/>
      <c r="C33" s="38"/>
      <c r="D33" s="36"/>
    </row>
    <row r="34" spans="1:4" ht="25.5">
      <c r="A34" s="101" t="s">
        <v>91</v>
      </c>
      <c r="B34" s="38"/>
      <c r="C34" s="38"/>
      <c r="D34" s="36"/>
    </row>
    <row r="35" spans="1:4" ht="12.75">
      <c r="A35" s="32" t="s">
        <v>92</v>
      </c>
      <c r="B35" s="73"/>
      <c r="C35" s="74">
        <v>240.79</v>
      </c>
      <c r="D35" s="75">
        <v>240.79</v>
      </c>
    </row>
    <row r="36" spans="1:4" ht="12.75">
      <c r="A36" s="32" t="s">
        <v>75</v>
      </c>
      <c r="B36" s="40"/>
      <c r="C36" s="74">
        <v>1893.27</v>
      </c>
      <c r="D36" s="41"/>
    </row>
    <row r="37" spans="1:4" ht="12.75">
      <c r="A37" s="32" t="s">
        <v>76</v>
      </c>
      <c r="B37" s="40"/>
      <c r="C37" s="74">
        <v>26.62</v>
      </c>
      <c r="D37" s="41">
        <v>22</v>
      </c>
    </row>
    <row r="38" spans="1:4" ht="12.75">
      <c r="A38" s="32" t="s">
        <v>77</v>
      </c>
      <c r="B38" s="40"/>
      <c r="C38" s="74">
        <v>867.03</v>
      </c>
      <c r="D38" s="41">
        <v>867.03</v>
      </c>
    </row>
    <row r="39" spans="1:4" ht="12.75">
      <c r="A39" s="2" t="s">
        <v>78</v>
      </c>
      <c r="B39" s="40"/>
      <c r="C39" s="74">
        <v>30.25</v>
      </c>
      <c r="D39" s="41">
        <v>30.25</v>
      </c>
    </row>
    <row r="40" spans="1:4" ht="12.75">
      <c r="A40" s="2" t="s">
        <v>79</v>
      </c>
      <c r="B40" s="40"/>
      <c r="C40" s="74">
        <v>185.73</v>
      </c>
      <c r="D40" s="41">
        <v>185.73</v>
      </c>
    </row>
    <row r="41" spans="1:4" ht="12.75">
      <c r="A41" s="2" t="s">
        <v>80</v>
      </c>
      <c r="B41" s="40"/>
      <c r="C41" s="74">
        <v>172.16</v>
      </c>
      <c r="D41" s="41">
        <v>172.16</v>
      </c>
    </row>
    <row r="42" spans="1:4" ht="25.5">
      <c r="A42" s="101" t="s">
        <v>81</v>
      </c>
      <c r="B42" s="40"/>
      <c r="C42" s="74">
        <v>26.62</v>
      </c>
      <c r="D42" s="41">
        <v>26.62</v>
      </c>
    </row>
    <row r="43" spans="1:4" ht="12.75">
      <c r="A43" s="2" t="s">
        <v>82</v>
      </c>
      <c r="B43" s="40"/>
      <c r="C43" s="74">
        <v>180.68</v>
      </c>
      <c r="D43" s="41">
        <v>180.68</v>
      </c>
    </row>
    <row r="44" spans="1:4" ht="12.75">
      <c r="A44" s="2" t="s">
        <v>83</v>
      </c>
      <c r="B44" s="40"/>
      <c r="C44" s="74">
        <v>400.05</v>
      </c>
      <c r="D44" s="41">
        <v>299.65</v>
      </c>
    </row>
    <row r="45" spans="1:4" ht="12.75">
      <c r="A45" s="2" t="s">
        <v>84</v>
      </c>
      <c r="B45" s="40"/>
      <c r="C45" s="74">
        <v>241.36</v>
      </c>
      <c r="D45" s="41">
        <v>241.36</v>
      </c>
    </row>
    <row r="46" spans="1:4" ht="13.5" thickBot="1">
      <c r="A46" s="18" t="s">
        <v>68</v>
      </c>
      <c r="B46" s="65"/>
      <c r="C46" s="66">
        <v>5000</v>
      </c>
      <c r="D46" s="67">
        <v>2000</v>
      </c>
    </row>
    <row r="47" spans="1:4" ht="12.75">
      <c r="A47" s="56" t="s">
        <v>14</v>
      </c>
      <c r="B47" s="68">
        <f>+B50+B51</f>
        <v>2000</v>
      </c>
      <c r="C47" s="68">
        <f>C50+C51</f>
        <v>3100</v>
      </c>
      <c r="D47" s="76">
        <f>+D50+D51</f>
        <v>3099.38</v>
      </c>
    </row>
    <row r="48" spans="1:4" ht="12.75">
      <c r="A48" s="10" t="s">
        <v>7</v>
      </c>
      <c r="B48" s="38"/>
      <c r="C48" s="63"/>
      <c r="D48" s="36"/>
    </row>
    <row r="49" spans="1:4" ht="12.75">
      <c r="A49" s="2" t="s">
        <v>10</v>
      </c>
      <c r="B49" s="38"/>
      <c r="C49" s="77"/>
      <c r="D49" s="78"/>
    </row>
    <row r="50" spans="1:4" ht="12.75">
      <c r="A50" s="2" t="s">
        <v>53</v>
      </c>
      <c r="B50" s="26">
        <v>2000</v>
      </c>
      <c r="C50" s="26">
        <v>2499.4</v>
      </c>
      <c r="D50" s="27">
        <v>2498.88</v>
      </c>
    </row>
    <row r="51" spans="1:4" ht="13.5" thickBot="1">
      <c r="A51" s="3" t="s">
        <v>69</v>
      </c>
      <c r="B51" s="28"/>
      <c r="C51" s="28">
        <v>600.6</v>
      </c>
      <c r="D51" s="29">
        <v>600.5</v>
      </c>
    </row>
    <row r="52" spans="1:4" ht="12.75">
      <c r="A52" s="57" t="s">
        <v>47</v>
      </c>
      <c r="B52" s="68">
        <f>B55</f>
        <v>0</v>
      </c>
      <c r="C52" s="79">
        <f>C55</f>
        <v>100</v>
      </c>
      <c r="D52" s="60">
        <f>D55</f>
        <v>98.8</v>
      </c>
    </row>
    <row r="53" spans="1:4" ht="12.75">
      <c r="A53" s="10" t="s">
        <v>7</v>
      </c>
      <c r="B53" s="38"/>
      <c r="C53" s="63"/>
      <c r="D53" s="36"/>
    </row>
    <row r="54" spans="1:4" ht="12.75">
      <c r="A54" s="2" t="s">
        <v>10</v>
      </c>
      <c r="B54" s="38"/>
      <c r="C54" s="63"/>
      <c r="D54" s="36"/>
    </row>
    <row r="55" spans="1:4" ht="28.5" customHeight="1" thickBot="1">
      <c r="A55" s="106" t="s">
        <v>93</v>
      </c>
      <c r="B55" s="65"/>
      <c r="C55" s="80">
        <v>100</v>
      </c>
      <c r="D55" s="81">
        <v>98.8</v>
      </c>
    </row>
    <row r="56" spans="1:4" ht="12.75">
      <c r="A56" s="55" t="s">
        <v>15</v>
      </c>
      <c r="B56" s="70">
        <f>B58+B61</f>
        <v>0</v>
      </c>
      <c r="C56" s="82">
        <f>C58+C61+C60</f>
        <v>7479.7</v>
      </c>
      <c r="D56" s="71">
        <f>D58+D61+D60</f>
        <v>7479.7</v>
      </c>
    </row>
    <row r="57" spans="1:4" ht="12.75">
      <c r="A57" s="11" t="s">
        <v>7</v>
      </c>
      <c r="B57" s="35"/>
      <c r="C57" s="69"/>
      <c r="D57" s="64"/>
    </row>
    <row r="58" spans="1:4" ht="12.75">
      <c r="A58" s="12" t="s">
        <v>16</v>
      </c>
      <c r="B58" s="83"/>
      <c r="C58" s="77">
        <v>4159.7</v>
      </c>
      <c r="D58" s="78">
        <v>4159.7</v>
      </c>
    </row>
    <row r="59" spans="1:4" ht="12.75">
      <c r="A59" s="47" t="s">
        <v>64</v>
      </c>
      <c r="B59" s="38"/>
      <c r="C59" s="63"/>
      <c r="D59" s="36"/>
    </row>
    <row r="60" spans="1:4" ht="12.75">
      <c r="A60" s="16" t="s">
        <v>85</v>
      </c>
      <c r="B60" s="96"/>
      <c r="C60" s="97">
        <v>1660</v>
      </c>
      <c r="D60" s="98">
        <v>1660</v>
      </c>
    </row>
    <row r="61" spans="1:4" ht="13.5" thickBot="1">
      <c r="A61" s="19" t="s">
        <v>86</v>
      </c>
      <c r="B61" s="65"/>
      <c r="C61" s="66">
        <v>1660</v>
      </c>
      <c r="D61" s="67">
        <v>1660</v>
      </c>
    </row>
    <row r="62" spans="1:4" ht="12.75">
      <c r="A62" s="55" t="s">
        <v>17</v>
      </c>
      <c r="B62" s="70">
        <f>B65+B66</f>
        <v>0</v>
      </c>
      <c r="C62" s="70">
        <f>C65+C66</f>
        <v>27100</v>
      </c>
      <c r="D62" s="71">
        <f>D65+D66</f>
        <v>27100</v>
      </c>
    </row>
    <row r="63" spans="1:4" ht="12.75">
      <c r="A63" s="11" t="s">
        <v>7</v>
      </c>
      <c r="B63" s="35"/>
      <c r="C63" s="69"/>
      <c r="D63" s="64"/>
    </row>
    <row r="64" spans="1:4" ht="12.75">
      <c r="A64" s="37" t="s">
        <v>10</v>
      </c>
      <c r="B64" s="33"/>
      <c r="C64" s="33"/>
      <c r="D64" s="34"/>
    </row>
    <row r="65" spans="1:4" ht="12.75">
      <c r="A65" s="49" t="s">
        <v>87</v>
      </c>
      <c r="B65" s="35"/>
      <c r="C65" s="50">
        <v>100</v>
      </c>
      <c r="D65" s="51">
        <v>100</v>
      </c>
    </row>
    <row r="66" spans="1:4" ht="13.5" thickBot="1">
      <c r="A66" s="103" t="s">
        <v>88</v>
      </c>
      <c r="B66" s="104"/>
      <c r="C66" s="24">
        <v>27000</v>
      </c>
      <c r="D66" s="105">
        <v>27000</v>
      </c>
    </row>
    <row r="67" spans="1:4" ht="12.75">
      <c r="A67" s="55" t="s">
        <v>19</v>
      </c>
      <c r="B67" s="68">
        <f>B69+B71+B73</f>
        <v>0</v>
      </c>
      <c r="C67" s="59">
        <f>C69+C71+C73</f>
        <v>1313</v>
      </c>
      <c r="D67" s="60">
        <f>D69+D71+D73</f>
        <v>1313</v>
      </c>
    </row>
    <row r="68" spans="1:4" ht="12.75">
      <c r="A68" s="11" t="s">
        <v>7</v>
      </c>
      <c r="B68" s="61"/>
      <c r="C68" s="62"/>
      <c r="D68" s="27"/>
    </row>
    <row r="69" spans="1:4" ht="13.5" thickBot="1">
      <c r="A69" s="13" t="s">
        <v>16</v>
      </c>
      <c r="B69" s="84"/>
      <c r="C69" s="85">
        <v>1313</v>
      </c>
      <c r="D69" s="86">
        <v>1313</v>
      </c>
    </row>
    <row r="70" spans="1:4" ht="12.75" hidden="1">
      <c r="A70" s="2" t="s">
        <v>10</v>
      </c>
      <c r="B70" s="33"/>
      <c r="C70" s="87"/>
      <c r="D70" s="34"/>
    </row>
    <row r="71" spans="1:4" ht="25.5" hidden="1">
      <c r="A71" s="48" t="s">
        <v>60</v>
      </c>
      <c r="B71" s="22"/>
      <c r="C71" s="52"/>
      <c r="D71" s="53"/>
    </row>
    <row r="72" spans="1:4" ht="12.75" hidden="1">
      <c r="A72" s="14" t="s">
        <v>11</v>
      </c>
      <c r="B72" s="20"/>
      <c r="C72" s="20"/>
      <c r="D72" s="21"/>
    </row>
    <row r="73" spans="1:4" ht="13.5" hidden="1" thickBot="1">
      <c r="A73" s="23" t="s">
        <v>48</v>
      </c>
      <c r="B73" s="24"/>
      <c r="C73" s="24"/>
      <c r="D73" s="25"/>
    </row>
    <row r="74" spans="1:4" ht="12.75">
      <c r="A74" s="58" t="s">
        <v>20</v>
      </c>
      <c r="B74" s="70">
        <f>B76+B77+B78+B81+B82+B83+B84+B85+B86+B87+B79</f>
        <v>512144.6</v>
      </c>
      <c r="C74" s="70">
        <f>C76+C77+C78+C81+C82+C83+C84+C85+C86+C87+C79</f>
        <v>1504843.6</v>
      </c>
      <c r="D74" s="71">
        <f>D76+D77+D78+D81+D82+D83+D84+D85+D86+D87+D79</f>
        <v>336763.44</v>
      </c>
    </row>
    <row r="75" spans="1:4" ht="12.75">
      <c r="A75" s="9" t="s">
        <v>7</v>
      </c>
      <c r="B75" s="38"/>
      <c r="C75" s="38"/>
      <c r="D75" s="36"/>
    </row>
    <row r="76" spans="1:4" ht="12.75">
      <c r="A76" s="2" t="s">
        <v>94</v>
      </c>
      <c r="B76" s="88"/>
      <c r="C76" s="88">
        <v>150</v>
      </c>
      <c r="D76" s="89">
        <v>148.84</v>
      </c>
    </row>
    <row r="77" spans="1:4" ht="12.75">
      <c r="A77" s="2" t="s">
        <v>21</v>
      </c>
      <c r="B77" s="88">
        <v>4865</v>
      </c>
      <c r="C77" s="88">
        <v>5958.16</v>
      </c>
      <c r="D77" s="89">
        <v>4965.28</v>
      </c>
    </row>
    <row r="78" spans="1:4" ht="12.75">
      <c r="A78" s="2" t="s">
        <v>50</v>
      </c>
      <c r="B78" s="88">
        <v>13580</v>
      </c>
      <c r="C78" s="88">
        <v>25180</v>
      </c>
      <c r="D78" s="89">
        <v>24608.51</v>
      </c>
    </row>
    <row r="79" spans="1:4" ht="12.75">
      <c r="A79" s="2" t="s">
        <v>67</v>
      </c>
      <c r="B79" s="88"/>
      <c r="C79" s="88">
        <v>383</v>
      </c>
      <c r="D79" s="89">
        <v>88.55</v>
      </c>
    </row>
    <row r="80" spans="1:4" ht="12.75">
      <c r="A80" s="2" t="s">
        <v>51</v>
      </c>
      <c r="B80" s="88"/>
      <c r="C80" s="88"/>
      <c r="D80" s="89"/>
    </row>
    <row r="81" spans="1:4" ht="12.75">
      <c r="A81" s="2" t="s">
        <v>22</v>
      </c>
      <c r="B81" s="88">
        <v>280644.6</v>
      </c>
      <c r="C81" s="88">
        <v>280644.6</v>
      </c>
      <c r="D81" s="89">
        <v>60.22</v>
      </c>
    </row>
    <row r="82" spans="1:4" ht="12.75">
      <c r="A82" s="2" t="s">
        <v>23</v>
      </c>
      <c r="B82" s="88">
        <v>50000</v>
      </c>
      <c r="C82" s="88">
        <v>123336.04</v>
      </c>
      <c r="D82" s="89">
        <v>2399.71</v>
      </c>
    </row>
    <row r="83" spans="1:4" ht="12.75">
      <c r="A83" s="2" t="s">
        <v>24</v>
      </c>
      <c r="B83" s="88"/>
      <c r="C83" s="88">
        <v>223.92</v>
      </c>
      <c r="D83" s="89"/>
    </row>
    <row r="84" spans="1:4" ht="12.75">
      <c r="A84" s="2" t="s">
        <v>49</v>
      </c>
      <c r="B84" s="88">
        <v>28830</v>
      </c>
      <c r="C84" s="88">
        <v>37958.93</v>
      </c>
      <c r="D84" s="89">
        <v>4731.77</v>
      </c>
    </row>
    <row r="85" spans="1:4" ht="12.75">
      <c r="A85" s="2" t="s">
        <v>25</v>
      </c>
      <c r="B85" s="88">
        <v>32700</v>
      </c>
      <c r="C85" s="88">
        <v>108913.54</v>
      </c>
      <c r="D85" s="89">
        <v>37056.36</v>
      </c>
    </row>
    <row r="86" spans="1:4" ht="12.75">
      <c r="A86" s="2" t="s">
        <v>52</v>
      </c>
      <c r="B86" s="88"/>
      <c r="C86" s="88">
        <v>100</v>
      </c>
      <c r="D86" s="89">
        <v>100</v>
      </c>
    </row>
    <row r="87" spans="1:4" ht="12.75">
      <c r="A87" s="2" t="s">
        <v>26</v>
      </c>
      <c r="B87" s="90">
        <f>B88+B89+B90+B91+B92+B93+B94+B95+B96+B97+B98+B99</f>
        <v>101525</v>
      </c>
      <c r="C87" s="90">
        <f>C88+C89+C90+C91+C92+C93+C94+C95+C96+C97+C98+C99</f>
        <v>921995.4100000001</v>
      </c>
      <c r="D87" s="91">
        <f>D88+D89+D90+D91+D92+D93+D94+D95+D96+D97+D98+D99</f>
        <v>262604.2</v>
      </c>
    </row>
    <row r="88" spans="1:4" ht="12.75">
      <c r="A88" s="2" t="s">
        <v>27</v>
      </c>
      <c r="B88" s="26">
        <v>5000</v>
      </c>
      <c r="C88" s="26">
        <v>28036.77</v>
      </c>
      <c r="D88" s="27"/>
    </row>
    <row r="89" spans="1:4" ht="12.75">
      <c r="A89" s="2" t="s">
        <v>29</v>
      </c>
      <c r="B89" s="26">
        <v>1000</v>
      </c>
      <c r="C89" s="26">
        <v>1000</v>
      </c>
      <c r="D89" s="27">
        <v>1000</v>
      </c>
    </row>
    <row r="90" spans="1:4" ht="12.75">
      <c r="A90" s="2" t="s">
        <v>30</v>
      </c>
      <c r="B90" s="26">
        <v>7540</v>
      </c>
      <c r="C90" s="26">
        <v>3471.7</v>
      </c>
      <c r="D90" s="27"/>
    </row>
    <row r="91" spans="1:4" ht="12.75">
      <c r="A91" s="2" t="s">
        <v>31</v>
      </c>
      <c r="B91" s="26"/>
      <c r="C91" s="26"/>
      <c r="D91" s="27"/>
    </row>
    <row r="92" spans="1:4" ht="12.75">
      <c r="A92" s="2" t="s">
        <v>32</v>
      </c>
      <c r="B92" s="26">
        <v>55000</v>
      </c>
      <c r="C92" s="26">
        <v>385026.64</v>
      </c>
      <c r="D92" s="27">
        <v>212523.76</v>
      </c>
    </row>
    <row r="93" spans="1:4" ht="12.75">
      <c r="A93" s="2" t="s">
        <v>33</v>
      </c>
      <c r="B93" s="26">
        <v>1853</v>
      </c>
      <c r="C93" s="26">
        <v>21367.05</v>
      </c>
      <c r="D93" s="27">
        <v>15064.83</v>
      </c>
    </row>
    <row r="94" spans="1:4" ht="12.75">
      <c r="A94" s="2" t="s">
        <v>34</v>
      </c>
      <c r="B94" s="26">
        <v>2500</v>
      </c>
      <c r="C94" s="26">
        <v>34149.7</v>
      </c>
      <c r="D94" s="27">
        <v>22532.29</v>
      </c>
    </row>
    <row r="95" spans="1:4" ht="12.75">
      <c r="A95" s="2" t="s">
        <v>35</v>
      </c>
      <c r="B95" s="26">
        <v>4800</v>
      </c>
      <c r="C95" s="26">
        <v>29472.2</v>
      </c>
      <c r="D95" s="27">
        <v>9699.33</v>
      </c>
    </row>
    <row r="96" spans="1:4" ht="12.75">
      <c r="A96" s="2" t="s">
        <v>36</v>
      </c>
      <c r="B96" s="26">
        <v>6200</v>
      </c>
      <c r="C96" s="26">
        <v>60268</v>
      </c>
      <c r="D96" s="27">
        <v>1783.99</v>
      </c>
    </row>
    <row r="97" spans="1:4" ht="12.75">
      <c r="A97" s="2" t="s">
        <v>28</v>
      </c>
      <c r="B97" s="26"/>
      <c r="C97" s="26">
        <v>77036.9</v>
      </c>
      <c r="D97" s="27"/>
    </row>
    <row r="98" spans="1:4" ht="12.75">
      <c r="A98" s="2" t="s">
        <v>65</v>
      </c>
      <c r="B98" s="99">
        <v>17632</v>
      </c>
      <c r="C98" s="99">
        <v>69819.03</v>
      </c>
      <c r="D98" s="100"/>
    </row>
    <row r="99" spans="1:4" ht="13.5" thickBot="1">
      <c r="A99" s="3" t="s">
        <v>66</v>
      </c>
      <c r="B99" s="28"/>
      <c r="C99" s="28">
        <v>212347.42</v>
      </c>
      <c r="D99" s="29"/>
    </row>
    <row r="100" spans="1:4" ht="12.75">
      <c r="A100" s="58" t="s">
        <v>37</v>
      </c>
      <c r="B100" s="42">
        <f>B102+B103+B105+B106</f>
        <v>0</v>
      </c>
      <c r="C100" s="42">
        <f>C102+C103+C105+C106</f>
        <v>11451</v>
      </c>
      <c r="D100" s="43">
        <f>D102+D103+D105+D106</f>
        <v>11450</v>
      </c>
    </row>
    <row r="101" spans="1:4" ht="12.75">
      <c r="A101" s="15" t="s">
        <v>7</v>
      </c>
      <c r="B101" s="26"/>
      <c r="C101" s="38"/>
      <c r="D101" s="36"/>
    </row>
    <row r="102" spans="1:4" ht="12.75">
      <c r="A102" s="2" t="s">
        <v>18</v>
      </c>
      <c r="B102" s="26"/>
      <c r="C102" s="38"/>
      <c r="D102" s="36"/>
    </row>
    <row r="103" spans="1:4" ht="12.75">
      <c r="A103" s="2" t="s">
        <v>57</v>
      </c>
      <c r="B103" s="26"/>
      <c r="C103" s="38">
        <v>10000</v>
      </c>
      <c r="D103" s="36">
        <v>10000</v>
      </c>
    </row>
    <row r="104" spans="1:4" ht="12.75">
      <c r="A104" s="2" t="s">
        <v>10</v>
      </c>
      <c r="B104" s="26"/>
      <c r="C104" s="38"/>
      <c r="D104" s="36"/>
    </row>
    <row r="105" spans="1:4" ht="12.75" hidden="1">
      <c r="A105" s="2" t="s">
        <v>54</v>
      </c>
      <c r="B105" s="26"/>
      <c r="C105" s="38"/>
      <c r="D105" s="36"/>
    </row>
    <row r="106" spans="1:4" ht="13.5" thickBot="1">
      <c r="A106" s="3" t="s">
        <v>89</v>
      </c>
      <c r="B106" s="28"/>
      <c r="C106" s="65">
        <v>1451</v>
      </c>
      <c r="D106" s="67">
        <v>1450</v>
      </c>
    </row>
    <row r="107" spans="1:4" ht="12.75">
      <c r="A107" s="56" t="s">
        <v>38</v>
      </c>
      <c r="B107" s="70">
        <f>B109+B110+B111+B112+B113+B114</f>
        <v>30000</v>
      </c>
      <c r="C107" s="82">
        <f>C109+C110+C111+C112+C113+C114</f>
        <v>112791.45</v>
      </c>
      <c r="D107" s="71">
        <f>D109+D110+D111+D112+D113+D114</f>
        <v>102816.71</v>
      </c>
    </row>
    <row r="108" spans="1:4" ht="12.75">
      <c r="A108" s="10" t="s">
        <v>7</v>
      </c>
      <c r="B108" s="38"/>
      <c r="C108" s="63"/>
      <c r="D108" s="36"/>
    </row>
    <row r="109" spans="1:4" ht="12.75">
      <c r="A109" s="2" t="s">
        <v>40</v>
      </c>
      <c r="B109" s="38"/>
      <c r="C109" s="63">
        <v>27980.12</v>
      </c>
      <c r="D109" s="36">
        <v>21157.22</v>
      </c>
    </row>
    <row r="110" spans="1:4" ht="12.75">
      <c r="A110" s="16" t="s">
        <v>41</v>
      </c>
      <c r="B110" s="38"/>
      <c r="C110" s="63">
        <v>2121.29</v>
      </c>
      <c r="D110" s="36">
        <v>1721.29</v>
      </c>
    </row>
    <row r="111" spans="1:4" ht="12.75" hidden="1">
      <c r="A111" s="16" t="s">
        <v>58</v>
      </c>
      <c r="B111" s="38"/>
      <c r="C111" s="63"/>
      <c r="D111" s="36"/>
    </row>
    <row r="112" spans="1:4" ht="12.75">
      <c r="A112" s="2" t="s">
        <v>39</v>
      </c>
      <c r="B112" s="38"/>
      <c r="C112" s="63">
        <v>588</v>
      </c>
      <c r="D112" s="36">
        <v>588</v>
      </c>
    </row>
    <row r="113" spans="1:4" ht="12.75">
      <c r="A113" s="45" t="s">
        <v>59</v>
      </c>
      <c r="B113" s="38"/>
      <c r="C113" s="63">
        <v>60114.04</v>
      </c>
      <c r="D113" s="36">
        <v>59364.04</v>
      </c>
    </row>
    <row r="114" spans="1:4" ht="13.5" thickBot="1">
      <c r="A114" s="3" t="s">
        <v>42</v>
      </c>
      <c r="B114" s="65">
        <v>30000</v>
      </c>
      <c r="C114" s="66">
        <v>21988</v>
      </c>
      <c r="D114" s="67">
        <v>19986.16</v>
      </c>
    </row>
    <row r="115" spans="1:4" ht="18" customHeight="1" thickBot="1">
      <c r="A115" s="17" t="s">
        <v>43</v>
      </c>
      <c r="B115" s="46">
        <f>B7+B13+B19+B26+B32+B47+B52+B56+B62+B67+B74+B100+B107</f>
        <v>589144.6</v>
      </c>
      <c r="C115" s="46">
        <f>C7+C13+C19+C26+C32+C47+C52+C56+C62+C67+C74+C100+C107</f>
        <v>1789304.35</v>
      </c>
      <c r="D115" s="102">
        <f>D7+D13+D19+D26+D32+D47+D52+D56+D62+D67+D74+D100+D107</f>
        <v>546198.55</v>
      </c>
    </row>
    <row r="117" ht="12.75">
      <c r="B117" s="44"/>
    </row>
  </sheetData>
  <sheetProtection/>
  <mergeCells count="3">
    <mergeCell ref="A2:D2"/>
    <mergeCell ref="A3:D3"/>
    <mergeCell ref="A5:A6"/>
  </mergeCells>
  <printOptions horizontalCentered="1"/>
  <pageMargins left="0.7874015748031497" right="0.5905511811023623" top="0.984251968503937" bottom="0.5905511811023623" header="0.31496062992125984" footer="0.31496062992125984"/>
  <pageSetup horizontalDpi="600" verticalDpi="600" orientation="portrait" paperSize="9" scale="90" r:id="rId1"/>
  <headerFooter alignWithMargins="0">
    <oddFooter>&amp;CStránka &amp;P&amp;RTab.č. 8 Investiční výdaje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2017-05-03T11:49:18Z</cp:lastPrinted>
  <dcterms:created xsi:type="dcterms:W3CDTF">2003-05-29T06:21:43Z</dcterms:created>
  <dcterms:modified xsi:type="dcterms:W3CDTF">2017-05-03T11:49:32Z</dcterms:modified>
  <cp:category/>
  <cp:version/>
  <cp:contentType/>
  <cp:contentStatus/>
</cp:coreProperties>
</file>