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celková tabulka " sheetId="1" r:id="rId1"/>
    <sheet name="10 doprava " sheetId="2" r:id="rId2"/>
    <sheet name="12 správa majetku" sheetId="3" r:id="rId3"/>
    <sheet name="14 školství " sheetId="4" r:id="rId4"/>
    <sheet name="15 zdravotnictví" sheetId="5" r:id="rId5"/>
    <sheet name="16 kultura" sheetId="6" r:id="rId6"/>
    <sheet name="19 KÚ" sheetId="7" r:id="rId7"/>
    <sheet name="28 sociálních věcí " sheetId="8" r:id="rId8"/>
    <sheet name="List1" sheetId="9" r:id="rId9"/>
  </sheets>
  <definedNames/>
  <calcPr fullCalcOnLoad="1"/>
</workbook>
</file>

<file path=xl/comments4.xml><?xml version="1.0" encoding="utf-8"?>
<comments xmlns="http://schemas.openxmlformats.org/spreadsheetml/2006/main">
  <authors>
    <author>385</author>
  </authors>
  <commentList>
    <comment ref="L33" authorId="0">
      <text>
        <r>
          <rPr>
            <b/>
            <sz val="8"/>
            <rFont val="Tahoma"/>
            <family val="2"/>
          </rPr>
          <t>385: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<sst xmlns="http://schemas.openxmlformats.org/spreadsheetml/2006/main" count="441" uniqueCount="240">
  <si>
    <t>odvětví</t>
  </si>
  <si>
    <t>nerozdělené finanční prostředky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</si>
  <si>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</si>
  <si>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</si>
  <si>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</si>
  <si>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</si>
  <si>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</si>
  <si>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</si>
  <si>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</si>
  <si>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celkem FRR</t>
  </si>
  <si>
    <t xml:space="preserve">Kapitola 13 - kofinancování a předfinancování </t>
  </si>
  <si>
    <t xml:space="preserve"> Kapitola 39 - regionální rozvoj a průmyslová zóna Kvasiny </t>
  </si>
  <si>
    <t>regionální rozvoj</t>
  </si>
  <si>
    <t xml:space="preserve">kofinancování a předfinancování  </t>
  </si>
  <si>
    <t>průmyslová zóna Kvasiny</t>
  </si>
  <si>
    <t>celkem ostatní</t>
  </si>
  <si>
    <t>celkem všechny kapitoly</t>
  </si>
  <si>
    <t xml:space="preserve">Fond rozvoje a reprodukce ( FRR kap. 50 ) Královéhradeckého kraje v roce 2010  </t>
  </si>
  <si>
    <t>limit 2010</t>
  </si>
  <si>
    <t>I. čerpání</t>
  </si>
  <si>
    <t>nerozděleno</t>
  </si>
  <si>
    <t xml:space="preserve">odvětví: </t>
  </si>
  <si>
    <t>v tis. Kč</t>
  </si>
  <si>
    <t>poř.č.</t>
  </si>
  <si>
    <t>číslo akce</t>
  </si>
  <si>
    <t>položka</t>
  </si>
  <si>
    <t>č. org.</t>
  </si>
  <si>
    <t>§</t>
  </si>
  <si>
    <t>název organizace a akce</t>
  </si>
  <si>
    <t>investováno do roku 2009</t>
  </si>
  <si>
    <t>neinvestiční prostředky požadované pro r. 2010 NIV</t>
  </si>
  <si>
    <t>investiční a neinvestiční prostředky po roce 2010</t>
  </si>
  <si>
    <t>rozpočtové náklady celkem</t>
  </si>
  <si>
    <t>poznámka</t>
  </si>
  <si>
    <t>Příprava staveb + příprava staveb EU</t>
  </si>
  <si>
    <t>Královéhradecký kraj</t>
  </si>
  <si>
    <t xml:space="preserve">CELKEM </t>
  </si>
  <si>
    <t>akce rozpracované z roku 2009 dofinancování v roce 2010</t>
  </si>
  <si>
    <t>IV</t>
  </si>
  <si>
    <t>NIV</t>
  </si>
  <si>
    <t>CELKEM</t>
  </si>
  <si>
    <t>Rekapitulace:</t>
  </si>
  <si>
    <t>kapitálové výdaje - investiční prostředky PO</t>
  </si>
  <si>
    <t>Ostatní kapitálové výdaje - rezervy kapitálových výdajů</t>
  </si>
  <si>
    <t>Rozděleno celkem</t>
  </si>
  <si>
    <t>Oprava pomníku 40. pěšího pluku z války 1866</t>
  </si>
  <si>
    <t>Oprava pomníku " Setník August von der Groeben + Baterie mrtvých"</t>
  </si>
  <si>
    <t>Rekonstrukce Rottrových bud</t>
  </si>
  <si>
    <t xml:space="preserve">položka </t>
  </si>
  <si>
    <t>Dětský domov a školní jídelna, Nechanice, Hrádecká 325</t>
  </si>
  <si>
    <t>poslední splátka ZK/28/8886/2004</t>
  </si>
  <si>
    <t>Výkup nemovitosti - splátka</t>
  </si>
  <si>
    <t>SM/09/319</t>
  </si>
  <si>
    <t>Výměna oken a vstupních dveří</t>
  </si>
  <si>
    <t>SM/09/322</t>
  </si>
  <si>
    <t>Výměna oken na domově mládeže</t>
  </si>
  <si>
    <t>SM/09/325</t>
  </si>
  <si>
    <t>Masarykova obchodní akademie, Jičín, 17. listopadu 220</t>
  </si>
  <si>
    <t>historická část budovy</t>
  </si>
  <si>
    <t xml:space="preserve">Výměna oken </t>
  </si>
  <si>
    <t>okna budou vyrobena jako stávající - dřevěná, dokončení</t>
  </si>
  <si>
    <t>SM/08/376</t>
  </si>
  <si>
    <t>VOŠ zdravotnická a SZŠ,Trutnov, Procházkova 303</t>
  </si>
  <si>
    <t>PD zpracována v roce 2009</t>
  </si>
  <si>
    <t xml:space="preserve">Rekonstrukce Domova mládeže - Fibichova </t>
  </si>
  <si>
    <t>SM/08/309</t>
  </si>
  <si>
    <t>Střední škola zahradnická, Kopidlno, nám. Hilmarovo 1</t>
  </si>
  <si>
    <t>Plynofikace jednotlivých objektů vč. kotelen</t>
  </si>
  <si>
    <t>SM/08/337</t>
  </si>
  <si>
    <t>Střední průmyslová škola, Hradec Králové, Hradecká 647</t>
  </si>
  <si>
    <t>Lepařovo gymnázium, Jičín, Jiráskova 30</t>
  </si>
  <si>
    <t>PD zpracovaná v roce 2009, na základě KHS</t>
  </si>
  <si>
    <t>Reko soc. zařízení u tělocvičny</t>
  </si>
  <si>
    <t>SM/09/318</t>
  </si>
  <si>
    <t>Střední škola propagační tvorby a polygraf. Vel. Poříčí, Náchodská 285</t>
  </si>
  <si>
    <t>Městys Velké Poříčí realizuje vybudování kanalizačního sběrače</t>
  </si>
  <si>
    <t>Napojení na veřejnou kanalizaci</t>
  </si>
  <si>
    <t>SM/09/316</t>
  </si>
  <si>
    <t>Gymnázium a Střední odborná škola, Jaroměř, Lužická 423</t>
  </si>
  <si>
    <t>Sanace vlhkého zdiva</t>
  </si>
  <si>
    <t>SM/09/303</t>
  </si>
  <si>
    <t>Základní škola logopedická a Mateřská škola logopedická, Choustníkovo Hradiště 161</t>
  </si>
  <si>
    <t>Přístavba a stavební úpravy</t>
  </si>
  <si>
    <t>Výměna oken u tělocvičny</t>
  </si>
  <si>
    <t>Střední škola služeb,obchodu a gastronomie, Hradec Králové, Velká 3</t>
  </si>
  <si>
    <t>možnost opuštění pronajatých prostor ve Vysokém Mýtě</t>
  </si>
  <si>
    <t>Rekonstrukce objektu V Lipkách</t>
  </si>
  <si>
    <t xml:space="preserve">Kapitola 50 - Fond rozvoje a reprodukce Královéhradeckého kraje v roce 2010 </t>
  </si>
  <si>
    <t>odvětví:</t>
  </si>
  <si>
    <t xml:space="preserve">investiční prostředky požadované pro rok 2010                 IV  </t>
  </si>
  <si>
    <t xml:space="preserve">neinvestiční prostředky požadované pro rok 2010   NIV </t>
  </si>
  <si>
    <t>Oblastní nemocnice Jičín a.s.</t>
  </si>
  <si>
    <t>Oblastní nemocnice Rychnov nad Kněžnou a.s.</t>
  </si>
  <si>
    <t>Městská nemocnice Dvůr Králové nad Labem</t>
  </si>
  <si>
    <t>Sdružení ozdravoven a léčeben okresu Trutnov</t>
  </si>
  <si>
    <t>Zdravotnický holding Královéhradeckého kraje a.s</t>
  </si>
  <si>
    <t>Nákup 10 ks sanitních vozidel pro Zdravotnickou záchrannou službu KHK</t>
  </si>
  <si>
    <t>Celkem do výše limitu</t>
  </si>
  <si>
    <t>Muzeum východních Čech v Hradci Králové</t>
  </si>
  <si>
    <t>KP/10/504</t>
  </si>
  <si>
    <t>Hvězdárna v Úpici</t>
  </si>
  <si>
    <t xml:space="preserve">Pozorovatelna slunce </t>
  </si>
  <si>
    <t>KP/10/506</t>
  </si>
  <si>
    <t>Muzeum a galerie orlických hor v Rychnově nad Kněžnou</t>
  </si>
  <si>
    <t>Centrum krajky ve Vamberku - projekt - nezpůsobilé výdaje</t>
  </si>
  <si>
    <t>investiční prostředky požadované pro r. 2010                 IV</t>
  </si>
  <si>
    <t xml:space="preserve">neinvestiční prostředky požadované pro r. 2010   NIV </t>
  </si>
  <si>
    <t>SV/06/620</t>
  </si>
  <si>
    <t>Domov důchodců Police nad Metují</t>
  </si>
  <si>
    <t>SV/07/623</t>
  </si>
  <si>
    <t>Domov důchodců Černožice</t>
  </si>
  <si>
    <t>SV/07/632</t>
  </si>
  <si>
    <t>Domov důchodců Albrechtice nad Orlicí</t>
  </si>
  <si>
    <t>Domov důchodců Humburky</t>
  </si>
  <si>
    <t>havarijní stav</t>
  </si>
  <si>
    <t>SV/08/618</t>
  </si>
  <si>
    <t>Domov pro seniory Vrchlabí</t>
  </si>
  <si>
    <t>z úvěru KHK na investice</t>
  </si>
  <si>
    <t>Královéhradeckého kraje na rok 2010</t>
  </si>
  <si>
    <t xml:space="preserve">finanční prostředky nutné na rozestavěné akce po roce 2010 </t>
  </si>
  <si>
    <t>Základní škola speciální, Jaroměř, Palackého 142</t>
  </si>
  <si>
    <t>Gymnázium a Střední odborná škola pedagogická, Nová Paka, Kumburská 740</t>
  </si>
  <si>
    <t>KR/10/01</t>
  </si>
  <si>
    <t>SW nad 60tis.Kč</t>
  </si>
  <si>
    <t>KR/10/02</t>
  </si>
  <si>
    <t>HW nad 40 tis.Kč</t>
  </si>
  <si>
    <t>KR/10/03</t>
  </si>
  <si>
    <t>Stavební práce</t>
  </si>
  <si>
    <t>Skenovací pracoviště  v návaznosti na zákon 300/2008 a 499/2004 Sb. Dále zhotovení příček, doplnění klimatizace, zabudování dveří</t>
  </si>
  <si>
    <t>KR/10/05</t>
  </si>
  <si>
    <t>Osobní automobil - obměna vozového parku KÚ</t>
  </si>
  <si>
    <t>ZD/08/416</t>
  </si>
  <si>
    <t>projekt "Regionální institut ambul. Psychosoc. Služeb"</t>
  </si>
  <si>
    <t>Realizace 2009-2010 Akce financování s fin. účasti NUTS II Severovýchod, s kofinancováním zřizovatelem</t>
  </si>
  <si>
    <t>ZD/09/405</t>
  </si>
  <si>
    <t>Celkový RN 15 mil. korun. V roce 2009 real.I.etapa, rekonstrukce je do 3 etap, aby nebyl narušen provoz oddělení
o RN 4,9 mil.korun.</t>
  </si>
  <si>
    <t>Ekologizace vytápění nemocnice Jičín</t>
  </si>
  <si>
    <t>Ekologizace vytápění nemocnice Nový Bydžov</t>
  </si>
  <si>
    <t>ZD/09/434</t>
  </si>
  <si>
    <t>ZD/09/435</t>
  </si>
  <si>
    <t>kofinancování projektu</t>
  </si>
  <si>
    <t xml:space="preserve">Rekonstrukce rozvodů </t>
  </si>
  <si>
    <t>stávající okna jsou původní dřevěná z roku 1929, poškozená,pokračování z roku 2009</t>
  </si>
  <si>
    <t>kapitálové výdaje - pořízení dlouhodobého hmotného majetku (pozemky)</t>
  </si>
  <si>
    <t>zpracovaná PD v r. 2009, narušen podlahový roštv tělocvičně-začíná hnít,u zdiva narušena vlhkost</t>
  </si>
  <si>
    <t>kapitálové výdaje - pořízení dlouhodobého hmotného majetku (budovy, haly a stavby)</t>
  </si>
  <si>
    <t>neinvestiční příspěvky PO</t>
  </si>
  <si>
    <t>Výkup pozemku - splátka</t>
  </si>
  <si>
    <t>akce zahájena v rove 2009,pokračování</t>
  </si>
  <si>
    <t xml:space="preserve">objekt panelákového typu, okna původní, pevnost rohových spojů u křídelm narušena,pokračování z r.2009 </t>
  </si>
  <si>
    <t>Oprava bývalého kláštera Opočno/ kulturní památka/ +  Hluchák</t>
  </si>
  <si>
    <t>stávající skleněné tvárnice praskají,dochází k zatékání, zápis KHS</t>
  </si>
  <si>
    <t>Přístavba a stavební úpravy čp.149</t>
  </si>
  <si>
    <t>Rekonstrukce a přístavba domova</t>
  </si>
  <si>
    <t>Dostavba domova - specializované objekty</t>
  </si>
  <si>
    <t>Rekonstrukce vodovodních rozvodů - pokračování</t>
  </si>
  <si>
    <t>Rekonstrukce č.p. 506</t>
  </si>
  <si>
    <t xml:space="preserve"> ZK/25/1616/2007, ZK/27/1822/2008</t>
  </si>
  <si>
    <t>ZK/3/101/2009</t>
  </si>
  <si>
    <t xml:space="preserve">ZK/25/1654/2007, celkem </t>
  </si>
  <si>
    <t>včetně altánu</t>
  </si>
  <si>
    <t>ostatní kapitálové výdaje - rezervy kapitálových výdajů</t>
  </si>
  <si>
    <t>státní rozpočet - SR</t>
  </si>
  <si>
    <t>DS/09/219</t>
  </si>
  <si>
    <t>DS/09/220</t>
  </si>
  <si>
    <t>DS/07/220</t>
  </si>
  <si>
    <t>II/300 Trutnov - Babí, III. Etapa</t>
  </si>
  <si>
    <t>Rekonstrukce skladů soli SÚS KHK</t>
  </si>
  <si>
    <t>NEKRYTO</t>
  </si>
  <si>
    <t>kapitálové výdaje - pořízení dlouhodobého hmotného majetku (budovy haly a stavby)</t>
  </si>
  <si>
    <t>kapitálové výdaje -  programové vybavení</t>
  </si>
  <si>
    <t>kapitálové výdaje - pořízení dlouhodobého nehmotného majetku (ocenitelná práva)</t>
  </si>
  <si>
    <t>pořízení dlouhodobého hmotného majetku (dopravní prostředky)</t>
  </si>
  <si>
    <t>budovy,haly stavby</t>
  </si>
  <si>
    <t>KP/09/506</t>
  </si>
  <si>
    <t xml:space="preserve">Nákup vitrín a výstavního mobiliáře  </t>
  </si>
  <si>
    <t>Ostatní nákupy - opravy a udržování</t>
  </si>
  <si>
    <t>Vzhledem k velmi lukrativní poloze stavebního pozemku, dnes již zabezpečení vodou z vlastního zdroje a po vybudování kanalizace bylo rozhodnuto o zpracování</t>
  </si>
  <si>
    <t xml:space="preserve">projektu na novou výstavbu budovy na místě dnešního č.p. 77 v Malé Úpě. Zpracovaný projekt na novostavbu rekreačního zařízení Rottrovy boudy s názvem "Novostavba </t>
  </si>
  <si>
    <t xml:space="preserve">rekreačního objektu Rottrovy boudy" předpokládá v 1. etapě demolici stávající zchátralé stavby  č.p.77 v Malé Úpě - předpokládané náklady na demolici </t>
  </si>
  <si>
    <t xml:space="preserve">cca 1,8 mil. Kč + DPH, ve druhé etapě potom vlastní výstavbu nového objektu, v předpokládaných nákladech 10,3 mil. Kč + DPH. V roce 2010 se uvažuje s provedením </t>
  </si>
  <si>
    <t xml:space="preserve">demolice a se zahájením stavebních prací v celkovém objemu vynaložených nákladů 4,0 mil. Kč včetně DPH. Za tímto účelem byl požádán místně příslušný </t>
  </si>
  <si>
    <t xml:space="preserve">stavební úřad o prodloužení platnosti stavebního povolení do 29. 10. 2011. Nově vybudovaný objekt bude sloužit pro potřeby školských zařízení v rámci celého </t>
  </si>
  <si>
    <t xml:space="preserve">Královéhradeckého kraje, počítá se i s jeho využitím jako školícího a vzdělávacího střediska, tak aby byla celoročně stoprocentně využita jeho kapacita. </t>
  </si>
  <si>
    <t xml:space="preserve">Projekt by mohl být hrazen částečně z Regionálního operačního programu, priorita 3 Rozvoj infrastruktury pro cestovní ruch.  </t>
  </si>
  <si>
    <r>
      <t xml:space="preserve">jedná se o nákup 4 ks vozidel s tím bude dle dod. Smlouvy č. 4 zakoupeno 20 vozidel. </t>
    </r>
    <r>
      <rPr>
        <b/>
        <sz val="10"/>
        <rFont val="Arial"/>
        <family val="2"/>
      </rPr>
      <t>Zbývá dle smlouvy řešit nákup zbytku tj. 10 vozidel v ceně 19 457,-tis. Kč, smluvně  od 20.12.2007 nákup 30 ks vozidel</t>
    </r>
  </si>
  <si>
    <t>akce rozpracované z roku 2009</t>
  </si>
  <si>
    <t>neuznatelné náklady</t>
  </si>
  <si>
    <t xml:space="preserve">III. 29814 Rekonstrukce mostu  ev.č. 29812-4 Vysoká nad Labem </t>
  </si>
  <si>
    <t xml:space="preserve">Rekonstrukce mostu  ev. č. 296 - 002 Svoboda nad Úpou </t>
  </si>
  <si>
    <t xml:space="preserve">v r.2009 - financuje SFDI (50%, tj. 4760 tis.Kč), v r.2010 - podíl kraje 50%, tj. 4760 tis.Kč </t>
  </si>
  <si>
    <t>II/295 Vrchlabí - Špindlerův Mlýn - skalní svahy</t>
  </si>
  <si>
    <t>DS/09/228</t>
  </si>
  <si>
    <t>neuznatelné náklady, nebylo by možno akci zkolaudovat a získat dotaci z EU</t>
  </si>
  <si>
    <t>II/324 Nechanice - Lubno - neuznatel.náklady (protihluková opatření)</t>
  </si>
  <si>
    <t>kapitálové výdaje - budovy, haly, stavby</t>
  </si>
  <si>
    <t>drobný hmotný dlouhodobý majetek</t>
  </si>
  <si>
    <t>kapitálové výdaje - investiční transfery PO</t>
  </si>
  <si>
    <t>neinvestiční transfery PO</t>
  </si>
  <si>
    <t>zdroj krytí Úvěr Čs. spořitelna</t>
  </si>
  <si>
    <t>cestovní ruch</t>
  </si>
  <si>
    <t>požadavek nad rámec limitu</t>
  </si>
  <si>
    <t>správa majetku kraje ( 12 )</t>
  </si>
  <si>
    <t>sociální věci</t>
  </si>
  <si>
    <t>z toho zdroj krytí - Úvěr                 Čs. spořitelna</t>
  </si>
  <si>
    <t>SM/09/347</t>
  </si>
  <si>
    <t xml:space="preserve">VOŠ  a Střední průmyslová škola, Jičín, Pod Koželuhy 100 </t>
  </si>
  <si>
    <t>Rekonstrukce DM - elektroinstalace Denisova 212</t>
  </si>
  <si>
    <t>VOŠ a Střední odborná škola, Nový Bydžov, Jana Maláta 1869</t>
  </si>
  <si>
    <t>školství ( 14 )</t>
  </si>
  <si>
    <t>poř. č.</t>
  </si>
  <si>
    <t>doprava  ( 10 )</t>
  </si>
  <si>
    <t>Akce schválena fin. spoluúčast SFŽP - Jednáse o spoluúčast kraje.  Úvěr</t>
  </si>
  <si>
    <t xml:space="preserve">Instalace výtahu do pavilonu RDG a chirurgie </t>
  </si>
  <si>
    <t>V roce 2009 ukončena rekonstrukce 
pavilonu, je stavební připravenost</t>
  </si>
  <si>
    <t>Oblastní nemocnic e Náchod a.s.</t>
  </si>
  <si>
    <t>Rekonstrukce hlavních vstupů-prosklených schodšťových stěn 
Horní nemocnice</t>
  </si>
  <si>
    <t>V 09/09 provedeno místní šetření,
prakticky havarijní stav</t>
  </si>
  <si>
    <t>II.etapa výstavby sociálního zázemí zaměstnanců nem.hlavní budova</t>
  </si>
  <si>
    <t>Prostá reprodukce ZP.</t>
  </si>
  <si>
    <t>Řešení pro nemocnice : Jičín,Rychnov n.K..Dvůr Králové n.L.</t>
  </si>
  <si>
    <t>Akce probíhá od roku 2007</t>
  </si>
  <si>
    <t>kapitálové výdaje - budova,hyly a stavby</t>
  </si>
  <si>
    <t>Investiční transfery nefinančním podnikatelským subjektům</t>
  </si>
  <si>
    <t>Investiční transfery zřízeným příspěvkovým oraganizacím</t>
  </si>
  <si>
    <t xml:space="preserve">Síťová infrastruktura -dokončení digitalizace </t>
  </si>
  <si>
    <t xml:space="preserve">Informační technologie- dokončení digitalizace </t>
  </si>
  <si>
    <t>investiční prostředky požadované pro r. 2010        IV</t>
  </si>
  <si>
    <t>investiční prostředky požadované pro r. 2010            IV</t>
  </si>
  <si>
    <t>investiční prostředky požadované pro r. 2010           IV</t>
  </si>
  <si>
    <t>zdravotnictví ( 15 )</t>
  </si>
  <si>
    <t>kultura ( 16 )</t>
  </si>
  <si>
    <t>činnost krajského úřadu ( 19 )</t>
  </si>
  <si>
    <t>sociální věci ( 28 )</t>
  </si>
  <si>
    <t xml:space="preserve">Kapitola 50 - Fond rozvoje a reprodukce  </t>
  </si>
  <si>
    <t>Dokončení účetního systému FEIS pro nem. v rámci ZH KHK</t>
  </si>
  <si>
    <t>Aktivní síťové prvky, HW pro laboratoře atd. nemocnic Jičín, NB, RK a Dvůr  Králové n/L</t>
  </si>
  <si>
    <t xml:space="preserve">Nákup a instalace videogastroskopu pro Obl.nemocnici Na a.s.
</t>
  </si>
  <si>
    <t>schválený rozpočet FRR pro rok 2010</t>
  </si>
  <si>
    <t>jmenovité akce 
pro rok 2010                                    IV              NIV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</si>
</sst>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\ _K_č"/>
    <numFmt numFmtId="167" formatCode="#,##0.0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1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57"/>
      <name val="Arial"/>
      <family val="2"/>
    </font>
    <font>
      <b/>
      <sz val="10"/>
      <color indexed="57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57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b/>
      <sz val="14"/>
      <color indexed="57"/>
      <name val="Arial"/>
      <family val="2"/>
    </font>
    <font>
      <b/>
      <sz val="8"/>
      <name val="Arial"/>
      <family val="2"/>
    </font>
    <font>
      <sz val="12"/>
      <color indexed="10"/>
      <name val="Arial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69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right" vertical="center"/>
    </xf>
    <xf numFmtId="0" fontId="0" fillId="33" borderId="13" xfId="0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4" fontId="5" fillId="0" borderId="18" xfId="0" applyNumberFormat="1" applyFont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33" borderId="20" xfId="0" applyFill="1" applyBorder="1" applyAlignment="1">
      <alignment horizontal="center" vertical="center" wrapText="1"/>
    </xf>
    <xf numFmtId="164" fontId="7" fillId="34" borderId="21" xfId="0" applyNumberFormat="1" applyFont="1" applyFill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7" fillId="34" borderId="11" xfId="0" applyNumberFormat="1" applyFont="1" applyFill="1" applyBorder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164" fontId="7" fillId="34" borderId="24" xfId="0" applyNumberFormat="1" applyFont="1" applyFill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164" fontId="5" fillId="34" borderId="16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5" fillId="0" borderId="16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0" fontId="9" fillId="0" borderId="0" xfId="0" applyFont="1" applyAlignment="1">
      <alignment/>
    </xf>
    <xf numFmtId="0" fontId="9" fillId="0" borderId="29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6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64" fontId="7" fillId="0" borderId="32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33" xfId="0" applyNumberFormat="1" applyFont="1" applyFill="1" applyBorder="1" applyAlignment="1">
      <alignment horizontal="right"/>
    </xf>
    <xf numFmtId="0" fontId="7" fillId="0" borderId="31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34" xfId="0" applyNumberFormat="1" applyFont="1" applyFill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7" fillId="0" borderId="16" xfId="0" applyFont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35" xfId="0" applyBorder="1" applyAlignment="1">
      <alignment/>
    </xf>
    <xf numFmtId="0" fontId="23" fillId="0" borderId="0" xfId="0" applyFont="1" applyFill="1" applyBorder="1" applyAlignment="1">
      <alignment/>
    </xf>
    <xf numFmtId="0" fontId="8" fillId="0" borderId="30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6" fillId="0" borderId="36" xfId="0" applyFont="1" applyFill="1" applyBorder="1" applyAlignment="1">
      <alignment horizontal="left" wrapText="1"/>
    </xf>
    <xf numFmtId="0" fontId="20" fillId="0" borderId="37" xfId="0" applyFont="1" applyFill="1" applyBorder="1" applyAlignment="1">
      <alignment/>
    </xf>
    <xf numFmtId="0" fontId="9" fillId="0" borderId="29" xfId="0" applyFont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164" fontId="20" fillId="0" borderId="37" xfId="47" applyNumberFormat="1" applyFont="1" applyFill="1" applyBorder="1" applyAlignment="1">
      <alignment/>
      <protection/>
    </xf>
    <xf numFmtId="0" fontId="20" fillId="0" borderId="37" xfId="0" applyFont="1" applyFill="1" applyBorder="1" applyAlignment="1">
      <alignment horizontal="left"/>
    </xf>
    <xf numFmtId="0" fontId="19" fillId="0" borderId="33" xfId="0" applyFont="1" applyFill="1" applyBorder="1" applyAlignment="1">
      <alignment wrapText="1"/>
    </xf>
    <xf numFmtId="164" fontId="19" fillId="36" borderId="33" xfId="47" applyNumberFormat="1" applyFont="1" applyFill="1" applyBorder="1" applyAlignment="1">
      <alignment wrapText="1"/>
      <protection/>
    </xf>
    <xf numFmtId="0" fontId="6" fillId="0" borderId="31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7" fillId="0" borderId="37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64" fontId="6" fillId="36" borderId="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 horizontal="center"/>
    </xf>
    <xf numFmtId="0" fontId="19" fillId="6" borderId="33" xfId="0" applyFont="1" applyFill="1" applyBorder="1" applyAlignment="1">
      <alignment/>
    </xf>
    <xf numFmtId="0" fontId="20" fillId="6" borderId="37" xfId="0" applyFont="1" applyFill="1" applyBorder="1" applyAlignment="1">
      <alignment/>
    </xf>
    <xf numFmtId="164" fontId="20" fillId="6" borderId="37" xfId="47" applyNumberFormat="1" applyFont="1" applyFill="1" applyBorder="1" applyAlignment="1">
      <alignment/>
      <protection/>
    </xf>
    <xf numFmtId="0" fontId="20" fillId="6" borderId="37" xfId="0" applyFont="1" applyFill="1" applyBorder="1" applyAlignment="1">
      <alignment horizontal="left"/>
    </xf>
    <xf numFmtId="0" fontId="19" fillId="6" borderId="33" xfId="0" applyFont="1" applyFill="1" applyBorder="1" applyAlignment="1">
      <alignment wrapText="1"/>
    </xf>
    <xf numFmtId="0" fontId="5" fillId="6" borderId="10" xfId="0" applyFont="1" applyFill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right" vertical="center"/>
    </xf>
    <xf numFmtId="164" fontId="7" fillId="0" borderId="40" xfId="0" applyNumberFormat="1" applyFont="1" applyBorder="1" applyAlignment="1">
      <alignment horizontal="right" vertical="center"/>
    </xf>
    <xf numFmtId="1" fontId="18" fillId="6" borderId="37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164" fontId="1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64" fontId="20" fillId="6" borderId="43" xfId="0" applyNumberFormat="1" applyFont="1" applyFill="1" applyBorder="1" applyAlignment="1">
      <alignment wrapText="1"/>
    </xf>
    <xf numFmtId="164" fontId="20" fillId="6" borderId="37" xfId="0" applyNumberFormat="1" applyFont="1" applyFill="1" applyBorder="1" applyAlignment="1">
      <alignment wrapText="1"/>
    </xf>
    <xf numFmtId="164" fontId="20" fillId="0" borderId="37" xfId="0" applyNumberFormat="1" applyFont="1" applyFill="1" applyBorder="1" applyAlignment="1">
      <alignment wrapText="1"/>
    </xf>
    <xf numFmtId="0" fontId="19" fillId="0" borderId="32" xfId="0" applyFont="1" applyFill="1" applyBorder="1" applyAlignment="1">
      <alignment horizontal="left" wrapText="1"/>
    </xf>
    <xf numFmtId="0" fontId="20" fillId="0" borderId="31" xfId="0" applyFont="1" applyFill="1" applyBorder="1" applyAlignment="1">
      <alignment horizontal="left" wrapText="1"/>
    </xf>
    <xf numFmtId="0" fontId="20" fillId="0" borderId="36" xfId="0" applyFont="1" applyFill="1" applyBorder="1" applyAlignment="1">
      <alignment horizontal="left" wrapText="1"/>
    </xf>
    <xf numFmtId="4" fontId="0" fillId="0" borderId="0" xfId="0" applyNumberFormat="1" applyAlignment="1">
      <alignment horizontal="right"/>
    </xf>
    <xf numFmtId="4" fontId="5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/>
    </xf>
    <xf numFmtId="0" fontId="20" fillId="6" borderId="45" xfId="0" applyFont="1" applyFill="1" applyBorder="1" applyAlignment="1">
      <alignment/>
    </xf>
    <xf numFmtId="0" fontId="20" fillId="6" borderId="45" xfId="0" applyFont="1" applyFill="1" applyBorder="1" applyAlignment="1">
      <alignment wrapText="1"/>
    </xf>
    <xf numFmtId="0" fontId="19" fillId="36" borderId="46" xfId="0" applyFont="1" applyFill="1" applyBorder="1" applyAlignment="1">
      <alignment horizontal="left" wrapText="1"/>
    </xf>
    <xf numFmtId="0" fontId="20" fillId="36" borderId="14" xfId="0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right" vertical="center"/>
    </xf>
    <xf numFmtId="0" fontId="20" fillId="36" borderId="25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3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64" fontId="5" fillId="0" borderId="3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8" fillId="0" borderId="36" xfId="0" applyNumberFormat="1" applyFont="1" applyFill="1" applyBorder="1" applyAlignment="1">
      <alignment horizontal="right"/>
    </xf>
    <xf numFmtId="0" fontId="7" fillId="0" borderId="45" xfId="0" applyFont="1" applyBorder="1" applyAlignment="1">
      <alignment/>
    </xf>
    <xf numFmtId="0" fontId="7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NumberFormat="1" applyFont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vertical="center"/>
    </xf>
    <xf numFmtId="0" fontId="6" fillId="6" borderId="45" xfId="0" applyFont="1" applyFill="1" applyBorder="1" applyAlignment="1">
      <alignment wrapText="1"/>
    </xf>
    <xf numFmtId="0" fontId="19" fillId="35" borderId="32" xfId="0" applyFont="1" applyFill="1" applyBorder="1" applyAlignment="1">
      <alignment/>
    </xf>
    <xf numFmtId="0" fontId="20" fillId="35" borderId="45" xfId="0" applyFont="1" applyFill="1" applyBorder="1" applyAlignment="1">
      <alignment/>
    </xf>
    <xf numFmtId="14" fontId="6" fillId="0" borderId="0" xfId="0" applyNumberFormat="1" applyFont="1" applyAlignment="1">
      <alignment horizontal="center"/>
    </xf>
    <xf numFmtId="0" fontId="19" fillId="0" borderId="32" xfId="0" applyFont="1" applyFill="1" applyBorder="1" applyAlignment="1">
      <alignment/>
    </xf>
    <xf numFmtId="0" fontId="20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20" fillId="0" borderId="0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64" fontId="20" fillId="35" borderId="30" xfId="0" applyNumberFormat="1" applyFont="1" applyFill="1" applyBorder="1" applyAlignment="1">
      <alignment horizontal="right" wrapText="1"/>
    </xf>
    <xf numFmtId="0" fontId="20" fillId="35" borderId="36" xfId="0" applyFont="1" applyFill="1" applyBorder="1" applyAlignment="1">
      <alignment horizontal="right" wrapText="1"/>
    </xf>
    <xf numFmtId="164" fontId="20" fillId="35" borderId="30" xfId="0" applyNumberFormat="1" applyFont="1" applyFill="1" applyBorder="1" applyAlignment="1">
      <alignment horizontal="right" vertical="center" wrapText="1"/>
    </xf>
    <xf numFmtId="0" fontId="20" fillId="35" borderId="36" xfId="0" applyFont="1" applyFill="1" applyBorder="1" applyAlignment="1">
      <alignment horizontal="right" vertical="center" wrapText="1"/>
    </xf>
    <xf numFmtId="164" fontId="20" fillId="0" borderId="43" xfId="0" applyNumberFormat="1" applyFont="1" applyFill="1" applyBorder="1" applyAlignment="1">
      <alignment wrapText="1"/>
    </xf>
    <xf numFmtId="0" fontId="18" fillId="6" borderId="37" xfId="0" applyFont="1" applyFill="1" applyBorder="1" applyAlignment="1">
      <alignment horizontal="center" vertical="center" wrapText="1"/>
    </xf>
    <xf numFmtId="164" fontId="20" fillId="6" borderId="37" xfId="0" applyNumberFormat="1" applyFont="1" applyFill="1" applyBorder="1" applyAlignment="1">
      <alignment horizontal="right"/>
    </xf>
    <xf numFmtId="1" fontId="18" fillId="0" borderId="43" xfId="0" applyNumberFormat="1" applyFont="1" applyFill="1" applyBorder="1" applyAlignment="1">
      <alignment horizontal="center" vertical="center" wrapText="1"/>
    </xf>
    <xf numFmtId="1" fontId="18" fillId="0" borderId="37" xfId="0" applyNumberFormat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64" fontId="20" fillId="35" borderId="30" xfId="0" applyNumberFormat="1" applyFont="1" applyFill="1" applyBorder="1" applyAlignment="1">
      <alignment horizontal="right" wrapText="1"/>
    </xf>
    <xf numFmtId="0" fontId="20" fillId="35" borderId="36" xfId="0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center" vertical="center" wrapText="1"/>
    </xf>
    <xf numFmtId="164" fontId="6" fillId="36" borderId="0" xfId="0" applyNumberFormat="1" applyFont="1" applyFill="1" applyBorder="1" applyAlignment="1">
      <alignment vertical="center"/>
    </xf>
    <xf numFmtId="0" fontId="9" fillId="0" borderId="21" xfId="0" applyFont="1" applyBorder="1" applyAlignment="1">
      <alignment/>
    </xf>
    <xf numFmtId="0" fontId="0" fillId="0" borderId="48" xfId="0" applyFont="1" applyBorder="1" applyAlignment="1">
      <alignment/>
    </xf>
    <xf numFmtId="0" fontId="9" fillId="0" borderId="24" xfId="0" applyFont="1" applyBorder="1" applyAlignment="1">
      <alignment/>
    </xf>
    <xf numFmtId="164" fontId="20" fillId="7" borderId="30" xfId="0" applyNumberFormat="1" applyFont="1" applyFill="1" applyBorder="1" applyAlignment="1">
      <alignment horizontal="right" wrapText="1"/>
    </xf>
    <xf numFmtId="0" fontId="20" fillId="7" borderId="36" xfId="0" applyFont="1" applyFill="1" applyBorder="1" applyAlignment="1">
      <alignment horizontal="right" wrapText="1"/>
    </xf>
    <xf numFmtId="0" fontId="20" fillId="7" borderId="30" xfId="0" applyFont="1" applyFill="1" applyBorder="1" applyAlignment="1">
      <alignment horizontal="right" wrapText="1"/>
    </xf>
    <xf numFmtId="0" fontId="0" fillId="7" borderId="36" xfId="0" applyFill="1" applyBorder="1" applyAlignment="1">
      <alignment horizontal="right" wrapText="1"/>
    </xf>
    <xf numFmtId="164" fontId="5" fillId="7" borderId="10" xfId="0" applyNumberFormat="1" applyFont="1" applyFill="1" applyBorder="1" applyAlignment="1">
      <alignment horizontal="right"/>
    </xf>
    <xf numFmtId="0" fontId="20" fillId="36" borderId="0" xfId="0" applyFont="1" applyFill="1" applyBorder="1" applyAlignment="1">
      <alignment horizontal="right" wrapText="1"/>
    </xf>
    <xf numFmtId="164" fontId="68" fillId="7" borderId="30" xfId="0" applyNumberFormat="1" applyFont="1" applyFill="1" applyBorder="1" applyAlignment="1">
      <alignment horizontal="right" vertical="center"/>
    </xf>
    <xf numFmtId="164" fontId="68" fillId="7" borderId="30" xfId="0" applyNumberFormat="1" applyFont="1" applyFill="1" applyBorder="1" applyAlignment="1">
      <alignment horizontal="right" vertical="center" wrapText="1"/>
    </xf>
    <xf numFmtId="164" fontId="0" fillId="36" borderId="0" xfId="0" applyNumberFormat="1" applyFill="1" applyAlignment="1">
      <alignment horizontal="right" vertical="center"/>
    </xf>
    <xf numFmtId="0" fontId="19" fillId="35" borderId="32" xfId="0" applyFont="1" applyFill="1" applyBorder="1" applyAlignment="1">
      <alignment horizontal="left" wrapText="1"/>
    </xf>
    <xf numFmtId="0" fontId="20" fillId="35" borderId="36" xfId="0" applyFont="1" applyFill="1" applyBorder="1" applyAlignment="1">
      <alignment horizontal="left" wrapText="1"/>
    </xf>
    <xf numFmtId="164" fontId="20" fillId="36" borderId="43" xfId="47" applyNumberFormat="1" applyFont="1" applyFill="1" applyBorder="1" applyAlignment="1">
      <alignment horizontal="right"/>
      <protection/>
    </xf>
    <xf numFmtId="164" fontId="20" fillId="36" borderId="43" xfId="0" applyNumberFormat="1" applyFont="1" applyFill="1" applyBorder="1" applyAlignment="1">
      <alignment horizontal="right"/>
    </xf>
    <xf numFmtId="164" fontId="20" fillId="36" borderId="37" xfId="47" applyNumberFormat="1" applyFont="1" applyFill="1" applyBorder="1" applyAlignment="1">
      <alignment horizontal="right"/>
      <protection/>
    </xf>
    <xf numFmtId="164" fontId="20" fillId="36" borderId="37" xfId="0" applyNumberFormat="1" applyFont="1" applyFill="1" applyBorder="1" applyAlignment="1">
      <alignment horizontal="right"/>
    </xf>
    <xf numFmtId="0" fontId="20" fillId="36" borderId="37" xfId="0" applyFont="1" applyFill="1" applyBorder="1" applyAlignment="1">
      <alignment horizontal="right"/>
    </xf>
    <xf numFmtId="164" fontId="5" fillId="36" borderId="10" xfId="0" applyNumberFormat="1" applyFont="1" applyFill="1" applyBorder="1" applyAlignment="1">
      <alignment horizontal="right"/>
    </xf>
    <xf numFmtId="0" fontId="0" fillId="0" borderId="48" xfId="0" applyFont="1" applyBorder="1" applyAlignment="1">
      <alignment/>
    </xf>
    <xf numFmtId="164" fontId="20" fillId="7" borderId="34" xfId="0" applyNumberFormat="1" applyFont="1" applyFill="1" applyBorder="1" applyAlignment="1">
      <alignment horizontal="right"/>
    </xf>
    <xf numFmtId="164" fontId="20" fillId="7" borderId="37" xfId="0" applyNumberFormat="1" applyFont="1" applyFill="1" applyBorder="1" applyAlignment="1">
      <alignment horizontal="right"/>
    </xf>
    <xf numFmtId="164" fontId="20" fillId="7" borderId="43" xfId="0" applyNumberFormat="1" applyFont="1" applyFill="1" applyBorder="1" applyAlignment="1">
      <alignment horizontal="right"/>
    </xf>
    <xf numFmtId="0" fontId="20" fillId="7" borderId="37" xfId="0" applyFont="1" applyFill="1" applyBorder="1" applyAlignment="1">
      <alignment horizontal="right"/>
    </xf>
    <xf numFmtId="164" fontId="20" fillId="7" borderId="43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64" fontId="20" fillId="36" borderId="0" xfId="47" applyNumberFormat="1" applyFont="1" applyFill="1" applyBorder="1" applyAlignment="1">
      <alignment/>
      <protection/>
    </xf>
    <xf numFmtId="164" fontId="20" fillId="0" borderId="0" xfId="0" applyNumberFormat="1" applyFont="1" applyBorder="1" applyAlignment="1">
      <alignment horizontal="right" wrapText="1"/>
    </xf>
    <xf numFmtId="164" fontId="20" fillId="36" borderId="0" xfId="0" applyNumberFormat="1" applyFont="1" applyFill="1" applyBorder="1" applyAlignment="1">
      <alignment horizontal="right" wrapText="1"/>
    </xf>
    <xf numFmtId="164" fontId="20" fillId="36" borderId="0" xfId="0" applyNumberFormat="1" applyFont="1" applyFill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164" fontId="20" fillId="36" borderId="36" xfId="47" applyNumberFormat="1" applyFont="1" applyFill="1" applyBorder="1" applyAlignment="1">
      <alignment/>
      <protection/>
    </xf>
    <xf numFmtId="164" fontId="20" fillId="7" borderId="36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9" fillId="0" borderId="24" xfId="0" applyFont="1" applyBorder="1" applyAlignment="1">
      <alignment/>
    </xf>
    <xf numFmtId="164" fontId="7" fillId="7" borderId="32" xfId="0" applyNumberFormat="1" applyFont="1" applyFill="1" applyBorder="1" applyAlignment="1">
      <alignment horizontal="right" vertical="center"/>
    </xf>
    <xf numFmtId="164" fontId="7" fillId="7" borderId="30" xfId="0" applyNumberFormat="1" applyFont="1" applyFill="1" applyBorder="1" applyAlignment="1">
      <alignment horizontal="right" vertical="center"/>
    </xf>
    <xf numFmtId="0" fontId="6" fillId="7" borderId="49" xfId="0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164" fontId="20" fillId="7" borderId="30" xfId="0" applyNumberFormat="1" applyFont="1" applyFill="1" applyBorder="1" applyAlignment="1">
      <alignment horizontal="right" vertical="center" wrapText="1"/>
    </xf>
    <xf numFmtId="0" fontId="20" fillId="7" borderId="36" xfId="0" applyFont="1" applyFill="1" applyBorder="1" applyAlignment="1">
      <alignment horizontal="right" vertical="center" wrapText="1"/>
    </xf>
    <xf numFmtId="164" fontId="5" fillId="7" borderId="10" xfId="0" applyNumberFormat="1" applyFont="1" applyFill="1" applyBorder="1" applyAlignment="1">
      <alignment horizontal="right" vertical="center"/>
    </xf>
    <xf numFmtId="164" fontId="5" fillId="0" borderId="18" xfId="0" applyNumberFormat="1" applyFont="1" applyFill="1" applyBorder="1" applyAlignment="1">
      <alignment horizontal="right"/>
    </xf>
    <xf numFmtId="164" fontId="7" fillId="0" borderId="50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164" fontId="7" fillId="7" borderId="44" xfId="0" applyNumberFormat="1" applyFont="1" applyFill="1" applyBorder="1" applyAlignment="1">
      <alignment horizontal="right" vertical="center"/>
    </xf>
    <xf numFmtId="0" fontId="7" fillId="7" borderId="51" xfId="0" applyFont="1" applyFill="1" applyBorder="1" applyAlignment="1">
      <alignment horizontal="right" vertical="center"/>
    </xf>
    <xf numFmtId="0" fontId="7" fillId="7" borderId="36" xfId="0" applyFont="1" applyFill="1" applyBorder="1" applyAlignment="1">
      <alignment horizontal="right" vertical="center"/>
    </xf>
    <xf numFmtId="164" fontId="7" fillId="7" borderId="30" xfId="0" applyNumberFormat="1" applyFont="1" applyFill="1" applyBorder="1" applyAlignment="1">
      <alignment horizontal="right" vertical="center" wrapText="1"/>
    </xf>
    <xf numFmtId="0" fontId="7" fillId="7" borderId="36" xfId="0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/>
    </xf>
    <xf numFmtId="4" fontId="24" fillId="7" borderId="20" xfId="0" applyNumberFormat="1" applyFont="1" applyFill="1" applyBorder="1" applyAlignment="1">
      <alignment horizontal="right"/>
    </xf>
    <xf numFmtId="4" fontId="20" fillId="7" borderId="41" xfId="0" applyNumberFormat="1" applyFont="1" applyFill="1" applyBorder="1" applyAlignment="1">
      <alignment horizontal="right"/>
    </xf>
    <xf numFmtId="4" fontId="24" fillId="7" borderId="45" xfId="0" applyNumberFormat="1" applyFont="1" applyFill="1" applyBorder="1" applyAlignment="1">
      <alignment horizontal="right"/>
    </xf>
    <xf numFmtId="4" fontId="24" fillId="7" borderId="32" xfId="0" applyNumberFormat="1" applyFont="1" applyFill="1" applyBorder="1" applyAlignment="1">
      <alignment horizontal="right"/>
    </xf>
    <xf numFmtId="4" fontId="20" fillId="7" borderId="37" xfId="0" applyNumberFormat="1" applyFont="1" applyFill="1" applyBorder="1" applyAlignment="1">
      <alignment horizontal="right"/>
    </xf>
    <xf numFmtId="4" fontId="24" fillId="7" borderId="36" xfId="0" applyNumberFormat="1" applyFont="1" applyFill="1" applyBorder="1" applyAlignment="1">
      <alignment horizontal="right"/>
    </xf>
    <xf numFmtId="4" fontId="20" fillId="7" borderId="30" xfId="0" applyNumberFormat="1" applyFont="1" applyFill="1" applyBorder="1" applyAlignment="1">
      <alignment horizontal="right"/>
    </xf>
    <xf numFmtId="4" fontId="20" fillId="7" borderId="36" xfId="0" applyNumberFormat="1" applyFont="1" applyFill="1" applyBorder="1" applyAlignment="1">
      <alignment horizontal="right"/>
    </xf>
    <xf numFmtId="4" fontId="5" fillId="7" borderId="1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64" fontId="5" fillId="6" borderId="33" xfId="0" applyNumberFormat="1" applyFont="1" applyFill="1" applyBorder="1" applyAlignment="1">
      <alignment vertical="center"/>
    </xf>
    <xf numFmtId="164" fontId="5" fillId="0" borderId="14" xfId="0" applyNumberFormat="1" applyFont="1" applyBorder="1" applyAlignment="1">
      <alignment vertical="center" wrapText="1"/>
    </xf>
    <xf numFmtId="164" fontId="5" fillId="0" borderId="52" xfId="0" applyNumberFormat="1" applyFont="1" applyFill="1" applyBorder="1" applyAlignment="1">
      <alignment vertical="center"/>
    </xf>
    <xf numFmtId="164" fontId="6" fillId="36" borderId="32" xfId="0" applyNumberFormat="1" applyFont="1" applyFill="1" applyBorder="1" applyAlignment="1">
      <alignment horizontal="right" vertical="center"/>
    </xf>
    <xf numFmtId="164" fontId="6" fillId="35" borderId="12" xfId="0" applyNumberFormat="1" applyFont="1" applyFill="1" applyBorder="1" applyAlignment="1">
      <alignment horizontal="right" vertical="center"/>
    </xf>
    <xf numFmtId="164" fontId="5" fillId="36" borderId="43" xfId="0" applyNumberFormat="1" applyFont="1" applyFill="1" applyBorder="1" applyAlignment="1">
      <alignment vertical="center"/>
    </xf>
    <xf numFmtId="164" fontId="5" fillId="0" borderId="53" xfId="0" applyNumberFormat="1" applyFont="1" applyBorder="1" applyAlignment="1">
      <alignment vertical="center"/>
    </xf>
    <xf numFmtId="164" fontId="5" fillId="6" borderId="43" xfId="0" applyNumberFormat="1" applyFont="1" applyFill="1" applyBorder="1" applyAlignment="1">
      <alignment vertical="center"/>
    </xf>
    <xf numFmtId="164" fontId="6" fillId="36" borderId="34" xfId="0" applyNumberFormat="1" applyFont="1" applyFill="1" applyBorder="1" applyAlignment="1">
      <alignment horizontal="right" vertical="center"/>
    </xf>
    <xf numFmtId="164" fontId="6" fillId="35" borderId="40" xfId="0" applyNumberFormat="1" applyFont="1" applyFill="1" applyBorder="1" applyAlignment="1">
      <alignment horizontal="right" vertical="center"/>
    </xf>
    <xf numFmtId="164" fontId="5" fillId="0" borderId="48" xfId="0" applyNumberFormat="1" applyFont="1" applyBorder="1" applyAlignment="1">
      <alignment vertical="center"/>
    </xf>
    <xf numFmtId="164" fontId="5" fillId="0" borderId="54" xfId="0" applyNumberFormat="1" applyFont="1" applyBorder="1" applyAlignment="1">
      <alignment vertical="center"/>
    </xf>
    <xf numFmtId="164" fontId="5" fillId="0" borderId="55" xfId="0" applyNumberFormat="1" applyFont="1" applyBorder="1" applyAlignment="1">
      <alignment vertical="center"/>
    </xf>
    <xf numFmtId="164" fontId="5" fillId="0" borderId="56" xfId="0" applyNumberFormat="1" applyFont="1" applyBorder="1" applyAlignment="1">
      <alignment vertical="center"/>
    </xf>
    <xf numFmtId="164" fontId="6" fillId="35" borderId="39" xfId="0" applyNumberFormat="1" applyFont="1" applyFill="1" applyBorder="1" applyAlignment="1">
      <alignment horizontal="right" vertical="center"/>
    </xf>
    <xf numFmtId="0" fontId="2" fillId="36" borderId="15" xfId="0" applyFont="1" applyFill="1" applyBorder="1" applyAlignment="1">
      <alignment horizontal="center" vertical="center" wrapText="1"/>
    </xf>
    <xf numFmtId="164" fontId="68" fillId="7" borderId="36" xfId="0" applyNumberFormat="1" applyFont="1" applyFill="1" applyBorder="1" applyAlignment="1">
      <alignment horizontal="right" vertical="center"/>
    </xf>
    <xf numFmtId="164" fontId="68" fillId="7" borderId="36" xfId="0" applyNumberFormat="1" applyFont="1" applyFill="1" applyBorder="1" applyAlignment="1">
      <alignment horizontal="right" vertical="center" wrapText="1"/>
    </xf>
    <xf numFmtId="0" fontId="15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9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 wrapText="1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32" xfId="0" applyNumberFormat="1" applyFont="1" applyBorder="1" applyAlignment="1">
      <alignment horizontal="right" vertical="center"/>
    </xf>
    <xf numFmtId="3" fontId="0" fillId="0" borderId="32" xfId="0" applyNumberFormat="1" applyFill="1" applyBorder="1" applyAlignment="1">
      <alignment horizontal="left" wrapText="1"/>
    </xf>
    <xf numFmtId="0" fontId="0" fillId="0" borderId="34" xfId="0" applyNumberFormat="1" applyFont="1" applyFill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0" fontId="0" fillId="0" borderId="34" xfId="34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3" fontId="0" fillId="0" borderId="34" xfId="0" applyNumberFormat="1" applyFont="1" applyFill="1" applyBorder="1" applyAlignment="1">
      <alignment horizontal="left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3" fontId="0" fillId="0" borderId="34" xfId="0" applyNumberFormat="1" applyFont="1" applyBorder="1" applyAlignment="1">
      <alignment wrapText="1"/>
    </xf>
    <xf numFmtId="1" fontId="6" fillId="0" borderId="30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/>
    </xf>
    <xf numFmtId="164" fontId="28" fillId="0" borderId="30" xfId="0" applyNumberFormat="1" applyFont="1" applyFill="1" applyBorder="1" applyAlignment="1">
      <alignment horizontal="center" vertical="center"/>
    </xf>
    <xf numFmtId="166" fontId="0" fillId="0" borderId="30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164" fontId="29" fillId="0" borderId="0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3" fontId="0" fillId="0" borderId="32" xfId="0" applyNumberFormat="1" applyBorder="1" applyAlignment="1">
      <alignment/>
    </xf>
    <xf numFmtId="0" fontId="6" fillId="0" borderId="32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wrapText="1"/>
    </xf>
    <xf numFmtId="0" fontId="0" fillId="0" borderId="32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/>
    </xf>
    <xf numFmtId="164" fontId="7" fillId="36" borderId="32" xfId="0" applyNumberFormat="1" applyFont="1" applyFill="1" applyBorder="1" applyAlignment="1">
      <alignment horizontal="right" vertical="center"/>
    </xf>
    <xf numFmtId="1" fontId="0" fillId="0" borderId="32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0" fillId="0" borderId="32" xfId="34" applyNumberFormat="1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left"/>
    </xf>
    <xf numFmtId="0" fontId="6" fillId="7" borderId="37" xfId="0" applyFont="1" applyFill="1" applyBorder="1" applyAlignment="1">
      <alignment/>
    </xf>
    <xf numFmtId="164" fontId="0" fillId="36" borderId="0" xfId="0" applyNumberFormat="1" applyFill="1" applyAlignment="1">
      <alignment/>
    </xf>
    <xf numFmtId="0" fontId="5" fillId="0" borderId="57" xfId="0" applyFont="1" applyFill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57" xfId="0" applyFont="1" applyBorder="1" applyAlignment="1">
      <alignment/>
    </xf>
    <xf numFmtId="164" fontId="20" fillId="6" borderId="30" xfId="0" applyNumberFormat="1" applyFont="1" applyFill="1" applyBorder="1" applyAlignment="1">
      <alignment wrapText="1"/>
    </xf>
    <xf numFmtId="0" fontId="20" fillId="6" borderId="36" xfId="0" applyFont="1" applyFill="1" applyBorder="1" applyAlignment="1">
      <alignment horizontal="right" wrapText="1"/>
    </xf>
    <xf numFmtId="1" fontId="20" fillId="6" borderId="3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vertical="center"/>
    </xf>
    <xf numFmtId="164" fontId="5" fillId="36" borderId="10" xfId="0" applyNumberFormat="1" applyFont="1" applyFill="1" applyBorder="1" applyAlignment="1">
      <alignment/>
    </xf>
    <xf numFmtId="0" fontId="0" fillId="6" borderId="33" xfId="0" applyNumberFormat="1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left" vertical="center"/>
    </xf>
    <xf numFmtId="0" fontId="0" fillId="6" borderId="49" xfId="0" applyNumberFormat="1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left" vertical="center"/>
    </xf>
    <xf numFmtId="3" fontId="0" fillId="6" borderId="33" xfId="0" applyNumberFormat="1" applyFont="1" applyFill="1" applyBorder="1" applyAlignment="1">
      <alignment horizontal="left" wrapText="1"/>
    </xf>
    <xf numFmtId="3" fontId="0" fillId="6" borderId="49" xfId="0" applyNumberFormat="1" applyFont="1" applyFill="1" applyBorder="1" applyAlignment="1">
      <alignment horizontal="left" wrapText="1"/>
    </xf>
    <xf numFmtId="0" fontId="0" fillId="6" borderId="37" xfId="0" applyNumberFormat="1" applyFont="1" applyFill="1" applyBorder="1" applyAlignment="1">
      <alignment horizontal="center" vertical="center"/>
    </xf>
    <xf numFmtId="1" fontId="0" fillId="6" borderId="37" xfId="0" applyNumberFormat="1" applyFont="1" applyFill="1" applyBorder="1" applyAlignment="1">
      <alignment horizontal="center" vertical="center"/>
    </xf>
    <xf numFmtId="0" fontId="0" fillId="6" borderId="37" xfId="0" applyNumberForma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left" vertical="center" wrapText="1"/>
    </xf>
    <xf numFmtId="3" fontId="0" fillId="6" borderId="37" xfId="0" applyNumberFormat="1" applyFont="1" applyFill="1" applyBorder="1" applyAlignment="1">
      <alignment horizontal="left" wrapText="1"/>
    </xf>
    <xf numFmtId="0" fontId="0" fillId="6" borderId="33" xfId="0" applyNumberFormat="1" applyFont="1" applyFill="1" applyBorder="1" applyAlignment="1">
      <alignment horizontal="center" vertical="center"/>
    </xf>
    <xf numFmtId="164" fontId="28" fillId="6" borderId="33" xfId="0" applyNumberFormat="1" applyFont="1" applyFill="1" applyBorder="1" applyAlignment="1">
      <alignment horizontal="center" vertical="center"/>
    </xf>
    <xf numFmtId="1" fontId="0" fillId="6" borderId="33" xfId="0" applyNumberFormat="1" applyFont="1" applyFill="1" applyBorder="1" applyAlignment="1">
      <alignment horizontal="center" vertical="center"/>
    </xf>
    <xf numFmtId="0" fontId="0" fillId="6" borderId="33" xfId="0" applyNumberForma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left" vertical="center" wrapText="1"/>
    </xf>
    <xf numFmtId="166" fontId="0" fillId="6" borderId="33" xfId="0" applyNumberFormat="1" applyFont="1" applyFill="1" applyBorder="1" applyAlignment="1">
      <alignment horizontal="left" wrapText="1"/>
    </xf>
    <xf numFmtId="164" fontId="6" fillId="6" borderId="33" xfId="0" applyNumberFormat="1" applyFont="1" applyFill="1" applyBorder="1" applyAlignment="1">
      <alignment horizontal="center" vertical="center"/>
    </xf>
    <xf numFmtId="0" fontId="0" fillId="6" borderId="13" xfId="0" applyNumberFormat="1" applyFont="1" applyFill="1" applyBorder="1" applyAlignment="1">
      <alignment horizontal="center" vertical="center"/>
    </xf>
    <xf numFmtId="0" fontId="0" fillId="6" borderId="11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/>
    </xf>
    <xf numFmtId="0" fontId="0" fillId="6" borderId="1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/>
    </xf>
    <xf numFmtId="0" fontId="6" fillId="6" borderId="13" xfId="0" applyFont="1" applyFill="1" applyBorder="1" applyAlignment="1">
      <alignment/>
    </xf>
    <xf numFmtId="164" fontId="6" fillId="6" borderId="33" xfId="0" applyNumberFormat="1" applyFont="1" applyFill="1" applyBorder="1" applyAlignment="1">
      <alignment/>
    </xf>
    <xf numFmtId="164" fontId="6" fillId="6" borderId="11" xfId="0" applyNumberFormat="1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0" fillId="6" borderId="33" xfId="0" applyFont="1" applyFill="1" applyBorder="1" applyAlignment="1">
      <alignment wrapText="1"/>
    </xf>
    <xf numFmtId="0" fontId="19" fillId="6" borderId="46" xfId="0" applyFont="1" applyFill="1" applyBorder="1" applyAlignment="1">
      <alignment horizontal="left" wrapText="1"/>
    </xf>
    <xf numFmtId="0" fontId="20" fillId="6" borderId="14" xfId="0" applyFont="1" applyFill="1" applyBorder="1" applyAlignment="1">
      <alignment horizontal="left" wrapText="1"/>
    </xf>
    <xf numFmtId="4" fontId="24" fillId="6" borderId="32" xfId="0" applyNumberFormat="1" applyFont="1" applyFill="1" applyBorder="1" applyAlignment="1">
      <alignment horizontal="right"/>
    </xf>
    <xf numFmtId="1" fontId="20" fillId="6" borderId="37" xfId="0" applyNumberFormat="1" applyFont="1" applyFill="1" applyBorder="1" applyAlignment="1">
      <alignment horizontal="center" vertical="center" wrapText="1"/>
    </xf>
    <xf numFmtId="0" fontId="20" fillId="6" borderId="33" xfId="0" applyFont="1" applyFill="1" applyBorder="1" applyAlignment="1">
      <alignment/>
    </xf>
    <xf numFmtId="4" fontId="20" fillId="6" borderId="37" xfId="0" applyNumberFormat="1" applyFont="1" applyFill="1" applyBorder="1" applyAlignment="1">
      <alignment horizontal="right"/>
    </xf>
    <xf numFmtId="1" fontId="20" fillId="6" borderId="36" xfId="0" applyNumberFormat="1" applyFont="1" applyFill="1" applyBorder="1" applyAlignment="1">
      <alignment horizontal="center" vertical="center" wrapText="1"/>
    </xf>
    <xf numFmtId="4" fontId="24" fillId="6" borderId="36" xfId="0" applyNumberFormat="1" applyFont="1" applyFill="1" applyBorder="1" applyAlignment="1">
      <alignment horizontal="right"/>
    </xf>
    <xf numFmtId="4" fontId="24" fillId="6" borderId="20" xfId="0" applyNumberFormat="1" applyFont="1" applyFill="1" applyBorder="1" applyAlignment="1">
      <alignment horizontal="right"/>
    </xf>
    <xf numFmtId="4" fontId="20" fillId="6" borderId="30" xfId="0" applyNumberFormat="1" applyFont="1" applyFill="1" applyBorder="1" applyAlignment="1">
      <alignment horizontal="right" wrapText="1"/>
    </xf>
    <xf numFmtId="164" fontId="24" fillId="6" borderId="32" xfId="0" applyNumberFormat="1" applyFont="1" applyFill="1" applyBorder="1" applyAlignment="1">
      <alignment wrapText="1"/>
    </xf>
    <xf numFmtId="4" fontId="20" fillId="6" borderId="41" xfId="0" applyNumberFormat="1" applyFont="1" applyFill="1" applyBorder="1" applyAlignment="1">
      <alignment horizontal="right"/>
    </xf>
    <xf numFmtId="4" fontId="20" fillId="6" borderId="37" xfId="0" applyNumberFormat="1" applyFont="1" applyFill="1" applyBorder="1" applyAlignment="1">
      <alignment horizontal="right" wrapText="1"/>
    </xf>
    <xf numFmtId="164" fontId="20" fillId="6" borderId="34" xfId="0" applyNumberFormat="1" applyFont="1" applyFill="1" applyBorder="1" applyAlignment="1">
      <alignment wrapText="1"/>
    </xf>
    <xf numFmtId="4" fontId="24" fillId="6" borderId="45" xfId="0" applyNumberFormat="1" applyFont="1" applyFill="1" applyBorder="1" applyAlignment="1">
      <alignment horizontal="right"/>
    </xf>
    <xf numFmtId="4" fontId="20" fillId="6" borderId="36" xfId="0" applyNumberFormat="1" applyFont="1" applyFill="1" applyBorder="1" applyAlignment="1">
      <alignment horizontal="right" wrapText="1"/>
    </xf>
    <xf numFmtId="164" fontId="20" fillId="6" borderId="36" xfId="0" applyNumberFormat="1" applyFont="1" applyFill="1" applyBorder="1" applyAlignment="1">
      <alignment wrapText="1"/>
    </xf>
    <xf numFmtId="4" fontId="24" fillId="6" borderId="32" xfId="0" applyNumberFormat="1" applyFont="1" applyFill="1" applyBorder="1" applyAlignment="1">
      <alignment horizontal="right" wrapText="1"/>
    </xf>
    <xf numFmtId="4" fontId="24" fillId="6" borderId="36" xfId="0" applyNumberFormat="1" applyFont="1" applyFill="1" applyBorder="1" applyAlignment="1">
      <alignment horizontal="right" wrapText="1"/>
    </xf>
    <xf numFmtId="164" fontId="6" fillId="6" borderId="33" xfId="0" applyNumberFormat="1" applyFont="1" applyFill="1" applyBorder="1" applyAlignment="1">
      <alignment horizontal="left" vertical="center"/>
    </xf>
    <xf numFmtId="164" fontId="6" fillId="6" borderId="37" xfId="0" applyNumberFormat="1" applyFont="1" applyFill="1" applyBorder="1" applyAlignment="1">
      <alignment horizontal="left"/>
    </xf>
    <xf numFmtId="164" fontId="20" fillId="6" borderId="34" xfId="0" applyNumberFormat="1" applyFont="1" applyFill="1" applyBorder="1" applyAlignment="1">
      <alignment horizontal="right"/>
    </xf>
    <xf numFmtId="0" fontId="6" fillId="7" borderId="3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164" fontId="6" fillId="6" borderId="33" xfId="0" applyNumberFormat="1" applyFont="1" applyFill="1" applyBorder="1" applyAlignment="1">
      <alignment horizontal="right" vertical="center"/>
    </xf>
    <xf numFmtId="164" fontId="6" fillId="7" borderId="33" xfId="0" applyNumberFormat="1" applyFont="1" applyFill="1" applyBorder="1" applyAlignment="1">
      <alignment horizontal="right" vertical="center"/>
    </xf>
    <xf numFmtId="164" fontId="6" fillId="6" borderId="49" xfId="0" applyNumberFormat="1" applyFont="1" applyFill="1" applyBorder="1" applyAlignment="1">
      <alignment horizontal="right" vertical="center"/>
    </xf>
    <xf numFmtId="164" fontId="6" fillId="7" borderId="49" xfId="0" applyNumberFormat="1" applyFont="1" applyFill="1" applyBorder="1" applyAlignment="1">
      <alignment horizontal="right" vertical="center"/>
    </xf>
    <xf numFmtId="164" fontId="6" fillId="0" borderId="32" xfId="0" applyNumberFormat="1" applyFont="1" applyFill="1" applyBorder="1" applyAlignment="1">
      <alignment horizontal="right" vertical="center"/>
    </xf>
    <xf numFmtId="164" fontId="6" fillId="7" borderId="32" xfId="0" applyNumberFormat="1" applyFont="1" applyFill="1" applyBorder="1" applyAlignment="1">
      <alignment horizontal="right" vertical="center"/>
    </xf>
    <xf numFmtId="164" fontId="6" fillId="0" borderId="32" xfId="0" applyNumberFormat="1" applyFont="1" applyBorder="1" applyAlignment="1">
      <alignment horizontal="right" vertical="center"/>
    </xf>
    <xf numFmtId="164" fontId="6" fillId="0" borderId="34" xfId="0" applyNumberFormat="1" applyFont="1" applyFill="1" applyBorder="1" applyAlignment="1">
      <alignment horizontal="right" vertical="center"/>
    </xf>
    <xf numFmtId="164" fontId="6" fillId="7" borderId="34" xfId="0" applyNumberFormat="1" applyFont="1" applyFill="1" applyBorder="1" applyAlignment="1">
      <alignment horizontal="right" vertical="center"/>
    </xf>
    <xf numFmtId="164" fontId="6" fillId="0" borderId="34" xfId="0" applyNumberFormat="1" applyFont="1" applyBorder="1" applyAlignment="1">
      <alignment horizontal="right" vertical="center"/>
    </xf>
    <xf numFmtId="164" fontId="5" fillId="36" borderId="32" xfId="0" applyNumberFormat="1" applyFont="1" applyFill="1" applyBorder="1" applyAlignment="1">
      <alignment horizontal="right" vertical="center"/>
    </xf>
    <xf numFmtId="164" fontId="6" fillId="6" borderId="37" xfId="0" applyNumberFormat="1" applyFont="1" applyFill="1" applyBorder="1" applyAlignment="1">
      <alignment horizontal="right" vertical="center"/>
    </xf>
    <xf numFmtId="164" fontId="6" fillId="7" borderId="37" xfId="0" applyNumberFormat="1" applyFont="1" applyFill="1" applyBorder="1" applyAlignment="1">
      <alignment horizontal="right" vertical="center"/>
    </xf>
    <xf numFmtId="164" fontId="6" fillId="0" borderId="38" xfId="0" applyNumberFormat="1" applyFont="1" applyFill="1" applyBorder="1" applyAlignment="1">
      <alignment horizontal="right" vertical="center"/>
    </xf>
    <xf numFmtId="164" fontId="6" fillId="7" borderId="30" xfId="0" applyNumberFormat="1" applyFont="1" applyFill="1" applyBorder="1" applyAlignment="1">
      <alignment horizontal="right" vertical="center"/>
    </xf>
    <xf numFmtId="164" fontId="6" fillId="36" borderId="30" xfId="0" applyNumberFormat="1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>
      <alignment horizontal="right" vertical="center"/>
    </xf>
    <xf numFmtId="164" fontId="6" fillId="6" borderId="13" xfId="0" applyNumberFormat="1" applyFont="1" applyFill="1" applyBorder="1" applyAlignment="1">
      <alignment horizontal="right" vertical="center"/>
    </xf>
    <xf numFmtId="164" fontId="6" fillId="6" borderId="11" xfId="0" applyNumberFormat="1" applyFont="1" applyFill="1" applyBorder="1" applyAlignment="1">
      <alignment horizontal="right" vertical="center"/>
    </xf>
    <xf numFmtId="4" fontId="5" fillId="0" borderId="61" xfId="0" applyNumberFormat="1" applyFont="1" applyBorder="1" applyAlignment="1">
      <alignment/>
    </xf>
    <xf numFmtId="4" fontId="5" fillId="0" borderId="62" xfId="0" applyNumberFormat="1" applyFont="1" applyBorder="1" applyAlignment="1">
      <alignment/>
    </xf>
    <xf numFmtId="4" fontId="6" fillId="0" borderId="63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164" fontId="6" fillId="7" borderId="43" xfId="0" applyNumberFormat="1" applyFont="1" applyFill="1" applyBorder="1" applyAlignment="1">
      <alignment horizontal="right" vertical="center"/>
    </xf>
    <xf numFmtId="164" fontId="2" fillId="7" borderId="18" xfId="0" applyNumberFormat="1" applyFont="1" applyFill="1" applyBorder="1" applyAlignment="1">
      <alignment horizontal="right" vertical="center"/>
    </xf>
    <xf numFmtId="1" fontId="18" fillId="6" borderId="34" xfId="0" applyNumberFormat="1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36" borderId="15" xfId="0" applyNumberFormat="1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0" fillId="35" borderId="30" xfId="0" applyNumberFormat="1" applyFont="1" applyFill="1" applyBorder="1" applyAlignment="1">
      <alignment horizontal="center" vertical="center" wrapText="1"/>
    </xf>
    <xf numFmtId="0" fontId="20" fillId="35" borderId="36" xfId="0" applyFont="1" applyFill="1" applyBorder="1" applyAlignment="1">
      <alignment horizontal="center" vertical="center" wrapText="1"/>
    </xf>
    <xf numFmtId="164" fontId="20" fillId="35" borderId="30" xfId="0" applyNumberFormat="1" applyFont="1" applyFill="1" applyBorder="1" applyAlignment="1">
      <alignment horizontal="center" vertical="center" wrapText="1"/>
    </xf>
    <xf numFmtId="1" fontId="20" fillId="35" borderId="30" xfId="0" applyNumberFormat="1" applyFont="1" applyFill="1" applyBorder="1" applyAlignment="1">
      <alignment horizontal="center" vertical="center" wrapText="1"/>
    </xf>
    <xf numFmtId="1" fontId="20" fillId="35" borderId="30" xfId="0" applyNumberFormat="1" applyFont="1" applyFill="1" applyBorder="1" applyAlignment="1">
      <alignment horizontal="center" vertical="center"/>
    </xf>
    <xf numFmtId="1" fontId="20" fillId="35" borderId="36" xfId="0" applyNumberFormat="1" applyFont="1" applyFill="1" applyBorder="1" applyAlignment="1">
      <alignment horizontal="center" vertical="center"/>
    </xf>
    <xf numFmtId="164" fontId="20" fillId="35" borderId="30" xfId="0" applyNumberFormat="1" applyFont="1" applyFill="1" applyBorder="1" applyAlignment="1">
      <alignment wrapText="1"/>
    </xf>
    <xf numFmtId="0" fontId="20" fillId="35" borderId="36" xfId="0" applyFont="1" applyFill="1" applyBorder="1" applyAlignment="1">
      <alignment wrapText="1"/>
    </xf>
    <xf numFmtId="164" fontId="20" fillId="35" borderId="30" xfId="0" applyNumberFormat="1" applyFont="1" applyFill="1" applyBorder="1" applyAlignment="1">
      <alignment horizontal="right" wrapText="1"/>
    </xf>
    <xf numFmtId="0" fontId="20" fillId="35" borderId="36" xfId="0" applyFont="1" applyFill="1" applyBorder="1" applyAlignment="1">
      <alignment horizontal="right" wrapText="1"/>
    </xf>
    <xf numFmtId="164" fontId="20" fillId="35" borderId="30" xfId="0" applyNumberFormat="1" applyFont="1" applyFill="1" applyBorder="1" applyAlignment="1">
      <alignment horizontal="right" vertical="center" wrapText="1"/>
    </xf>
    <xf numFmtId="0" fontId="20" fillId="35" borderId="36" xfId="0" applyFont="1" applyFill="1" applyBorder="1" applyAlignment="1">
      <alignment horizontal="right" vertical="center" wrapText="1"/>
    </xf>
    <xf numFmtId="164" fontId="20" fillId="6" borderId="30" xfId="0" applyNumberFormat="1" applyFont="1" applyFill="1" applyBorder="1" applyAlignment="1">
      <alignment wrapText="1"/>
    </xf>
    <xf numFmtId="0" fontId="20" fillId="6" borderId="36" xfId="0" applyFont="1" applyFill="1" applyBorder="1" applyAlignment="1">
      <alignment wrapText="1"/>
    </xf>
    <xf numFmtId="164" fontId="20" fillId="6" borderId="30" xfId="0" applyNumberFormat="1" applyFont="1" applyFill="1" applyBorder="1" applyAlignment="1">
      <alignment horizontal="right" wrapText="1"/>
    </xf>
    <xf numFmtId="0" fontId="20" fillId="6" borderId="36" xfId="0" applyFont="1" applyFill="1" applyBorder="1" applyAlignment="1">
      <alignment horizontal="right" wrapText="1"/>
    </xf>
    <xf numFmtId="164" fontId="20" fillId="6" borderId="30" xfId="0" applyNumberFormat="1" applyFont="1" applyFill="1" applyBorder="1" applyAlignment="1">
      <alignment horizontal="right" vertical="center" wrapText="1"/>
    </xf>
    <xf numFmtId="0" fontId="20" fillId="6" borderId="36" xfId="0" applyFont="1" applyFill="1" applyBorder="1" applyAlignment="1">
      <alignment horizontal="right" vertical="center" wrapText="1"/>
    </xf>
    <xf numFmtId="0" fontId="20" fillId="0" borderId="30" xfId="0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164" fontId="20" fillId="0" borderId="30" xfId="0" applyNumberFormat="1" applyFont="1" applyFill="1" applyBorder="1" applyAlignment="1">
      <alignment horizontal="right" vertical="center" wrapText="1"/>
    </xf>
    <xf numFmtId="164" fontId="0" fillId="0" borderId="36" xfId="0" applyNumberFormat="1" applyFill="1" applyBorder="1" applyAlignment="1">
      <alignment horizontal="right" vertical="center" wrapText="1"/>
    </xf>
    <xf numFmtId="0" fontId="20" fillId="0" borderId="30" xfId="0" applyFont="1" applyFill="1" applyBorder="1" applyAlignment="1">
      <alignment wrapText="1"/>
    </xf>
    <xf numFmtId="0" fontId="0" fillId="0" borderId="36" xfId="0" applyBorder="1" applyAlignment="1">
      <alignment wrapText="1"/>
    </xf>
    <xf numFmtId="0" fontId="20" fillId="6" borderId="30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 wrapText="1"/>
    </xf>
    <xf numFmtId="164" fontId="20" fillId="6" borderId="30" xfId="0" applyNumberFormat="1" applyFont="1" applyFill="1" applyBorder="1" applyAlignment="1">
      <alignment horizontal="center" vertical="center" wrapText="1"/>
    </xf>
    <xf numFmtId="1" fontId="20" fillId="6" borderId="30" xfId="0" applyNumberFormat="1" applyFont="1" applyFill="1" applyBorder="1" applyAlignment="1">
      <alignment horizontal="center" vertical="center" wrapText="1"/>
    </xf>
    <xf numFmtId="1" fontId="20" fillId="6" borderId="30" xfId="0" applyNumberFormat="1" applyFont="1" applyFill="1" applyBorder="1" applyAlignment="1">
      <alignment horizontal="center" vertical="center"/>
    </xf>
    <xf numFmtId="1" fontId="20" fillId="6" borderId="36" xfId="0" applyNumberFormat="1" applyFont="1" applyFill="1" applyBorder="1" applyAlignment="1">
      <alignment horizontal="center" vertical="center"/>
    </xf>
    <xf numFmtId="164" fontId="5" fillId="36" borderId="15" xfId="0" applyNumberFormat="1" applyFont="1" applyFill="1" applyBorder="1" applyAlignment="1">
      <alignment horizontal="center" vertical="center"/>
    </xf>
    <xf numFmtId="164" fontId="5" fillId="36" borderId="18" xfId="0" applyNumberFormat="1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/>
    </xf>
    <xf numFmtId="164" fontId="0" fillId="0" borderId="36" xfId="0" applyNumberFormat="1" applyBorder="1" applyAlignment="1">
      <alignment horizontal="right" vertical="center" wrapText="1"/>
    </xf>
    <xf numFmtId="0" fontId="20" fillId="6" borderId="30" xfId="0" applyFont="1" applyFill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164" fontId="20" fillId="7" borderId="30" xfId="0" applyNumberFormat="1" applyFont="1" applyFill="1" applyBorder="1" applyAlignment="1">
      <alignment horizontal="righ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0" fillId="0" borderId="30" xfId="0" applyFont="1" applyFill="1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164" fontId="20" fillId="36" borderId="30" xfId="0" applyNumberFormat="1" applyFont="1" applyFill="1" applyBorder="1" applyAlignment="1">
      <alignment horizontal="right" vertical="center" wrapText="1"/>
    </xf>
    <xf numFmtId="0" fontId="20" fillId="36" borderId="36" xfId="0" applyFont="1" applyFill="1" applyBorder="1" applyAlignment="1">
      <alignment horizontal="right" vertical="center" wrapText="1"/>
    </xf>
    <xf numFmtId="0" fontId="20" fillId="0" borderId="36" xfId="0" applyFont="1" applyBorder="1" applyAlignment="1">
      <alignment horizontal="right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164" fontId="0" fillId="0" borderId="30" xfId="0" applyNumberFormat="1" applyFont="1" applyFill="1" applyBorder="1" applyAlignment="1">
      <alignment wrapText="1"/>
    </xf>
    <xf numFmtId="164" fontId="0" fillId="35" borderId="30" xfId="0" applyNumberFormat="1" applyFont="1" applyFill="1" applyBorder="1" applyAlignment="1">
      <alignment wrapText="1"/>
    </xf>
    <xf numFmtId="0" fontId="0" fillId="35" borderId="36" xfId="0" applyFill="1" applyBorder="1" applyAlignment="1">
      <alignment wrapText="1"/>
    </xf>
    <xf numFmtId="0" fontId="0" fillId="6" borderId="43" xfId="0" applyNumberFormat="1" applyFont="1" applyFill="1" applyBorder="1" applyAlignment="1">
      <alignment horizontal="center" vertical="center" wrapText="1"/>
    </xf>
    <xf numFmtId="0" fontId="0" fillId="6" borderId="37" xfId="0" applyFont="1" applyFill="1" applyBorder="1" applyAlignment="1">
      <alignment horizontal="center" vertical="center" wrapText="1"/>
    </xf>
    <xf numFmtId="0" fontId="18" fillId="6" borderId="43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1" fontId="18" fillId="6" borderId="43" xfId="0" applyNumberFormat="1" applyFont="1" applyFill="1" applyBorder="1" applyAlignment="1">
      <alignment horizontal="center" vertical="center" wrapText="1"/>
    </xf>
    <xf numFmtId="0" fontId="18" fillId="6" borderId="37" xfId="0" applyFont="1" applyFill="1" applyBorder="1" applyAlignment="1">
      <alignment horizontal="center" vertical="center" wrapText="1"/>
    </xf>
    <xf numFmtId="3" fontId="20" fillId="6" borderId="43" xfId="47" applyNumberFormat="1" applyFont="1" applyFill="1" applyBorder="1" applyAlignment="1">
      <alignment horizontal="center" vertical="center"/>
      <protection/>
    </xf>
    <xf numFmtId="0" fontId="20" fillId="6" borderId="37" xfId="0" applyFont="1" applyFill="1" applyBorder="1" applyAlignment="1">
      <alignment horizontal="center" vertical="center"/>
    </xf>
    <xf numFmtId="0" fontId="0" fillId="6" borderId="34" xfId="0" applyNumberFormat="1" applyFont="1" applyFill="1" applyBorder="1" applyAlignment="1">
      <alignment horizontal="center" vertical="center" wrapText="1"/>
    </xf>
    <xf numFmtId="3" fontId="18" fillId="6" borderId="34" xfId="47" applyNumberFormat="1" applyFont="1" applyFill="1" applyBorder="1" applyAlignment="1">
      <alignment horizontal="center" vertical="center"/>
      <protection/>
    </xf>
    <xf numFmtId="3" fontId="20" fillId="6" borderId="34" xfId="47" applyNumberFormat="1" applyFont="1" applyFill="1" applyBorder="1" applyAlignment="1">
      <alignment horizontal="center" vertical="center"/>
      <protection/>
    </xf>
    <xf numFmtId="3" fontId="20" fillId="6" borderId="37" xfId="47" applyNumberFormat="1" applyFont="1" applyFill="1" applyBorder="1" applyAlignment="1">
      <alignment horizontal="center" vertical="center"/>
      <protection/>
    </xf>
    <xf numFmtId="3" fontId="18" fillId="6" borderId="43" xfId="47" applyNumberFormat="1" applyFont="1" applyFill="1" applyBorder="1" applyAlignment="1">
      <alignment horizontal="center" vertical="center"/>
      <protection/>
    </xf>
    <xf numFmtId="164" fontId="20" fillId="6" borderId="43" xfId="0" applyNumberFormat="1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164" fontId="20" fillId="6" borderId="34" xfId="0" applyNumberFormat="1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164" fontId="20" fillId="0" borderId="43" xfId="0" applyNumberFormat="1" applyFont="1" applyFill="1" applyBorder="1" applyAlignment="1">
      <alignment wrapText="1"/>
    </xf>
    <xf numFmtId="0" fontId="0" fillId="0" borderId="37" xfId="0" applyBorder="1" applyAlignment="1">
      <alignment wrapText="1"/>
    </xf>
    <xf numFmtId="164" fontId="20" fillId="6" borderId="34" xfId="0" applyNumberFormat="1" applyFont="1" applyFill="1" applyBorder="1" applyAlignment="1">
      <alignment horizontal="right"/>
    </xf>
    <xf numFmtId="0" fontId="20" fillId="6" borderId="37" xfId="0" applyFont="1" applyFill="1" applyBorder="1" applyAlignment="1">
      <alignment horizontal="right"/>
    </xf>
    <xf numFmtId="164" fontId="20" fillId="6" borderId="43" xfId="0" applyNumberFormat="1" applyFont="1" applyFill="1" applyBorder="1" applyAlignment="1">
      <alignment horizontal="right"/>
    </xf>
    <xf numFmtId="0" fontId="20" fillId="6" borderId="43" xfId="0" applyFont="1" applyFill="1" applyBorder="1" applyAlignment="1">
      <alignment horizontal="center" vertical="center"/>
    </xf>
    <xf numFmtId="164" fontId="20" fillId="6" borderId="43" xfId="47" applyNumberFormat="1" applyFont="1" applyFill="1" applyBorder="1" applyAlignment="1">
      <alignment horizontal="right"/>
      <protection/>
    </xf>
    <xf numFmtId="164" fontId="20" fillId="6" borderId="37" xfId="0" applyNumberFormat="1" applyFont="1" applyFill="1" applyBorder="1" applyAlignment="1">
      <alignment horizontal="right"/>
    </xf>
    <xf numFmtId="0" fontId="20" fillId="6" borderId="34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3" fontId="18" fillId="0" borderId="43" xfId="47" applyNumberFormat="1" applyFont="1" applyBorder="1" applyAlignment="1">
      <alignment horizontal="center" vertical="center"/>
      <protection/>
    </xf>
    <xf numFmtId="3" fontId="18" fillId="0" borderId="37" xfId="47" applyNumberFormat="1" applyFont="1" applyBorder="1" applyAlignment="1">
      <alignment horizontal="center" vertical="center"/>
      <protection/>
    </xf>
    <xf numFmtId="1" fontId="18" fillId="0" borderId="43" xfId="0" applyNumberFormat="1" applyFont="1" applyFill="1" applyBorder="1" applyAlignment="1">
      <alignment horizontal="center" vertical="center" wrapText="1"/>
    </xf>
    <xf numFmtId="1" fontId="18" fillId="0" borderId="37" xfId="0" applyNumberFormat="1" applyFont="1" applyFill="1" applyBorder="1" applyAlignment="1">
      <alignment horizontal="center" vertical="center" wrapText="1"/>
    </xf>
    <xf numFmtId="3" fontId="20" fillId="0" borderId="43" xfId="47" applyNumberFormat="1" applyFont="1" applyFill="1" applyBorder="1" applyAlignment="1">
      <alignment horizontal="center" vertical="center"/>
      <protection/>
    </xf>
    <xf numFmtId="3" fontId="20" fillId="0" borderId="37" xfId="47" applyNumberFormat="1" applyFont="1" applyFill="1" applyBorder="1" applyAlignment="1">
      <alignment horizontal="center" vertical="center"/>
      <protection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37" xfId="0" applyNumberFormat="1" applyFont="1" applyFill="1" applyBorder="1" applyAlignment="1">
      <alignment horizontal="center" vertical="center"/>
    </xf>
    <xf numFmtId="164" fontId="20" fillId="0" borderId="43" xfId="0" applyNumberFormat="1" applyFont="1" applyFill="1" applyBorder="1" applyAlignment="1">
      <alignment horizontal="right"/>
    </xf>
    <xf numFmtId="164" fontId="20" fillId="0" borderId="37" xfId="0" applyNumberFormat="1" applyFont="1" applyFill="1" applyBorder="1" applyAlignment="1">
      <alignment horizontal="right"/>
    </xf>
    <xf numFmtId="0" fontId="0" fillId="0" borderId="34" xfId="0" applyNumberFormat="1" applyFont="1" applyFill="1" applyBorder="1" applyAlignment="1">
      <alignment horizontal="center" vertical="center" wrapText="1"/>
    </xf>
    <xf numFmtId="3" fontId="18" fillId="0" borderId="34" xfId="47" applyNumberFormat="1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3" fontId="20" fillId="0" borderId="43" xfId="47" applyNumberFormat="1" applyFont="1" applyBorder="1" applyAlignment="1">
      <alignment horizontal="center" vertical="center"/>
      <protection/>
    </xf>
    <xf numFmtId="3" fontId="20" fillId="0" borderId="34" xfId="47" applyNumberFormat="1" applyFont="1" applyBorder="1" applyAlignment="1">
      <alignment horizontal="center" vertical="center"/>
      <protection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164" fontId="20" fillId="0" borderId="34" xfId="0" applyNumberFormat="1" applyFont="1" applyFill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6" borderId="37" xfId="0" applyFont="1" applyFill="1" applyBorder="1" applyAlignment="1">
      <alignment vertical="center" wrapText="1"/>
    </xf>
    <xf numFmtId="164" fontId="20" fillId="36" borderId="43" xfId="0" applyNumberFormat="1" applyFont="1" applyFill="1" applyBorder="1" applyAlignment="1">
      <alignment horizontal="right"/>
    </xf>
    <xf numFmtId="0" fontId="20" fillId="36" borderId="37" xfId="0" applyFont="1" applyFill="1" applyBorder="1" applyAlignment="1">
      <alignment horizontal="right"/>
    </xf>
    <xf numFmtId="0" fontId="18" fillId="0" borderId="37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>
      <alignment vertical="center" wrapText="1"/>
    </xf>
    <xf numFmtId="164" fontId="20" fillId="0" borderId="34" xfId="0" applyNumberFormat="1" applyFont="1" applyFill="1" applyBorder="1" applyAlignment="1">
      <alignment vertical="center" wrapText="1"/>
    </xf>
    <xf numFmtId="164" fontId="20" fillId="36" borderId="37" xfId="0" applyNumberFormat="1" applyFont="1" applyFill="1" applyBorder="1" applyAlignment="1">
      <alignment horizontal="right"/>
    </xf>
    <xf numFmtId="164" fontId="20" fillId="0" borderId="37" xfId="0" applyNumberFormat="1" applyFont="1" applyFill="1" applyBorder="1" applyAlignment="1">
      <alignment vertical="center" wrapText="1"/>
    </xf>
    <xf numFmtId="164" fontId="20" fillId="36" borderId="43" xfId="47" applyNumberFormat="1" applyFont="1" applyFill="1" applyBorder="1" applyAlignment="1">
      <alignment horizontal="right"/>
      <protection/>
    </xf>
    <xf numFmtId="164" fontId="20" fillId="6" borderId="43" xfId="0" applyNumberFormat="1" applyFont="1" applyFill="1" applyBorder="1" applyAlignment="1">
      <alignment horizontal="right" wrapText="1"/>
    </xf>
    <xf numFmtId="164" fontId="20" fillId="6" borderId="37" xfId="0" applyNumberFormat="1" applyFont="1" applyFill="1" applyBorder="1" applyAlignment="1">
      <alignment horizontal="right" wrapText="1"/>
    </xf>
    <xf numFmtId="0" fontId="18" fillId="0" borderId="43" xfId="0" applyFont="1" applyBorder="1" applyAlignment="1">
      <alignment horizontal="center" vertical="center"/>
    </xf>
    <xf numFmtId="164" fontId="0" fillId="6" borderId="43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>
      <alignment horizontal="right" wrapText="1"/>
    </xf>
    <xf numFmtId="164" fontId="20" fillId="0" borderId="36" xfId="0" applyNumberFormat="1" applyFont="1" applyBorder="1" applyAlignment="1">
      <alignment horizontal="right" wrapText="1"/>
    </xf>
    <xf numFmtId="164" fontId="20" fillId="36" borderId="36" xfId="0" applyNumberFormat="1" applyFont="1" applyFill="1" applyBorder="1" applyAlignment="1">
      <alignment horizontal="right"/>
    </xf>
    <xf numFmtId="164" fontId="20" fillId="0" borderId="36" xfId="0" applyNumberFormat="1" applyFont="1" applyBorder="1" applyAlignment="1">
      <alignment horizontal="right"/>
    </xf>
    <xf numFmtId="164" fontId="20" fillId="0" borderId="37" xfId="0" applyNumberFormat="1" applyFont="1" applyBorder="1" applyAlignment="1">
      <alignment horizontal="right"/>
    </xf>
    <xf numFmtId="164" fontId="20" fillId="6" borderId="43" xfId="0" applyNumberFormat="1" applyFont="1" applyFill="1" applyBorder="1" applyAlignment="1">
      <alignment vertical="center"/>
    </xf>
    <xf numFmtId="0" fontId="20" fillId="6" borderId="37" xfId="0" applyFont="1" applyFill="1" applyBorder="1" applyAlignment="1">
      <alignment vertical="center"/>
    </xf>
    <xf numFmtId="164" fontId="0" fillId="0" borderId="43" xfId="0" applyNumberFormat="1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164" fontId="5" fillId="36" borderId="15" xfId="0" applyNumberFormat="1" applyFont="1" applyFill="1" applyBorder="1" applyAlignment="1">
      <alignment horizontal="center"/>
    </xf>
    <xf numFmtId="164" fontId="5" fillId="36" borderId="18" xfId="0" applyNumberFormat="1" applyFont="1" applyFill="1" applyBorder="1" applyAlignment="1">
      <alignment horizontal="center"/>
    </xf>
    <xf numFmtId="0" fontId="20" fillId="0" borderId="36" xfId="0" applyFont="1" applyBorder="1" applyAlignment="1">
      <alignment wrapText="1"/>
    </xf>
    <xf numFmtId="0" fontId="0" fillId="36" borderId="18" xfId="0" applyFill="1" applyBorder="1" applyAlignment="1">
      <alignment horizontal="center"/>
    </xf>
    <xf numFmtId="164" fontId="20" fillId="36" borderId="30" xfId="0" applyNumberFormat="1" applyFont="1" applyFill="1" applyBorder="1" applyAlignment="1">
      <alignment wrapText="1"/>
    </xf>
    <xf numFmtId="0" fontId="20" fillId="36" borderId="36" xfId="0" applyFont="1" applyFill="1" applyBorder="1" applyAlignment="1">
      <alignment wrapText="1"/>
    </xf>
    <xf numFmtId="0" fontId="20" fillId="36" borderId="30" xfId="0" applyNumberFormat="1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164" fontId="20" fillId="36" borderId="30" xfId="0" applyNumberFormat="1" applyFont="1" applyFill="1" applyBorder="1" applyAlignment="1">
      <alignment horizontal="center" vertical="center" wrapText="1"/>
    </xf>
    <xf numFmtId="1" fontId="20" fillId="36" borderId="30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164" fontId="7" fillId="36" borderId="30" xfId="0" applyNumberFormat="1" applyFont="1" applyFill="1" applyBorder="1" applyAlignment="1">
      <alignment horizontal="right" vertical="center" wrapText="1"/>
    </xf>
    <xf numFmtId="0" fontId="7" fillId="36" borderId="36" xfId="0" applyFont="1" applyFill="1" applyBorder="1" applyAlignment="1">
      <alignment horizontal="right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64" fontId="0" fillId="0" borderId="30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" fontId="20" fillId="6" borderId="38" xfId="0" applyNumberFormat="1" applyFont="1" applyFill="1" applyBorder="1" applyAlignment="1">
      <alignment horizontal="right" wrapText="1"/>
    </xf>
    <xf numFmtId="4" fontId="20" fillId="6" borderId="31" xfId="0" applyNumberFormat="1" applyFont="1" applyFill="1" applyBorder="1" applyAlignment="1">
      <alignment horizontal="right" wrapText="1"/>
    </xf>
    <xf numFmtId="4" fontId="20" fillId="6" borderId="45" xfId="0" applyNumberFormat="1" applyFont="1" applyFill="1" applyBorder="1" applyAlignment="1">
      <alignment horizontal="right" wrapText="1"/>
    </xf>
    <xf numFmtId="0" fontId="20" fillId="6" borderId="34" xfId="0" applyNumberFormat="1" applyFont="1" applyFill="1" applyBorder="1" applyAlignment="1">
      <alignment horizontal="center" vertical="center" wrapText="1"/>
    </xf>
    <xf numFmtId="164" fontId="20" fillId="6" borderId="34" xfId="0" applyNumberFormat="1" applyFont="1" applyFill="1" applyBorder="1" applyAlignment="1">
      <alignment horizontal="center" vertical="center" wrapText="1"/>
    </xf>
    <xf numFmtId="1" fontId="20" fillId="6" borderId="34" xfId="0" applyNumberFormat="1" applyFont="1" applyFill="1" applyBorder="1" applyAlignment="1">
      <alignment horizontal="center" vertical="center" wrapText="1"/>
    </xf>
    <xf numFmtId="4" fontId="20" fillId="6" borderId="44" xfId="0" applyNumberFormat="1" applyFont="1" applyFill="1" applyBorder="1" applyAlignment="1">
      <alignment horizontal="right" wrapText="1"/>
    </xf>
    <xf numFmtId="4" fontId="20" fillId="6" borderId="40" xfId="0" applyNumberFormat="1" applyFont="1" applyFill="1" applyBorder="1" applyAlignment="1">
      <alignment horizontal="right" wrapText="1"/>
    </xf>
    <xf numFmtId="4" fontId="20" fillId="6" borderId="51" xfId="0" applyNumberFormat="1" applyFont="1" applyFill="1" applyBorder="1" applyAlignment="1">
      <alignment horizontal="right" wrapText="1"/>
    </xf>
    <xf numFmtId="4" fontId="20" fillId="6" borderId="30" xfId="0" applyNumberFormat="1" applyFont="1" applyFill="1" applyBorder="1" applyAlignment="1">
      <alignment horizontal="right" wrapText="1"/>
    </xf>
    <xf numFmtId="4" fontId="20" fillId="6" borderId="34" xfId="0" applyNumberFormat="1" applyFont="1" applyFill="1" applyBorder="1" applyAlignment="1">
      <alignment horizontal="right" wrapText="1"/>
    </xf>
    <xf numFmtId="4" fontId="20" fillId="6" borderId="36" xfId="0" applyNumberFormat="1" applyFont="1" applyFill="1" applyBorder="1" applyAlignment="1">
      <alignment horizontal="right" wrapText="1"/>
    </xf>
    <xf numFmtId="0" fontId="20" fillId="0" borderId="36" xfId="0" applyFont="1" applyFill="1" applyBorder="1" applyAlignment="1">
      <alignment horizontal="center" vertical="center" wrapText="1"/>
    </xf>
    <xf numFmtId="1" fontId="20" fillId="0" borderId="36" xfId="0" applyNumberFormat="1" applyFont="1" applyFill="1" applyBorder="1" applyAlignment="1">
      <alignment horizontal="center" vertical="center" wrapText="1"/>
    </xf>
    <xf numFmtId="4" fontId="20" fillId="0" borderId="30" xfId="0" applyNumberFormat="1" applyFont="1" applyFill="1" applyBorder="1" applyAlignment="1">
      <alignment horizontal="right"/>
    </xf>
    <xf numFmtId="4" fontId="20" fillId="0" borderId="36" xfId="0" applyNumberFormat="1" applyFont="1" applyFill="1" applyBorder="1" applyAlignment="1">
      <alignment horizontal="right"/>
    </xf>
    <xf numFmtId="164" fontId="20" fillId="0" borderId="30" xfId="0" applyNumberFormat="1" applyFont="1" applyFill="1" applyBorder="1" applyAlignment="1">
      <alignment wrapText="1"/>
    </xf>
    <xf numFmtId="0" fontId="20" fillId="0" borderId="36" xfId="0" applyFont="1" applyFill="1" applyBorder="1" applyAlignment="1">
      <alignment wrapText="1"/>
    </xf>
    <xf numFmtId="4" fontId="20" fillId="0" borderId="30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horizontal="right" wrapText="1"/>
    </xf>
    <xf numFmtId="4" fontId="5" fillId="36" borderId="15" xfId="0" applyNumberFormat="1" applyFont="1" applyFill="1" applyBorder="1" applyAlignment="1">
      <alignment horizontal="center"/>
    </xf>
    <xf numFmtId="4" fontId="5" fillId="36" borderId="18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/>
    </xf>
    <xf numFmtId="0" fontId="2" fillId="4" borderId="0" xfId="0" applyFont="1" applyFill="1" applyAlignment="1">
      <alignment horizontal="center"/>
    </xf>
    <xf numFmtId="0" fontId="5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64" fontId="5" fillId="36" borderId="32" xfId="0" applyNumberFormat="1" applyFont="1" applyFill="1" applyBorder="1" applyAlignment="1">
      <alignment vertical="center"/>
    </xf>
    <xf numFmtId="164" fontId="5" fillId="36" borderId="37" xfId="0" applyNumberFormat="1" applyFont="1" applyFill="1" applyBorder="1" applyAlignment="1">
      <alignment vertical="center"/>
    </xf>
    <xf numFmtId="164" fontId="5" fillId="36" borderId="33" xfId="0" applyNumberFormat="1" applyFont="1" applyFill="1" applyBorder="1" applyAlignment="1">
      <alignment vertical="center"/>
    </xf>
    <xf numFmtId="164" fontId="5" fillId="36" borderId="49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- podklad k rozpočtu pro rok 2006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P37"/>
  <sheetViews>
    <sheetView tabSelected="1" zoomScale="87" zoomScaleNormal="87" zoomScalePageLayoutView="0" workbookViewId="0" topLeftCell="A1">
      <selection activeCell="E5" sqref="D5:E5"/>
    </sheetView>
  </sheetViews>
  <sheetFormatPr defaultColWidth="9.140625" defaultRowHeight="12.75"/>
  <cols>
    <col min="1" max="1" width="27.140625" style="0" customWidth="1"/>
    <col min="2" max="3" width="17.8515625" style="0" customWidth="1"/>
    <col min="4" max="6" width="13.57421875" style="0" customWidth="1"/>
    <col min="7" max="9" width="18.140625" style="0" customWidth="1"/>
    <col min="10" max="10" width="14.00390625" style="0" customWidth="1"/>
    <col min="11" max="12" width="12.140625" style="0" customWidth="1"/>
    <col min="13" max="13" width="12.8515625" style="0" customWidth="1"/>
  </cols>
  <sheetData>
    <row r="2" spans="1:12" s="3" customFormat="1" ht="20.25" customHeight="1">
      <c r="A2" s="686" t="s">
        <v>234</v>
      </c>
      <c r="B2" s="686"/>
      <c r="C2" s="686"/>
      <c r="D2" s="686"/>
      <c r="E2" s="686"/>
      <c r="F2" s="686"/>
      <c r="G2" s="687"/>
      <c r="H2" s="687"/>
      <c r="I2" s="687"/>
      <c r="J2" s="1"/>
      <c r="K2" s="2"/>
      <c r="L2" s="2"/>
    </row>
    <row r="3" spans="1:12" s="3" customFormat="1" ht="20.25">
      <c r="A3" s="688" t="s">
        <v>118</v>
      </c>
      <c r="B3" s="688"/>
      <c r="C3" s="688"/>
      <c r="D3" s="688"/>
      <c r="E3" s="688"/>
      <c r="F3" s="688"/>
      <c r="G3" s="687"/>
      <c r="H3" s="687"/>
      <c r="I3" s="687"/>
      <c r="J3" s="1"/>
      <c r="K3" s="2"/>
      <c r="L3" s="2"/>
    </row>
    <row r="4" spans="1:12" s="3" customFormat="1" ht="20.25">
      <c r="A4" s="236"/>
      <c r="B4" s="236"/>
      <c r="C4" s="236"/>
      <c r="D4" s="236"/>
      <c r="E4" s="236"/>
      <c r="F4" s="236"/>
      <c r="G4" s="236"/>
      <c r="H4" s="236"/>
      <c r="I4" s="1"/>
      <c r="J4" s="1"/>
      <c r="K4" s="2"/>
      <c r="L4" s="2"/>
    </row>
    <row r="5" spans="1:12" ht="18.75" thickBot="1">
      <c r="A5" s="77" t="s">
        <v>22</v>
      </c>
      <c r="B5" s="4"/>
      <c r="C5" s="4"/>
      <c r="D5" s="4"/>
      <c r="E5" s="4"/>
      <c r="F5" s="4"/>
      <c r="G5" s="5"/>
      <c r="H5" s="5"/>
      <c r="I5" s="4"/>
      <c r="J5" s="4"/>
      <c r="K5" s="4"/>
      <c r="L5" s="4"/>
    </row>
    <row r="6" spans="1:9" s="54" customFormat="1" ht="111" customHeight="1" thickBot="1">
      <c r="A6" s="689" t="s">
        <v>0</v>
      </c>
      <c r="B6" s="690" t="s">
        <v>238</v>
      </c>
      <c r="C6" s="156" t="s">
        <v>186</v>
      </c>
      <c r="D6" s="498" t="s">
        <v>239</v>
      </c>
      <c r="E6" s="499"/>
      <c r="F6" s="6" t="s">
        <v>1</v>
      </c>
      <c r="G6" s="213" t="s">
        <v>204</v>
      </c>
      <c r="H6" s="132" t="s">
        <v>201</v>
      </c>
      <c r="I6" s="6" t="s">
        <v>119</v>
      </c>
    </row>
    <row r="7" spans="1:9" ht="28.5" customHeight="1">
      <c r="A7" s="252" t="s">
        <v>2</v>
      </c>
      <c r="B7" s="691">
        <v>17939.9</v>
      </c>
      <c r="C7" s="326">
        <v>15729.3</v>
      </c>
      <c r="D7" s="7">
        <v>17939.9</v>
      </c>
      <c r="E7" s="327">
        <v>0</v>
      </c>
      <c r="F7" s="328">
        <v>0</v>
      </c>
      <c r="G7" s="469">
        <v>1841</v>
      </c>
      <c r="H7" s="330">
        <v>20000</v>
      </c>
      <c r="I7" s="8">
        <v>0</v>
      </c>
    </row>
    <row r="8" spans="1:9" ht="28.5" customHeight="1">
      <c r="A8" s="252" t="s">
        <v>200</v>
      </c>
      <c r="B8" s="692">
        <v>0</v>
      </c>
      <c r="C8" s="326">
        <v>0</v>
      </c>
      <c r="D8" s="7">
        <v>0</v>
      </c>
      <c r="E8" s="327">
        <v>0</v>
      </c>
      <c r="F8" s="328">
        <v>0</v>
      </c>
      <c r="G8" s="465">
        <v>0</v>
      </c>
      <c r="H8" s="330">
        <v>0</v>
      </c>
      <c r="I8" s="8">
        <v>0</v>
      </c>
    </row>
    <row r="9" spans="1:9" ht="33" customHeight="1">
      <c r="A9" s="253" t="s">
        <v>3</v>
      </c>
      <c r="B9" s="693">
        <v>1618</v>
      </c>
      <c r="C9" s="326">
        <v>0</v>
      </c>
      <c r="D9" s="7">
        <v>0</v>
      </c>
      <c r="E9" s="10">
        <v>1618</v>
      </c>
      <c r="F9" s="332">
        <v>0</v>
      </c>
      <c r="G9" s="465">
        <v>0</v>
      </c>
      <c r="H9" s="330">
        <v>4000</v>
      </c>
      <c r="I9" s="8">
        <v>14300</v>
      </c>
    </row>
    <row r="10" spans="1:9" ht="28.5" customHeight="1">
      <c r="A10" s="254" t="s">
        <v>4</v>
      </c>
      <c r="B10" s="331">
        <v>50950</v>
      </c>
      <c r="C10" s="333">
        <v>25500</v>
      </c>
      <c r="D10" s="7">
        <v>40350</v>
      </c>
      <c r="E10" s="10">
        <v>10600</v>
      </c>
      <c r="F10" s="332">
        <v>0</v>
      </c>
      <c r="G10" s="472">
        <v>35650</v>
      </c>
      <c r="H10" s="335">
        <v>3391</v>
      </c>
      <c r="I10" s="158">
        <v>24300</v>
      </c>
    </row>
    <row r="11" spans="1:9" ht="28.5" customHeight="1">
      <c r="A11" s="253" t="s">
        <v>5</v>
      </c>
      <c r="B11" s="693">
        <v>65681.8</v>
      </c>
      <c r="C11" s="326">
        <v>59570</v>
      </c>
      <c r="D11" s="7">
        <v>63770</v>
      </c>
      <c r="E11" s="10">
        <v>0</v>
      </c>
      <c r="F11" s="332">
        <v>1911.8</v>
      </c>
      <c r="G11" s="465">
        <v>43047</v>
      </c>
      <c r="H11" s="330">
        <v>0</v>
      </c>
      <c r="I11" s="8">
        <v>39653</v>
      </c>
    </row>
    <row r="12" spans="1:9" ht="28.5" customHeight="1">
      <c r="A12" s="253" t="s">
        <v>6</v>
      </c>
      <c r="B12" s="693">
        <v>5000</v>
      </c>
      <c r="C12" s="326">
        <v>2000</v>
      </c>
      <c r="D12" s="7">
        <v>5000</v>
      </c>
      <c r="E12" s="10">
        <v>0</v>
      </c>
      <c r="F12" s="332">
        <v>0</v>
      </c>
      <c r="G12" s="465">
        <v>0</v>
      </c>
      <c r="H12" s="330">
        <v>0</v>
      </c>
      <c r="I12" s="497">
        <v>6350</v>
      </c>
    </row>
    <row r="13" spans="1:9" ht="28.5" customHeight="1">
      <c r="A13" s="254" t="s">
        <v>7</v>
      </c>
      <c r="B13" s="331">
        <v>0</v>
      </c>
      <c r="C13" s="333">
        <v>0</v>
      </c>
      <c r="D13" s="336">
        <v>0</v>
      </c>
      <c r="E13" s="337">
        <v>0</v>
      </c>
      <c r="F13" s="338">
        <v>0</v>
      </c>
      <c r="G13" s="472">
        <v>0</v>
      </c>
      <c r="H13" s="335">
        <v>0</v>
      </c>
      <c r="I13" s="158">
        <v>0</v>
      </c>
    </row>
    <row r="14" spans="1:16" ht="33" customHeight="1">
      <c r="A14" s="254" t="s">
        <v>8</v>
      </c>
      <c r="B14" s="331">
        <v>3000</v>
      </c>
      <c r="C14" s="333">
        <v>0</v>
      </c>
      <c r="D14" s="339">
        <v>3000</v>
      </c>
      <c r="E14" s="337">
        <v>0</v>
      </c>
      <c r="F14" s="338">
        <v>0</v>
      </c>
      <c r="G14" s="488">
        <v>0</v>
      </c>
      <c r="H14" s="340">
        <v>0</v>
      </c>
      <c r="I14" s="157">
        <v>0</v>
      </c>
      <c r="J14" s="501"/>
      <c r="K14" s="501"/>
      <c r="L14" s="501"/>
      <c r="M14" s="501"/>
      <c r="N14" s="501"/>
      <c r="O14" s="501"/>
      <c r="P14" s="501"/>
    </row>
    <row r="15" spans="1:9" ht="28.5" customHeight="1" thickBot="1">
      <c r="A15" s="254" t="s">
        <v>203</v>
      </c>
      <c r="B15" s="694">
        <v>69031</v>
      </c>
      <c r="C15" s="333">
        <v>29331</v>
      </c>
      <c r="D15" s="336">
        <v>61724</v>
      </c>
      <c r="E15" s="337">
        <v>7307</v>
      </c>
      <c r="F15" s="338">
        <v>0</v>
      </c>
      <c r="G15" s="467">
        <v>53599</v>
      </c>
      <c r="H15" s="340">
        <v>0</v>
      </c>
      <c r="I15" s="157">
        <v>0</v>
      </c>
    </row>
    <row r="16" spans="1:9" ht="36" customHeight="1" thickBot="1">
      <c r="A16" s="341" t="s">
        <v>9</v>
      </c>
      <c r="B16" s="406">
        <f aca="true" t="shared" si="0" ref="B16:G16">SUM(B7:B15)</f>
        <v>213220.7</v>
      </c>
      <c r="C16" s="215">
        <f t="shared" si="0"/>
        <v>132130.3</v>
      </c>
      <c r="D16" s="16">
        <f t="shared" si="0"/>
        <v>191783.9</v>
      </c>
      <c r="E16" s="17">
        <f t="shared" si="0"/>
        <v>19525</v>
      </c>
      <c r="F16" s="18">
        <f t="shared" si="0"/>
        <v>1911.8</v>
      </c>
      <c r="G16" s="489">
        <f t="shared" si="0"/>
        <v>134137</v>
      </c>
      <c r="H16" s="133">
        <f>SUM(H7:H15)</f>
        <v>27391</v>
      </c>
      <c r="I16" s="19">
        <f>SUM(I7:I15)</f>
        <v>84603</v>
      </c>
    </row>
    <row r="17" spans="1:8" ht="27.75" customHeight="1" thickBot="1">
      <c r="A17" s="20"/>
      <c r="B17" s="21"/>
      <c r="C17" s="21"/>
      <c r="D17" s="502">
        <f>D16+E16+F16</f>
        <v>213220.69999999998</v>
      </c>
      <c r="E17" s="503"/>
      <c r="F17" s="504"/>
      <c r="G17" s="25"/>
      <c r="H17" s="25"/>
    </row>
    <row r="18" spans="1:8" ht="20.25" customHeight="1">
      <c r="A18" s="22"/>
      <c r="D18" s="23"/>
      <c r="E18" s="24"/>
      <c r="F18" s="24"/>
      <c r="G18" s="25"/>
      <c r="H18" s="25"/>
    </row>
    <row r="19" spans="1:8" ht="20.25" customHeight="1">
      <c r="A19" s="22"/>
      <c r="B19" s="11"/>
      <c r="C19" s="11"/>
      <c r="D19" s="23"/>
      <c r="E19" s="24"/>
      <c r="F19" s="24"/>
      <c r="G19" s="25"/>
      <c r="H19" s="25"/>
    </row>
    <row r="20" spans="1:8" ht="20.25" customHeight="1" hidden="1">
      <c r="A20" s="501" t="s">
        <v>10</v>
      </c>
      <c r="B20" s="505"/>
      <c r="C20" s="505"/>
      <c r="D20" s="505"/>
      <c r="E20" s="505"/>
      <c r="F20" s="505"/>
      <c r="G20" s="27"/>
      <c r="H20" s="27"/>
    </row>
    <row r="21" spans="1:8" ht="20.25" customHeight="1" hidden="1">
      <c r="A21" s="501" t="s">
        <v>11</v>
      </c>
      <c r="B21" s="505"/>
      <c r="C21" s="505"/>
      <c r="D21" s="505"/>
      <c r="E21" s="505"/>
      <c r="F21" s="505"/>
      <c r="G21" s="27"/>
      <c r="H21" s="27"/>
    </row>
    <row r="22" spans="1:8" ht="20.25" customHeight="1" hidden="1">
      <c r="A22" s="26"/>
      <c r="B22" s="27"/>
      <c r="C22" s="27"/>
      <c r="D22" s="27"/>
      <c r="E22" s="27"/>
      <c r="F22" s="27"/>
      <c r="G22" s="27"/>
      <c r="H22" s="27"/>
    </row>
    <row r="23" spans="1:8" ht="20.25" customHeight="1" hidden="1" thickBot="1">
      <c r="A23" s="28" t="s">
        <v>12</v>
      </c>
      <c r="B23" s="29"/>
      <c r="C23" s="29"/>
      <c r="D23" s="30">
        <v>10000</v>
      </c>
      <c r="E23" s="31">
        <v>0</v>
      </c>
      <c r="F23" s="30">
        <v>0</v>
      </c>
      <c r="G23" s="40"/>
      <c r="H23" s="40"/>
    </row>
    <row r="24" spans="1:8" ht="27.75" customHeight="1" hidden="1">
      <c r="A24" s="9" t="s">
        <v>13</v>
      </c>
      <c r="B24" s="32"/>
      <c r="C24" s="32"/>
      <c r="D24" s="7">
        <v>28600</v>
      </c>
      <c r="E24" s="10">
        <v>34000</v>
      </c>
      <c r="F24" s="7">
        <v>0</v>
      </c>
      <c r="G24" s="40"/>
      <c r="H24" s="40"/>
    </row>
    <row r="25" spans="1:8" ht="27.75" customHeight="1" hidden="1">
      <c r="A25" s="33" t="s">
        <v>14</v>
      </c>
      <c r="B25" s="34"/>
      <c r="C25" s="34"/>
      <c r="D25" s="35">
        <v>156635</v>
      </c>
      <c r="E25" s="36">
        <v>0</v>
      </c>
      <c r="F25" s="35">
        <v>0</v>
      </c>
      <c r="G25" s="40"/>
      <c r="H25" s="40"/>
    </row>
    <row r="26" spans="1:8" ht="27.75" customHeight="1" hidden="1" thickBot="1">
      <c r="A26" s="15" t="s">
        <v>15</v>
      </c>
      <c r="B26" s="37"/>
      <c r="C26" s="37"/>
      <c r="D26" s="16">
        <f>SUM(D23:D25)</f>
        <v>195235</v>
      </c>
      <c r="E26" s="17">
        <f>SUM(E23:E25)</f>
        <v>34000</v>
      </c>
      <c r="F26" s="17">
        <f>SUM(F23:F25)</f>
        <v>0</v>
      </c>
      <c r="G26" s="250"/>
      <c r="H26" s="250"/>
    </row>
    <row r="27" spans="1:8" ht="27.75" customHeight="1" hidden="1" thickBot="1">
      <c r="A27" s="22"/>
      <c r="B27" s="38"/>
      <c r="C27" s="38"/>
      <c r="D27" s="11"/>
      <c r="E27" s="39"/>
      <c r="F27" s="14"/>
      <c r="G27" s="40"/>
      <c r="H27" s="40"/>
    </row>
    <row r="28" spans="1:8" ht="14.25" customHeight="1" hidden="1" thickBot="1">
      <c r="A28" s="41" t="s">
        <v>16</v>
      </c>
      <c r="B28" s="42"/>
      <c r="C28" s="42"/>
      <c r="D28" s="43">
        <f>D16+D26</f>
        <v>387018.9</v>
      </c>
      <c r="E28" s="44">
        <f>E16+E26</f>
        <v>53525</v>
      </c>
      <c r="F28" s="45">
        <v>1545</v>
      </c>
      <c r="G28" s="251"/>
      <c r="H28" s="251"/>
    </row>
    <row r="29" spans="2:9" ht="28.5" customHeight="1" hidden="1" thickBot="1">
      <c r="B29" s="12"/>
      <c r="C29" s="12"/>
      <c r="D29" s="12"/>
      <c r="E29" s="12"/>
      <c r="F29" s="12"/>
      <c r="G29" s="12"/>
      <c r="H29" s="12"/>
      <c r="I29" s="12"/>
    </row>
    <row r="30" spans="2:8" ht="15" hidden="1">
      <c r="B30" s="12"/>
      <c r="C30" s="12"/>
      <c r="D30" s="12"/>
      <c r="E30" s="46"/>
      <c r="F30" s="12"/>
      <c r="G30" s="12"/>
      <c r="H30" s="12"/>
    </row>
    <row r="31" spans="2:8" ht="15" hidden="1">
      <c r="B31" s="12"/>
      <c r="C31" s="12"/>
      <c r="D31" s="12"/>
      <c r="E31" s="46"/>
      <c r="F31" s="12"/>
      <c r="G31" s="12"/>
      <c r="H31" s="12"/>
    </row>
    <row r="32" spans="2:8" ht="15">
      <c r="B32" s="257"/>
      <c r="C32" s="257"/>
      <c r="D32" s="12"/>
      <c r="E32" s="46"/>
      <c r="F32" s="12"/>
      <c r="G32" s="12"/>
      <c r="H32" s="12"/>
    </row>
    <row r="33" spans="1:8" ht="18">
      <c r="A33" s="47"/>
      <c r="B33" s="506"/>
      <c r="C33" s="506"/>
      <c r="D33" s="506"/>
      <c r="E33" s="506"/>
      <c r="F33" s="506"/>
      <c r="G33" s="237"/>
      <c r="H33" s="237"/>
    </row>
    <row r="34" spans="1:8" ht="20.25" customHeight="1">
      <c r="A34" s="48"/>
      <c r="B34" s="49"/>
      <c r="C34" s="49"/>
      <c r="D34" s="49"/>
      <c r="E34" s="49"/>
      <c r="F34" s="49"/>
      <c r="G34" s="49"/>
      <c r="H34" s="49"/>
    </row>
    <row r="35" spans="1:9" ht="20.25" customHeight="1">
      <c r="A35" s="50"/>
      <c r="B35" s="51"/>
      <c r="C35" s="51"/>
      <c r="D35" s="500"/>
      <c r="E35" s="500"/>
      <c r="F35" s="51"/>
      <c r="G35" s="51"/>
      <c r="H35" s="51"/>
      <c r="I35" s="12"/>
    </row>
    <row r="36" spans="1:8" ht="15">
      <c r="A36" s="52"/>
      <c r="B36" s="50"/>
      <c r="C36" s="50"/>
      <c r="D36" s="53"/>
      <c r="E36" s="53"/>
      <c r="F36" s="53"/>
      <c r="G36" s="48"/>
      <c r="H36" s="48"/>
    </row>
    <row r="37" spans="1:5" ht="23.25" customHeight="1">
      <c r="A37" s="54"/>
      <c r="B37" s="54"/>
      <c r="C37" s="54"/>
      <c r="D37" s="54"/>
      <c r="E37" s="54"/>
    </row>
  </sheetData>
  <sheetProtection/>
  <mergeCells count="9">
    <mergeCell ref="D6:E6"/>
    <mergeCell ref="A2:I2"/>
    <mergeCell ref="A3:I3"/>
    <mergeCell ref="D35:E35"/>
    <mergeCell ref="J14:P14"/>
    <mergeCell ref="D17:F17"/>
    <mergeCell ref="A20:F20"/>
    <mergeCell ref="A21:F21"/>
    <mergeCell ref="B33:F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3"/>
  <sheetViews>
    <sheetView zoomScale="70" zoomScaleNormal="70" zoomScalePageLayoutView="0" workbookViewId="0" topLeftCell="D1">
      <selection activeCell="M1" sqref="M1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9.421875" style="0" customWidth="1"/>
    <col min="4" max="5" width="7.7109375" style="0" customWidth="1"/>
    <col min="6" max="6" width="69.28125" style="0" customWidth="1"/>
    <col min="7" max="12" width="14.7109375" style="0" customWidth="1"/>
    <col min="13" max="13" width="35.57421875" style="0" customWidth="1"/>
  </cols>
  <sheetData>
    <row r="2" spans="1:13" ht="28.5" customHeight="1">
      <c r="A2" s="55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6" ht="16.5" customHeight="1" thickBot="1">
      <c r="A3" s="55"/>
      <c r="B3" s="4"/>
      <c r="C3" s="4"/>
      <c r="D3" s="4"/>
      <c r="E3" s="4"/>
      <c r="F3" s="4"/>
    </row>
    <row r="4" spans="1:13" ht="17.25" customHeight="1">
      <c r="A4" s="55"/>
      <c r="B4" s="4"/>
      <c r="C4" s="4"/>
      <c r="D4" s="4"/>
      <c r="E4" s="4"/>
      <c r="F4" s="4"/>
      <c r="G4" s="56" t="s">
        <v>18</v>
      </c>
      <c r="H4" s="258"/>
      <c r="I4" s="483">
        <v>17939.9</v>
      </c>
      <c r="J4" s="57"/>
      <c r="K4" s="57"/>
      <c r="L4" s="57"/>
      <c r="M4" s="186"/>
    </row>
    <row r="5" spans="1:13" ht="17.25" customHeight="1">
      <c r="A5" s="77"/>
      <c r="G5" s="188" t="s">
        <v>19</v>
      </c>
      <c r="H5" s="259"/>
      <c r="I5" s="484">
        <v>-17939.9</v>
      </c>
      <c r="J5" s="57"/>
      <c r="K5" s="57"/>
      <c r="L5" s="57"/>
      <c r="M5" s="57"/>
    </row>
    <row r="6" spans="3:12" ht="18" customHeight="1" thickBot="1">
      <c r="C6" s="61"/>
      <c r="D6" s="61"/>
      <c r="E6" s="61"/>
      <c r="F6" s="61"/>
      <c r="G6" s="62" t="s">
        <v>20</v>
      </c>
      <c r="H6" s="260"/>
      <c r="I6" s="485">
        <f>SUM(I4:I5)</f>
        <v>0</v>
      </c>
      <c r="J6" s="57"/>
      <c r="K6" s="57"/>
      <c r="L6" s="57"/>
    </row>
    <row r="7" spans="1:12" ht="18" customHeight="1">
      <c r="A7" s="63" t="s">
        <v>21</v>
      </c>
      <c r="B7" s="61"/>
      <c r="C7" s="61"/>
      <c r="D7" s="61"/>
      <c r="E7" s="61"/>
      <c r="F7" s="61"/>
      <c r="G7" s="64"/>
      <c r="H7" s="64"/>
      <c r="I7" s="65"/>
      <c r="J7" s="57"/>
      <c r="K7" s="57"/>
      <c r="L7" s="57"/>
    </row>
    <row r="8" spans="1:12" ht="17.25" customHeight="1">
      <c r="A8" s="325" t="s">
        <v>211</v>
      </c>
      <c r="B8" s="324"/>
      <c r="C8" s="4"/>
      <c r="D8" s="61"/>
      <c r="E8" s="61"/>
      <c r="F8" s="61"/>
      <c r="G8" s="61"/>
      <c r="H8" s="61"/>
      <c r="I8" s="65"/>
      <c r="J8" s="57"/>
      <c r="K8" s="57"/>
      <c r="L8" s="57"/>
    </row>
    <row r="9" spans="1:13" ht="16.5" customHeight="1" thickBot="1">
      <c r="A9" s="77"/>
      <c r="F9" s="54"/>
      <c r="G9" s="67" t="s">
        <v>22</v>
      </c>
      <c r="H9" s="67"/>
      <c r="M9" s="68"/>
    </row>
    <row r="10" spans="1:14" ht="75.75" customHeight="1" thickBot="1">
      <c r="A10" s="256" t="s">
        <v>23</v>
      </c>
      <c r="B10" s="70" t="s">
        <v>24</v>
      </c>
      <c r="C10" s="70" t="s">
        <v>25</v>
      </c>
      <c r="D10" s="70" t="s">
        <v>26</v>
      </c>
      <c r="E10" s="70" t="s">
        <v>27</v>
      </c>
      <c r="F10" s="70" t="s">
        <v>28</v>
      </c>
      <c r="G10" s="71" t="s">
        <v>29</v>
      </c>
      <c r="H10" s="213" t="s">
        <v>199</v>
      </c>
      <c r="I10" s="71" t="s">
        <v>227</v>
      </c>
      <c r="J10" s="71" t="s">
        <v>30</v>
      </c>
      <c r="K10" s="71" t="s">
        <v>31</v>
      </c>
      <c r="L10" s="71" t="s">
        <v>32</v>
      </c>
      <c r="M10" s="72" t="s">
        <v>33</v>
      </c>
      <c r="N10" s="73"/>
    </row>
    <row r="11" spans="1:13" ht="18" customHeight="1">
      <c r="A11" s="531">
        <v>1</v>
      </c>
      <c r="B11" s="533" t="s">
        <v>163</v>
      </c>
      <c r="C11" s="534">
        <v>6121</v>
      </c>
      <c r="D11" s="531"/>
      <c r="E11" s="531">
        <v>2212</v>
      </c>
      <c r="F11" s="179" t="s">
        <v>35</v>
      </c>
      <c r="G11" s="521"/>
      <c r="H11" s="261"/>
      <c r="I11" s="523">
        <v>816.3</v>
      </c>
      <c r="J11" s="523">
        <v>0</v>
      </c>
      <c r="K11" s="523">
        <v>0</v>
      </c>
      <c r="L11" s="523"/>
      <c r="M11" s="519" t="s">
        <v>187</v>
      </c>
    </row>
    <row r="12" spans="1:13" ht="18.75" customHeight="1" thickBot="1">
      <c r="A12" s="532"/>
      <c r="B12" s="532"/>
      <c r="C12" s="532"/>
      <c r="D12" s="532"/>
      <c r="E12" s="532"/>
      <c r="F12" s="181" t="s">
        <v>188</v>
      </c>
      <c r="G12" s="522"/>
      <c r="H12" s="262"/>
      <c r="I12" s="524"/>
      <c r="J12" s="524"/>
      <c r="K12" s="524"/>
      <c r="L12" s="524"/>
      <c r="M12" s="520"/>
    </row>
    <row r="13" spans="1:13" ht="18" customHeight="1">
      <c r="A13" s="531">
        <v>2</v>
      </c>
      <c r="B13" s="533" t="s">
        <v>164</v>
      </c>
      <c r="C13" s="534">
        <v>6121</v>
      </c>
      <c r="D13" s="531"/>
      <c r="E13" s="531">
        <v>2212</v>
      </c>
      <c r="F13" s="179" t="s">
        <v>35</v>
      </c>
      <c r="G13" s="521"/>
      <c r="H13" s="261"/>
      <c r="I13" s="523">
        <v>1200</v>
      </c>
      <c r="J13" s="523">
        <v>0</v>
      </c>
      <c r="K13" s="523">
        <v>0</v>
      </c>
      <c r="L13" s="523"/>
      <c r="M13" s="519" t="s">
        <v>187</v>
      </c>
    </row>
    <row r="14" spans="1:13" ht="18.75" customHeight="1" thickBot="1">
      <c r="A14" s="532"/>
      <c r="B14" s="532"/>
      <c r="C14" s="532"/>
      <c r="D14" s="532"/>
      <c r="E14" s="532"/>
      <c r="F14" s="181" t="s">
        <v>189</v>
      </c>
      <c r="G14" s="522"/>
      <c r="H14" s="262"/>
      <c r="I14" s="524"/>
      <c r="J14" s="524"/>
      <c r="K14" s="524"/>
      <c r="L14" s="524"/>
      <c r="M14" s="520"/>
    </row>
    <row r="15" spans="1:13" ht="18" customHeight="1">
      <c r="A15" s="531">
        <v>3</v>
      </c>
      <c r="B15" s="533" t="s">
        <v>165</v>
      </c>
      <c r="C15" s="534">
        <v>6121</v>
      </c>
      <c r="D15" s="531"/>
      <c r="E15" s="535">
        <v>2212</v>
      </c>
      <c r="F15" s="179" t="s">
        <v>35</v>
      </c>
      <c r="G15" s="521"/>
      <c r="H15" s="545">
        <v>1841</v>
      </c>
      <c r="I15" s="523">
        <v>2100</v>
      </c>
      <c r="J15" s="523">
        <v>0</v>
      </c>
      <c r="K15" s="523">
        <v>0</v>
      </c>
      <c r="L15" s="523"/>
      <c r="M15" s="519"/>
    </row>
    <row r="16" spans="1:13" ht="18.75" customHeight="1" thickBot="1">
      <c r="A16" s="532"/>
      <c r="B16" s="532"/>
      <c r="C16" s="532"/>
      <c r="D16" s="532"/>
      <c r="E16" s="536"/>
      <c r="F16" s="180" t="s">
        <v>166</v>
      </c>
      <c r="G16" s="522"/>
      <c r="H16" s="544"/>
      <c r="I16" s="524"/>
      <c r="J16" s="524"/>
      <c r="K16" s="524"/>
      <c r="L16" s="524"/>
      <c r="M16" s="520"/>
    </row>
    <row r="17" spans="1:13" ht="24.75" customHeight="1">
      <c r="A17" s="531">
        <v>4</v>
      </c>
      <c r="B17" s="533"/>
      <c r="C17" s="534">
        <v>6121</v>
      </c>
      <c r="D17" s="531"/>
      <c r="E17" s="535">
        <v>2212</v>
      </c>
      <c r="F17" s="179" t="s">
        <v>35</v>
      </c>
      <c r="G17" s="521"/>
      <c r="H17" s="261"/>
      <c r="I17" s="523">
        <v>4760</v>
      </c>
      <c r="J17" s="523">
        <v>0</v>
      </c>
      <c r="K17" s="523">
        <v>0</v>
      </c>
      <c r="L17" s="523"/>
      <c r="M17" s="519" t="s">
        <v>190</v>
      </c>
    </row>
    <row r="18" spans="1:13" ht="27" customHeight="1" thickBot="1">
      <c r="A18" s="532"/>
      <c r="B18" s="532"/>
      <c r="C18" s="532"/>
      <c r="D18" s="532"/>
      <c r="E18" s="536"/>
      <c r="F18" s="180" t="s">
        <v>191</v>
      </c>
      <c r="G18" s="522"/>
      <c r="H18" s="262"/>
      <c r="I18" s="524"/>
      <c r="J18" s="524"/>
      <c r="K18" s="524"/>
      <c r="L18" s="524"/>
      <c r="M18" s="520"/>
    </row>
    <row r="19" spans="1:13" ht="22.5" customHeight="1">
      <c r="A19" s="539">
        <v>5</v>
      </c>
      <c r="B19" s="539" t="s">
        <v>192</v>
      </c>
      <c r="C19" s="539">
        <v>6121</v>
      </c>
      <c r="D19" s="224"/>
      <c r="E19" s="535">
        <v>2212</v>
      </c>
      <c r="F19" s="179" t="s">
        <v>35</v>
      </c>
      <c r="G19" s="226"/>
      <c r="H19" s="263"/>
      <c r="I19" s="523">
        <v>6853</v>
      </c>
      <c r="J19" s="523">
        <v>0</v>
      </c>
      <c r="K19" s="523">
        <v>0</v>
      </c>
      <c r="L19" s="543"/>
      <c r="M19" s="519" t="s">
        <v>193</v>
      </c>
    </row>
    <row r="20" spans="1:13" ht="27" customHeight="1" thickBot="1">
      <c r="A20" s="540"/>
      <c r="B20" s="540"/>
      <c r="C20" s="540"/>
      <c r="D20" s="225"/>
      <c r="E20" s="541"/>
      <c r="F20" s="216" t="s">
        <v>194</v>
      </c>
      <c r="G20" s="404"/>
      <c r="H20" s="262"/>
      <c r="I20" s="542"/>
      <c r="J20" s="542"/>
      <c r="K20" s="542"/>
      <c r="L20" s="544"/>
      <c r="M20" s="520"/>
    </row>
    <row r="21" spans="1:13" ht="19.5" customHeight="1">
      <c r="A21" s="546">
        <v>6</v>
      </c>
      <c r="B21" s="546"/>
      <c r="C21" s="546">
        <v>6351</v>
      </c>
      <c r="D21" s="546"/>
      <c r="E21" s="549">
        <v>2212</v>
      </c>
      <c r="F21" s="220" t="s">
        <v>34</v>
      </c>
      <c r="G21" s="551"/>
      <c r="H21" s="263"/>
      <c r="I21" s="527">
        <v>2210.6</v>
      </c>
      <c r="J21" s="527"/>
      <c r="K21" s="527"/>
      <c r="L21" s="525"/>
      <c r="M21" s="529"/>
    </row>
    <row r="22" spans="1:13" ht="15.75" thickBot="1">
      <c r="A22" s="548"/>
      <c r="B22" s="548"/>
      <c r="C22" s="548"/>
      <c r="D22" s="547"/>
      <c r="E22" s="550"/>
      <c r="F22" s="235"/>
      <c r="G22" s="552"/>
      <c r="H22" s="264"/>
      <c r="I22" s="528"/>
      <c r="J22" s="528"/>
      <c r="K22" s="528"/>
      <c r="L22" s="526"/>
      <c r="M22" s="530"/>
    </row>
    <row r="23" spans="1:13" ht="15.75">
      <c r="A23" s="227"/>
      <c r="B23" s="227"/>
      <c r="C23" s="227"/>
      <c r="D23" s="228"/>
      <c r="E23" s="229"/>
      <c r="F23" s="230"/>
      <c r="G23" s="231"/>
      <c r="H23" s="266"/>
      <c r="I23" s="232"/>
      <c r="J23" s="232"/>
      <c r="K23" s="232"/>
      <c r="L23" s="233"/>
      <c r="M23" s="234"/>
    </row>
    <row r="24" spans="1:13" ht="13.5" thickBot="1">
      <c r="A24" s="54"/>
      <c r="B24" s="54"/>
      <c r="C24" s="54"/>
      <c r="H24" s="397"/>
      <c r="I24" s="75"/>
      <c r="J24" s="75"/>
      <c r="K24" s="76"/>
      <c r="L24" s="76"/>
      <c r="M24" s="77"/>
    </row>
    <row r="25" spans="1:13" ht="24.75" customHeight="1" thickBot="1">
      <c r="A25" s="78"/>
      <c r="B25" s="78"/>
      <c r="C25" s="78"/>
      <c r="D25" s="78"/>
      <c r="E25" s="78"/>
      <c r="F25" s="79" t="s">
        <v>36</v>
      </c>
      <c r="G25" s="80">
        <f>SUM(G11:G16)</f>
        <v>0</v>
      </c>
      <c r="H25" s="303">
        <f>H12+H14+H15+H18+H20</f>
        <v>1841</v>
      </c>
      <c r="I25" s="255">
        <f>SUM(I11:I22)</f>
        <v>17939.899999999998</v>
      </c>
      <c r="J25" s="255">
        <f>SUM(J11:J16)</f>
        <v>0</v>
      </c>
      <c r="K25" s="81">
        <f>SUM(K11:K24)</f>
        <v>0</v>
      </c>
      <c r="L25" s="81">
        <f>SUM(L11:L24)</f>
        <v>0</v>
      </c>
      <c r="M25" s="82"/>
    </row>
    <row r="26" spans="1:13" ht="27" customHeight="1" thickBot="1">
      <c r="A26" s="83"/>
      <c r="B26" s="84"/>
      <c r="C26" s="83"/>
      <c r="D26" s="83"/>
      <c r="E26" s="83"/>
      <c r="F26" s="78"/>
      <c r="G26" s="78"/>
      <c r="H26" s="120"/>
      <c r="I26" s="537">
        <f>SUM(I25+J25)</f>
        <v>17939.899999999998</v>
      </c>
      <c r="J26" s="538"/>
      <c r="K26" s="25"/>
      <c r="L26" s="25"/>
      <c r="M26" s="85"/>
    </row>
    <row r="27" spans="1:13" ht="16.5" thickBot="1">
      <c r="A27" s="83"/>
      <c r="B27" s="84"/>
      <c r="C27" s="83"/>
      <c r="D27" s="83"/>
      <c r="E27" s="83"/>
      <c r="F27" s="78"/>
      <c r="G27" s="78"/>
      <c r="H27" s="78"/>
      <c r="I27" s="25"/>
      <c r="J27" s="25"/>
      <c r="K27" s="25"/>
      <c r="L27" s="25"/>
      <c r="M27" s="85"/>
    </row>
    <row r="28" spans="1:13" ht="16.5" thickBot="1">
      <c r="A28" s="78"/>
      <c r="B28" s="78"/>
      <c r="C28" s="78"/>
      <c r="D28" s="78"/>
      <c r="E28" s="214"/>
      <c r="F28" s="86" t="s">
        <v>37</v>
      </c>
      <c r="G28" s="86" t="s">
        <v>38</v>
      </c>
      <c r="H28" s="86"/>
      <c r="I28" s="87">
        <f>I11+I13+I15+I17+I19</f>
        <v>15729.3</v>
      </c>
      <c r="J28" s="25"/>
      <c r="K28" s="25"/>
      <c r="L28" s="25"/>
      <c r="M28" s="85"/>
    </row>
    <row r="29" spans="1:13" ht="15.75">
      <c r="A29" s="83"/>
      <c r="B29" s="83"/>
      <c r="C29" s="83"/>
      <c r="D29" s="83"/>
      <c r="E29" s="83"/>
      <c r="F29" s="84"/>
      <c r="G29" s="86" t="s">
        <v>39</v>
      </c>
      <c r="H29" s="86"/>
      <c r="I29" s="87">
        <v>0</v>
      </c>
      <c r="J29" s="25"/>
      <c r="K29" s="25"/>
      <c r="L29" s="25"/>
      <c r="M29" s="85"/>
    </row>
    <row r="30" spans="1:13" ht="15.75">
      <c r="A30" s="83"/>
      <c r="B30" s="83"/>
      <c r="C30" s="83"/>
      <c r="D30" s="83"/>
      <c r="E30" s="83"/>
      <c r="F30" s="78"/>
      <c r="G30" s="86" t="s">
        <v>40</v>
      </c>
      <c r="H30" s="86"/>
      <c r="I30" s="88">
        <f>SUM(I28:I29)</f>
        <v>15729.3</v>
      </c>
      <c r="J30" s="89"/>
      <c r="K30" s="89"/>
      <c r="L30" s="89"/>
      <c r="M30" s="85"/>
    </row>
    <row r="31" spans="1:13" ht="15.75">
      <c r="A31" s="83"/>
      <c r="B31" s="84"/>
      <c r="C31" s="84"/>
      <c r="D31" s="83"/>
      <c r="E31" s="83"/>
      <c r="F31" s="84"/>
      <c r="G31" s="84"/>
      <c r="H31" s="84"/>
      <c r="I31" s="89"/>
      <c r="J31" s="89"/>
      <c r="K31" s="89"/>
      <c r="L31" s="89"/>
      <c r="M31" s="85"/>
    </row>
    <row r="32" spans="1:13" s="74" customFormat="1" ht="16.5" thickBot="1">
      <c r="A32" s="90"/>
      <c r="B32" s="84"/>
      <c r="C32" s="91"/>
      <c r="D32" s="90"/>
      <c r="E32" s="90"/>
      <c r="F32" s="91"/>
      <c r="G32" s="91"/>
      <c r="H32" s="91"/>
      <c r="I32" s="91"/>
      <c r="J32" s="89"/>
      <c r="K32" s="89"/>
      <c r="L32" s="89"/>
      <c r="M32" s="92"/>
    </row>
    <row r="33" spans="1:13" s="74" customFormat="1" ht="16.5" thickBot="1">
      <c r="A33" s="93" t="s">
        <v>41</v>
      </c>
      <c r="B33" s="94"/>
      <c r="C33" s="94"/>
      <c r="D33" s="94"/>
      <c r="E33" s="94"/>
      <c r="F33" s="94"/>
      <c r="G33" s="94"/>
      <c r="H33" s="304"/>
      <c r="I33" s="304"/>
      <c r="J33" s="89"/>
      <c r="K33" s="89"/>
      <c r="L33" s="89"/>
      <c r="M33" s="92"/>
    </row>
    <row r="34" spans="1:13" ht="15.75">
      <c r="A34" s="95" t="s">
        <v>25</v>
      </c>
      <c r="B34" s="96"/>
      <c r="C34" s="96">
        <v>6121</v>
      </c>
      <c r="D34" s="96"/>
      <c r="E34" s="96"/>
      <c r="F34" s="96" t="s">
        <v>169</v>
      </c>
      <c r="G34" s="96"/>
      <c r="H34" s="305"/>
      <c r="I34" s="305">
        <f>I11+I13+I15+I17+I19</f>
        <v>15729.3</v>
      </c>
      <c r="J34" s="89"/>
      <c r="K34" s="89"/>
      <c r="L34" s="89"/>
      <c r="M34" s="77"/>
    </row>
    <row r="35" spans="1:13" ht="14.25">
      <c r="A35" s="98" t="s">
        <v>25</v>
      </c>
      <c r="B35" s="99"/>
      <c r="C35" s="100">
        <v>6351</v>
      </c>
      <c r="D35" s="100"/>
      <c r="E35" s="100"/>
      <c r="F35" s="100" t="s">
        <v>42</v>
      </c>
      <c r="G35" s="100"/>
      <c r="H35" s="306"/>
      <c r="I35" s="306">
        <f>I21</f>
        <v>2210.6</v>
      </c>
      <c r="J35" s="54"/>
      <c r="K35" s="54"/>
      <c r="L35" s="54"/>
      <c r="M35" s="54"/>
    </row>
    <row r="36" spans="1:13" ht="15" thickBot="1">
      <c r="A36" s="98" t="s">
        <v>25</v>
      </c>
      <c r="B36" s="99"/>
      <c r="C36" s="100">
        <v>6901</v>
      </c>
      <c r="D36" s="100"/>
      <c r="E36" s="100"/>
      <c r="F36" s="100" t="s">
        <v>161</v>
      </c>
      <c r="G36" s="100"/>
      <c r="H36" s="306"/>
      <c r="I36" s="306">
        <v>0</v>
      </c>
      <c r="J36" s="54"/>
      <c r="K36" s="54"/>
      <c r="L36" s="54"/>
      <c r="M36" s="54"/>
    </row>
    <row r="37" spans="1:13" ht="16.5" thickBot="1">
      <c r="A37" s="106"/>
      <c r="B37" s="107"/>
      <c r="C37" s="107"/>
      <c r="D37" s="107"/>
      <c r="E37" s="107"/>
      <c r="F37" s="108" t="s">
        <v>44</v>
      </c>
      <c r="G37" s="107"/>
      <c r="H37" s="307"/>
      <c r="I37" s="307">
        <f>SUM(I34:I36)</f>
        <v>17939.899999999998</v>
      </c>
      <c r="J37" s="89"/>
      <c r="K37" s="89"/>
      <c r="L37" s="89"/>
      <c r="M37" s="54"/>
    </row>
    <row r="38" spans="9:12" ht="15.75">
      <c r="I38" s="89"/>
      <c r="J38" s="89"/>
      <c r="K38" s="89"/>
      <c r="L38" s="89"/>
    </row>
    <row r="39" spans="1:12" ht="16.5" thickBot="1">
      <c r="A39" s="462" t="s">
        <v>168</v>
      </c>
      <c r="B39" s="463"/>
      <c r="I39" s="89"/>
      <c r="J39" s="89"/>
      <c r="K39" s="89"/>
      <c r="L39" s="89"/>
    </row>
    <row r="40" spans="1:13" ht="15.75">
      <c r="A40" s="507">
        <v>4</v>
      </c>
      <c r="B40" s="509"/>
      <c r="C40" s="510">
        <v>6121</v>
      </c>
      <c r="D40" s="507"/>
      <c r="E40" s="511">
        <v>2212</v>
      </c>
      <c r="F40" s="217" t="s">
        <v>35</v>
      </c>
      <c r="G40" s="515"/>
      <c r="H40" s="238"/>
      <c r="I40" s="517">
        <v>20000</v>
      </c>
      <c r="J40" s="517">
        <v>0</v>
      </c>
      <c r="K40" s="517">
        <v>0</v>
      </c>
      <c r="L40" s="517"/>
      <c r="M40" s="513"/>
    </row>
    <row r="41" spans="1:13" ht="16.5" thickBot="1">
      <c r="A41" s="508"/>
      <c r="B41" s="508"/>
      <c r="C41" s="508"/>
      <c r="D41" s="508"/>
      <c r="E41" s="512"/>
      <c r="F41" s="218" t="s">
        <v>167</v>
      </c>
      <c r="G41" s="516"/>
      <c r="H41" s="239"/>
      <c r="I41" s="518"/>
      <c r="J41" s="518"/>
      <c r="K41" s="518"/>
      <c r="L41" s="518"/>
      <c r="M41" s="514"/>
    </row>
    <row r="42" spans="1:13" ht="15.75">
      <c r="A42" s="110"/>
      <c r="B42" s="110"/>
      <c r="C42" s="110"/>
      <c r="D42" s="110"/>
      <c r="E42" s="110"/>
      <c r="F42" s="110"/>
      <c r="G42" s="110"/>
      <c r="H42" s="110"/>
      <c r="I42" s="89"/>
      <c r="J42" s="89"/>
      <c r="K42" s="89"/>
      <c r="L42" s="89"/>
      <c r="M42" s="187"/>
    </row>
    <row r="43" spans="2:13" ht="15">
      <c r="B43" s="219"/>
      <c r="C43" s="110"/>
      <c r="D43" s="110"/>
      <c r="E43" s="110"/>
      <c r="F43" s="110"/>
      <c r="G43" s="110"/>
      <c r="H43" s="110"/>
      <c r="I43" s="187"/>
      <c r="J43" s="187"/>
      <c r="K43" s="187"/>
      <c r="L43" s="187"/>
      <c r="M43" s="187"/>
    </row>
    <row r="44" spans="1:13" ht="1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1:13" ht="1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 ht="1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ht="1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ht="1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1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1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ht="1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ht="1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ht="1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</sheetData>
  <sheetProtection/>
  <mergeCells count="77">
    <mergeCell ref="D21:D22"/>
    <mergeCell ref="M19:M20"/>
    <mergeCell ref="A21:A22"/>
    <mergeCell ref="B21:B22"/>
    <mergeCell ref="C21:C22"/>
    <mergeCell ref="E21:E22"/>
    <mergeCell ref="I21:I22"/>
    <mergeCell ref="G21:G22"/>
    <mergeCell ref="A19:A20"/>
    <mergeCell ref="G11:G12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M13:M14"/>
    <mergeCell ref="I11:I12"/>
    <mergeCell ref="J11:J12"/>
    <mergeCell ref="K11:K12"/>
    <mergeCell ref="L11:L12"/>
    <mergeCell ref="M11:M12"/>
    <mergeCell ref="G13:G14"/>
    <mergeCell ref="I13:I14"/>
    <mergeCell ref="J13:J14"/>
    <mergeCell ref="K13:K14"/>
    <mergeCell ref="L13:L14"/>
    <mergeCell ref="M15:M16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L15:L16"/>
    <mergeCell ref="J19:J20"/>
    <mergeCell ref="K19:K20"/>
    <mergeCell ref="L19:L20"/>
    <mergeCell ref="I19:I20"/>
    <mergeCell ref="A17:A18"/>
    <mergeCell ref="B17:B18"/>
    <mergeCell ref="C17:C18"/>
    <mergeCell ref="D17:D18"/>
    <mergeCell ref="E17:E18"/>
    <mergeCell ref="I26:J26"/>
    <mergeCell ref="J21:J22"/>
    <mergeCell ref="C19:C20"/>
    <mergeCell ref="E19:E20"/>
    <mergeCell ref="B19:B20"/>
    <mergeCell ref="L40:L41"/>
    <mergeCell ref="M17:M18"/>
    <mergeCell ref="G17:G18"/>
    <mergeCell ref="I17:I18"/>
    <mergeCell ref="J17:J18"/>
    <mergeCell ref="K17:K18"/>
    <mergeCell ref="L17:L18"/>
    <mergeCell ref="L21:L22"/>
    <mergeCell ref="K21:K22"/>
    <mergeCell ref="M21:M22"/>
    <mergeCell ref="A40:A41"/>
    <mergeCell ref="B40:B41"/>
    <mergeCell ref="C40:C41"/>
    <mergeCell ref="D40:D41"/>
    <mergeCell ref="E40:E41"/>
    <mergeCell ref="M40:M41"/>
    <mergeCell ref="G40:G41"/>
    <mergeCell ref="I40:I41"/>
    <mergeCell ref="J40:J41"/>
    <mergeCell ref="K40:K41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9"/>
  <sheetViews>
    <sheetView zoomScale="75" zoomScaleNormal="75" zoomScalePageLayoutView="0" workbookViewId="0" topLeftCell="G1">
      <selection activeCell="M1" sqref="M1"/>
    </sheetView>
  </sheetViews>
  <sheetFormatPr defaultColWidth="9.140625" defaultRowHeight="12.75"/>
  <cols>
    <col min="1" max="1" width="5.57421875" style="0" customWidth="1"/>
    <col min="2" max="2" width="12.28125" style="0" customWidth="1"/>
    <col min="3" max="3" width="9.00390625" style="0" customWidth="1"/>
    <col min="4" max="5" width="7.7109375" style="0" customWidth="1"/>
    <col min="6" max="6" width="67.00390625" style="0" customWidth="1"/>
    <col min="7" max="12" width="14.7109375" style="0" customWidth="1"/>
    <col min="13" max="13" width="36.00390625" style="0" customWidth="1"/>
  </cols>
  <sheetData>
    <row r="2" spans="1:13" ht="28.5" customHeight="1">
      <c r="A2" s="55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6" ht="16.5" customHeight="1" thickBot="1">
      <c r="A3" s="55"/>
      <c r="B3" s="4"/>
      <c r="C3" s="4"/>
      <c r="D3" s="4"/>
      <c r="E3" s="4"/>
      <c r="F3" s="4"/>
    </row>
    <row r="4" spans="1:13" ht="17.25" customHeight="1">
      <c r="A4" s="55"/>
      <c r="B4" s="4"/>
      <c r="C4" s="4"/>
      <c r="D4" s="4"/>
      <c r="E4" s="4"/>
      <c r="F4" s="4"/>
      <c r="G4" s="56" t="s">
        <v>18</v>
      </c>
      <c r="H4" s="258"/>
      <c r="I4" s="483">
        <v>1618</v>
      </c>
      <c r="J4" s="57"/>
      <c r="K4" s="57"/>
      <c r="L4" s="57"/>
      <c r="M4" s="186"/>
    </row>
    <row r="5" spans="1:13" ht="17.25" customHeight="1">
      <c r="A5" s="77"/>
      <c r="G5" s="188" t="s">
        <v>19</v>
      </c>
      <c r="H5" s="259"/>
      <c r="I5" s="484">
        <v>-1618</v>
      </c>
      <c r="J5" s="57"/>
      <c r="K5" s="57"/>
      <c r="L5" s="57"/>
      <c r="M5" s="57"/>
    </row>
    <row r="6" spans="3:12" ht="18" customHeight="1" thickBot="1">
      <c r="C6" s="61"/>
      <c r="D6" s="61"/>
      <c r="E6" s="61"/>
      <c r="F6" s="61"/>
      <c r="G6" s="62" t="s">
        <v>20</v>
      </c>
      <c r="H6" s="260"/>
      <c r="I6" s="485">
        <v>0</v>
      </c>
      <c r="J6" s="57"/>
      <c r="K6" s="57"/>
      <c r="L6" s="57"/>
    </row>
    <row r="7" spans="1:12" ht="18" customHeight="1">
      <c r="A7" s="63" t="s">
        <v>21</v>
      </c>
      <c r="B7" s="61"/>
      <c r="C7" s="61"/>
      <c r="D7" s="61"/>
      <c r="E7" s="61"/>
      <c r="F7" s="61"/>
      <c r="G7" s="64"/>
      <c r="H7" s="64"/>
      <c r="I7" s="65"/>
      <c r="J7" s="57"/>
      <c r="K7" s="57"/>
      <c r="L7" s="57"/>
    </row>
    <row r="8" spans="1:12" ht="17.25" customHeight="1">
      <c r="A8" s="325" t="s">
        <v>202</v>
      </c>
      <c r="B8" s="324"/>
      <c r="C8" s="4"/>
      <c r="D8" s="61"/>
      <c r="E8" s="61"/>
      <c r="F8" s="61"/>
      <c r="G8" s="61"/>
      <c r="H8" s="61"/>
      <c r="I8" s="65"/>
      <c r="J8" s="57"/>
      <c r="K8" s="57"/>
      <c r="L8" s="57"/>
    </row>
    <row r="9" spans="1:13" ht="16.5" customHeight="1" thickBot="1">
      <c r="A9" s="77"/>
      <c r="F9" s="54"/>
      <c r="G9" s="67" t="s">
        <v>22</v>
      </c>
      <c r="H9" s="67"/>
      <c r="M9" s="68"/>
    </row>
    <row r="10" spans="1:14" ht="75.75" customHeight="1" thickBot="1">
      <c r="A10" s="350" t="s">
        <v>23</v>
      </c>
      <c r="B10" s="70" t="s">
        <v>24</v>
      </c>
      <c r="C10" s="346" t="s">
        <v>25</v>
      </c>
      <c r="D10" s="70" t="s">
        <v>26</v>
      </c>
      <c r="E10" s="70" t="s">
        <v>27</v>
      </c>
      <c r="F10" s="70" t="s">
        <v>28</v>
      </c>
      <c r="G10" s="71" t="s">
        <v>29</v>
      </c>
      <c r="H10" s="213" t="s">
        <v>199</v>
      </c>
      <c r="I10" s="71" t="s">
        <v>228</v>
      </c>
      <c r="J10" s="71" t="s">
        <v>30</v>
      </c>
      <c r="K10" s="71" t="s">
        <v>31</v>
      </c>
      <c r="L10" s="71" t="s">
        <v>32</v>
      </c>
      <c r="M10" s="72" t="s">
        <v>33</v>
      </c>
      <c r="N10" s="73"/>
    </row>
    <row r="11" spans="1:13" ht="19.5" customHeight="1">
      <c r="A11" s="556">
        <v>1</v>
      </c>
      <c r="B11" s="558"/>
      <c r="C11" s="559">
        <v>5171</v>
      </c>
      <c r="D11" s="556"/>
      <c r="E11" s="556">
        <v>3639</v>
      </c>
      <c r="F11" s="170" t="s">
        <v>35</v>
      </c>
      <c r="G11" s="560">
        <v>0</v>
      </c>
      <c r="H11" s="267"/>
      <c r="I11" s="553">
        <v>0</v>
      </c>
      <c r="J11" s="553">
        <v>1200</v>
      </c>
      <c r="K11" s="527">
        <v>2300</v>
      </c>
      <c r="L11" s="527">
        <f>SUM(J11:K11)</f>
        <v>3500</v>
      </c>
      <c r="M11" s="562"/>
    </row>
    <row r="12" spans="1:13" ht="19.5" customHeight="1" thickBot="1">
      <c r="A12" s="557"/>
      <c r="B12" s="557"/>
      <c r="C12" s="557"/>
      <c r="D12" s="557"/>
      <c r="E12" s="557"/>
      <c r="F12" s="144" t="s">
        <v>150</v>
      </c>
      <c r="G12" s="561"/>
      <c r="H12" s="342"/>
      <c r="I12" s="554"/>
      <c r="J12" s="554"/>
      <c r="K12" s="555"/>
      <c r="L12" s="555"/>
      <c r="M12" s="530"/>
    </row>
    <row r="13" spans="1:13" s="74" customFormat="1" ht="19.5" customHeight="1">
      <c r="A13" s="556">
        <v>2</v>
      </c>
      <c r="B13" s="558"/>
      <c r="C13" s="559">
        <v>5171</v>
      </c>
      <c r="D13" s="556"/>
      <c r="E13" s="556">
        <v>3639</v>
      </c>
      <c r="F13" s="170" t="s">
        <v>35</v>
      </c>
      <c r="G13" s="560">
        <v>0</v>
      </c>
      <c r="H13" s="267"/>
      <c r="I13" s="553">
        <v>0</v>
      </c>
      <c r="J13" s="553">
        <v>397</v>
      </c>
      <c r="K13" s="527">
        <v>0</v>
      </c>
      <c r="L13" s="527">
        <f>SUM(J13:K13)</f>
        <v>397</v>
      </c>
      <c r="M13" s="562"/>
    </row>
    <row r="14" spans="1:13" s="74" customFormat="1" ht="18.75" customHeight="1" thickBot="1">
      <c r="A14" s="557"/>
      <c r="B14" s="557"/>
      <c r="C14" s="557"/>
      <c r="D14" s="557"/>
      <c r="E14" s="557"/>
      <c r="F14" s="171" t="s">
        <v>45</v>
      </c>
      <c r="G14" s="561"/>
      <c r="H14" s="342"/>
      <c r="I14" s="554"/>
      <c r="J14" s="554"/>
      <c r="K14" s="555"/>
      <c r="L14" s="555"/>
      <c r="M14" s="530"/>
    </row>
    <row r="15" spans="1:13" ht="18.75" customHeight="1">
      <c r="A15" s="556">
        <v>3</v>
      </c>
      <c r="B15" s="558"/>
      <c r="C15" s="559">
        <v>5171</v>
      </c>
      <c r="D15" s="556"/>
      <c r="E15" s="556">
        <v>3639</v>
      </c>
      <c r="F15" s="170" t="s">
        <v>35</v>
      </c>
      <c r="G15" s="527">
        <v>0</v>
      </c>
      <c r="H15" s="268"/>
      <c r="I15" s="553">
        <v>0</v>
      </c>
      <c r="J15" s="553">
        <v>21</v>
      </c>
      <c r="K15" s="527">
        <v>0</v>
      </c>
      <c r="L15" s="527">
        <f>SUM(J15:K15)</f>
        <v>21</v>
      </c>
      <c r="M15" s="562"/>
    </row>
    <row r="16" spans="1:13" ht="18.75" customHeight="1" thickBot="1">
      <c r="A16" s="557"/>
      <c r="B16" s="557"/>
      <c r="C16" s="557"/>
      <c r="D16" s="557"/>
      <c r="E16" s="557"/>
      <c r="F16" s="172" t="s">
        <v>46</v>
      </c>
      <c r="G16" s="555"/>
      <c r="H16" s="343"/>
      <c r="I16" s="554"/>
      <c r="J16" s="554"/>
      <c r="K16" s="555"/>
      <c r="L16" s="555"/>
      <c r="M16" s="530"/>
    </row>
    <row r="17" spans="1:13" ht="15.75" customHeight="1" thickBot="1">
      <c r="A17" s="54"/>
      <c r="B17" s="54"/>
      <c r="C17" s="54"/>
      <c r="G17" s="118"/>
      <c r="H17" s="76"/>
      <c r="I17" s="269"/>
      <c r="J17" s="269"/>
      <c r="K17" s="76"/>
      <c r="L17" s="76"/>
      <c r="M17" s="77"/>
    </row>
    <row r="18" spans="1:13" ht="28.5" customHeight="1" thickBot="1">
      <c r="A18" s="78"/>
      <c r="B18" s="78"/>
      <c r="C18" s="78"/>
      <c r="D18" s="78"/>
      <c r="E18" s="78"/>
      <c r="F18" s="79" t="s">
        <v>36</v>
      </c>
      <c r="G18" s="81">
        <f>SUM(G11:G16)</f>
        <v>0</v>
      </c>
      <c r="H18" s="303">
        <f>SUM(H11:H16)</f>
        <v>0</v>
      </c>
      <c r="I18" s="255">
        <f>SUM(I11:I16)</f>
        <v>0</v>
      </c>
      <c r="J18" s="255">
        <f>SUM(J11:J16)</f>
        <v>1618</v>
      </c>
      <c r="K18" s="81">
        <f>SUM(K11:K17)</f>
        <v>2300</v>
      </c>
      <c r="L18" s="81">
        <f>SUM(L11:L17)</f>
        <v>3918</v>
      </c>
      <c r="M18" s="82"/>
    </row>
    <row r="19" spans="1:13" ht="19.5" customHeight="1" thickBot="1">
      <c r="A19" s="83"/>
      <c r="B19" s="84"/>
      <c r="C19" s="83"/>
      <c r="D19" s="83"/>
      <c r="E19" s="83"/>
      <c r="F19" s="78"/>
      <c r="G19" s="119"/>
      <c r="H19" s="25"/>
      <c r="I19" s="537">
        <f>SUM(I18+J18)</f>
        <v>1618</v>
      </c>
      <c r="J19" s="538"/>
      <c r="K19" s="25"/>
      <c r="L19" s="25"/>
      <c r="M19" s="85"/>
    </row>
    <row r="20" spans="1:13" ht="19.5" customHeight="1" thickBot="1">
      <c r="A20" s="83"/>
      <c r="B20" s="84"/>
      <c r="C20" s="83"/>
      <c r="D20" s="83"/>
      <c r="E20" s="83"/>
      <c r="F20" s="78"/>
      <c r="G20" s="78"/>
      <c r="H20" s="78"/>
      <c r="I20" s="120"/>
      <c r="J20" s="120"/>
      <c r="K20" s="120"/>
      <c r="L20" s="120"/>
      <c r="M20" s="85"/>
    </row>
    <row r="21" spans="1:13" ht="17.25" customHeight="1" thickBot="1">
      <c r="A21" s="78"/>
      <c r="B21" s="78"/>
      <c r="C21" s="78"/>
      <c r="D21" s="78"/>
      <c r="E21" s="145"/>
      <c r="F21" s="86" t="s">
        <v>37</v>
      </c>
      <c r="G21" s="86" t="s">
        <v>38</v>
      </c>
      <c r="H21" s="86"/>
      <c r="I21" s="121">
        <v>0</v>
      </c>
      <c r="J21" s="122"/>
      <c r="K21" s="122"/>
      <c r="L21" s="122"/>
      <c r="M21" s="85"/>
    </row>
    <row r="22" spans="1:13" ht="17.25" customHeight="1">
      <c r="A22" s="83"/>
      <c r="B22" s="83"/>
      <c r="C22" s="83"/>
      <c r="D22" s="83"/>
      <c r="E22" s="83"/>
      <c r="F22" s="84"/>
      <c r="G22" s="86" t="s">
        <v>39</v>
      </c>
      <c r="H22" s="86"/>
      <c r="I22" s="121">
        <v>0</v>
      </c>
      <c r="J22" s="122"/>
      <c r="K22" s="122"/>
      <c r="L22" s="122"/>
      <c r="M22" s="85"/>
    </row>
    <row r="23" spans="1:13" ht="16.5" customHeight="1">
      <c r="A23" s="83"/>
      <c r="B23" s="83"/>
      <c r="C23" s="83"/>
      <c r="D23" s="83"/>
      <c r="E23" s="83"/>
      <c r="F23" s="78"/>
      <c r="G23" s="86" t="s">
        <v>40</v>
      </c>
      <c r="H23" s="86"/>
      <c r="I23" s="88">
        <f>SUM(I21:I22)</f>
        <v>0</v>
      </c>
      <c r="J23" s="89"/>
      <c r="K23" s="89"/>
      <c r="L23" s="89"/>
      <c r="M23" s="85"/>
    </row>
    <row r="24" spans="1:13" ht="17.25" customHeight="1">
      <c r="A24" s="83"/>
      <c r="B24" s="84"/>
      <c r="C24" s="84"/>
      <c r="D24" s="83"/>
      <c r="E24" s="83"/>
      <c r="F24" s="84"/>
      <c r="G24" s="84"/>
      <c r="H24" s="84"/>
      <c r="I24" s="89"/>
      <c r="J24" s="89"/>
      <c r="K24" s="89"/>
      <c r="L24" s="89"/>
      <c r="M24" s="85"/>
    </row>
    <row r="25" spans="1:13" s="74" customFormat="1" ht="17.25" customHeight="1" thickBot="1">
      <c r="A25" s="90"/>
      <c r="B25" s="84"/>
      <c r="C25" s="91"/>
      <c r="D25" s="90"/>
      <c r="E25" s="90"/>
      <c r="F25" s="91"/>
      <c r="G25" s="91"/>
      <c r="H25" s="91"/>
      <c r="I25" s="91"/>
      <c r="J25" s="89"/>
      <c r="K25" s="89"/>
      <c r="L25" s="89"/>
      <c r="M25" s="92"/>
    </row>
    <row r="26" spans="1:13" s="74" customFormat="1" ht="17.25" customHeight="1" thickBot="1">
      <c r="A26" s="93" t="s">
        <v>41</v>
      </c>
      <c r="B26" s="94"/>
      <c r="C26" s="94"/>
      <c r="D26" s="94"/>
      <c r="E26" s="94"/>
      <c r="F26" s="94"/>
      <c r="G26" s="94"/>
      <c r="H26" s="94"/>
      <c r="I26" s="80"/>
      <c r="J26" s="89"/>
      <c r="K26" s="89"/>
      <c r="L26" s="89"/>
      <c r="M26" s="92"/>
    </row>
    <row r="27" spans="1:13" ht="17.25" customHeight="1">
      <c r="A27" s="95" t="s">
        <v>25</v>
      </c>
      <c r="B27" s="96"/>
      <c r="C27" s="96">
        <v>5171</v>
      </c>
      <c r="D27" s="96"/>
      <c r="E27" s="96"/>
      <c r="F27" s="96" t="s">
        <v>176</v>
      </c>
      <c r="G27" s="96"/>
      <c r="H27" s="96"/>
      <c r="I27" s="97">
        <f>SUM(J18)</f>
        <v>1618</v>
      </c>
      <c r="J27" s="89"/>
      <c r="K27" s="89"/>
      <c r="L27" s="89"/>
      <c r="M27" s="77"/>
    </row>
    <row r="28" spans="1:13" ht="17.25" customHeight="1" thickBot="1">
      <c r="A28" s="98" t="s">
        <v>48</v>
      </c>
      <c r="B28" s="99"/>
      <c r="C28" s="100">
        <v>6901</v>
      </c>
      <c r="D28" s="100"/>
      <c r="E28" s="100"/>
      <c r="F28" s="100" t="s">
        <v>43</v>
      </c>
      <c r="G28" s="100"/>
      <c r="H28" s="100"/>
      <c r="I28" s="101">
        <v>0</v>
      </c>
      <c r="J28" s="54"/>
      <c r="K28" s="54"/>
      <c r="L28" s="54"/>
      <c r="M28" s="54"/>
    </row>
    <row r="29" spans="1:13" ht="17.25" customHeight="1" thickBot="1">
      <c r="A29" s="106"/>
      <c r="B29" s="107"/>
      <c r="C29" s="107"/>
      <c r="D29" s="107"/>
      <c r="E29" s="107"/>
      <c r="F29" s="108" t="s">
        <v>44</v>
      </c>
      <c r="G29" s="107"/>
      <c r="H29" s="107"/>
      <c r="I29" s="109">
        <f>SUM(I27:I28)</f>
        <v>1618</v>
      </c>
      <c r="J29" s="89"/>
      <c r="K29" s="89"/>
      <c r="L29" s="89"/>
      <c r="M29" s="54"/>
    </row>
    <row r="30" spans="1:12" ht="17.25" customHeight="1">
      <c r="A30" s="110"/>
      <c r="I30" s="89"/>
      <c r="J30" s="89"/>
      <c r="K30" s="89"/>
      <c r="L30" s="89"/>
    </row>
    <row r="31" spans="1:12" ht="17.25" customHeight="1" thickBot="1">
      <c r="A31" s="462" t="s">
        <v>168</v>
      </c>
      <c r="B31" s="345"/>
      <c r="I31" s="89"/>
      <c r="J31" s="89"/>
      <c r="K31" s="89"/>
      <c r="L31" s="89"/>
    </row>
    <row r="32" spans="1:13" ht="15.75" customHeight="1">
      <c r="A32" s="507"/>
      <c r="B32" s="509"/>
      <c r="C32" s="510">
        <v>6121</v>
      </c>
      <c r="D32" s="507"/>
      <c r="E32" s="507">
        <v>3639</v>
      </c>
      <c r="F32" s="270" t="s">
        <v>35</v>
      </c>
      <c r="G32" s="517">
        <v>0</v>
      </c>
      <c r="H32" s="240"/>
      <c r="I32" s="517">
        <v>4000</v>
      </c>
      <c r="J32" s="517">
        <v>0</v>
      </c>
      <c r="K32" s="517">
        <v>12000</v>
      </c>
      <c r="L32" s="517">
        <v>16000</v>
      </c>
      <c r="M32" s="563"/>
    </row>
    <row r="33" spans="1:13" ht="20.25" customHeight="1" thickBot="1">
      <c r="A33" s="508"/>
      <c r="B33" s="508"/>
      <c r="C33" s="508"/>
      <c r="D33" s="508"/>
      <c r="E33" s="508"/>
      <c r="F33" s="271" t="s">
        <v>47</v>
      </c>
      <c r="G33" s="518"/>
      <c r="H33" s="241"/>
      <c r="I33" s="518"/>
      <c r="J33" s="518"/>
      <c r="K33" s="518"/>
      <c r="L33" s="518"/>
      <c r="M33" s="564"/>
    </row>
    <row r="34" spans="1:12" ht="15.75" customHeight="1">
      <c r="A34" s="77"/>
      <c r="I34" s="61"/>
      <c r="J34" s="61"/>
      <c r="K34" s="61"/>
      <c r="L34" s="61"/>
    </row>
    <row r="35" spans="1:13" s="110" customFormat="1" ht="15.75" customHeight="1">
      <c r="A35" s="204" t="s">
        <v>177</v>
      </c>
      <c r="B35" s="204"/>
      <c r="C35" s="204"/>
      <c r="D35" s="204"/>
      <c r="E35" s="204"/>
      <c r="F35" s="204"/>
      <c r="G35" s="204"/>
      <c r="H35" s="204"/>
      <c r="I35" s="205"/>
      <c r="J35" s="205"/>
      <c r="K35" s="205"/>
      <c r="L35" s="206"/>
      <c r="M35" s="187"/>
    </row>
    <row r="36" spans="1:13" s="110" customFormat="1" ht="15.75" customHeight="1">
      <c r="A36" s="204" t="s">
        <v>178</v>
      </c>
      <c r="B36" s="204"/>
      <c r="C36" s="204"/>
      <c r="D36" s="204"/>
      <c r="E36" s="204"/>
      <c r="F36" s="204"/>
      <c r="G36" s="204"/>
      <c r="H36" s="204"/>
      <c r="I36" s="205"/>
      <c r="J36" s="205"/>
      <c r="K36" s="205"/>
      <c r="L36" s="207"/>
      <c r="M36" s="187"/>
    </row>
    <row r="37" spans="1:13" s="110" customFormat="1" ht="15.75" customHeight="1">
      <c r="A37" s="204" t="s">
        <v>179</v>
      </c>
      <c r="B37" s="204"/>
      <c r="C37" s="204"/>
      <c r="D37" s="204"/>
      <c r="E37" s="204"/>
      <c r="F37" s="204"/>
      <c r="G37" s="204"/>
      <c r="H37" s="204"/>
      <c r="I37" s="205"/>
      <c r="J37" s="205"/>
      <c r="K37" s="205"/>
      <c r="L37" s="207"/>
      <c r="M37" s="187"/>
    </row>
    <row r="38" spans="1:13" s="209" customFormat="1" ht="15.75" customHeight="1">
      <c r="A38" s="208" t="s">
        <v>180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M38" s="210"/>
    </row>
    <row r="39" spans="1:13" s="110" customFormat="1" ht="15.75" customHeight="1">
      <c r="A39" s="208" t="s">
        <v>181</v>
      </c>
      <c r="B39" s="208"/>
      <c r="C39" s="208"/>
      <c r="D39" s="208"/>
      <c r="E39" s="208"/>
      <c r="F39" s="208"/>
      <c r="G39" s="208"/>
      <c r="H39" s="208"/>
      <c r="I39" s="211"/>
      <c r="J39" s="211"/>
      <c r="K39" s="211"/>
      <c r="L39" s="187"/>
      <c r="M39" s="187"/>
    </row>
    <row r="40" spans="1:11" s="110" customFormat="1" ht="15.75" customHeight="1">
      <c r="A40" s="208" t="s">
        <v>182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</row>
    <row r="41" spans="1:13" ht="15.75" customHeight="1">
      <c r="A41" s="212" t="s">
        <v>183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110"/>
      <c r="M41" s="110"/>
    </row>
    <row r="42" spans="1:13" ht="15.75" customHeight="1">
      <c r="A42" s="208" t="s">
        <v>184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110"/>
      <c r="M42" s="110"/>
    </row>
    <row r="43" spans="1:13" ht="15.7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1:13" ht="15.7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1:13" ht="15.7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 ht="15.7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ht="15.7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ht="15.7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15.7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ht="15.75" customHeight="1"/>
  </sheetData>
  <sheetProtection/>
  <mergeCells count="45">
    <mergeCell ref="M32:M33"/>
    <mergeCell ref="G32:G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G11:G12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M15:M16"/>
    <mergeCell ref="M13:M14"/>
    <mergeCell ref="I11:I12"/>
    <mergeCell ref="J11:J12"/>
    <mergeCell ref="K11:K12"/>
    <mergeCell ref="L11:L12"/>
    <mergeCell ref="M11:M12"/>
    <mergeCell ref="G15:G16"/>
    <mergeCell ref="G13:G14"/>
    <mergeCell ref="I13:I14"/>
    <mergeCell ref="J13:J14"/>
    <mergeCell ref="K13:K14"/>
    <mergeCell ref="L13:L14"/>
    <mergeCell ref="I19:J19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1"/>
  <sheetViews>
    <sheetView zoomScale="67" zoomScaleNormal="67" zoomScalePageLayoutView="0" workbookViewId="0" topLeftCell="G1">
      <selection activeCell="M1" sqref="M1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9.421875" style="0" customWidth="1"/>
    <col min="4" max="5" width="7.7109375" style="0" customWidth="1"/>
    <col min="6" max="6" width="70.28125" style="0" customWidth="1"/>
    <col min="7" max="12" width="14.7109375" style="0" customWidth="1"/>
    <col min="13" max="13" width="39.00390625" style="0" customWidth="1"/>
  </cols>
  <sheetData>
    <row r="2" spans="1:13" ht="28.5" customHeight="1" thickBot="1">
      <c r="A2" s="55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25" customHeight="1">
      <c r="A3" s="55"/>
      <c r="B3" s="4"/>
      <c r="C3" s="4"/>
      <c r="D3" s="4"/>
      <c r="E3" s="4"/>
      <c r="F3" s="4"/>
      <c r="G3" s="56" t="s">
        <v>18</v>
      </c>
      <c r="H3" s="258"/>
      <c r="I3" s="483">
        <v>50950</v>
      </c>
      <c r="J3" s="57"/>
      <c r="K3" s="57"/>
      <c r="L3" s="57"/>
      <c r="M3" s="58"/>
    </row>
    <row r="4" spans="1:13" ht="17.25" customHeight="1">
      <c r="A4" s="59"/>
      <c r="G4" s="60" t="s">
        <v>19</v>
      </c>
      <c r="H4" s="278"/>
      <c r="I4" s="484">
        <v>-50950</v>
      </c>
      <c r="J4" s="57"/>
      <c r="K4" s="57"/>
      <c r="L4" s="57"/>
      <c r="M4" s="57"/>
    </row>
    <row r="5" spans="1:12" ht="18" customHeight="1" thickBot="1">
      <c r="A5" s="63" t="s">
        <v>21</v>
      </c>
      <c r="B5" s="61"/>
      <c r="C5" s="61"/>
      <c r="D5" s="61"/>
      <c r="E5" s="61"/>
      <c r="F5" s="61"/>
      <c r="G5" s="62" t="s">
        <v>20</v>
      </c>
      <c r="H5" s="260"/>
      <c r="I5" s="485">
        <v>0</v>
      </c>
      <c r="J5" s="57"/>
      <c r="K5" s="57"/>
      <c r="L5" s="57"/>
    </row>
    <row r="6" spans="1:12" ht="18" customHeight="1">
      <c r="A6" s="325" t="s">
        <v>209</v>
      </c>
      <c r="B6" s="324"/>
      <c r="C6" s="61"/>
      <c r="D6" s="61"/>
      <c r="E6" s="61"/>
      <c r="F6" s="61"/>
      <c r="G6" s="64"/>
      <c r="H6" s="64"/>
      <c r="I6" s="65"/>
      <c r="J6" s="57"/>
      <c r="K6" s="57"/>
      <c r="L6" s="57"/>
    </row>
    <row r="7" spans="1:13" ht="16.5" customHeight="1" thickBot="1">
      <c r="A7" s="59"/>
      <c r="F7" s="54"/>
      <c r="G7" s="67" t="s">
        <v>22</v>
      </c>
      <c r="H7" s="67"/>
      <c r="M7" s="68"/>
    </row>
    <row r="8" spans="1:14" ht="73.5" customHeight="1" thickBot="1">
      <c r="A8" s="492" t="s">
        <v>210</v>
      </c>
      <c r="B8" s="493" t="s">
        <v>24</v>
      </c>
      <c r="C8" s="493" t="s">
        <v>25</v>
      </c>
      <c r="D8" s="493" t="s">
        <v>26</v>
      </c>
      <c r="E8" s="493" t="s">
        <v>27</v>
      </c>
      <c r="F8" s="493" t="s">
        <v>28</v>
      </c>
      <c r="G8" s="494" t="s">
        <v>29</v>
      </c>
      <c r="H8" s="213" t="s">
        <v>199</v>
      </c>
      <c r="I8" s="495" t="s">
        <v>228</v>
      </c>
      <c r="J8" s="495" t="s">
        <v>30</v>
      </c>
      <c r="K8" s="494" t="s">
        <v>31</v>
      </c>
      <c r="L8" s="494" t="s">
        <v>32</v>
      </c>
      <c r="M8" s="496" t="s">
        <v>33</v>
      </c>
      <c r="N8" s="73"/>
    </row>
    <row r="9" spans="1:13" ht="17.25" customHeight="1">
      <c r="A9" s="573">
        <v>1</v>
      </c>
      <c r="B9" s="574"/>
      <c r="C9" s="490"/>
      <c r="D9" s="575">
        <v>22</v>
      </c>
      <c r="E9" s="591">
        <v>4322</v>
      </c>
      <c r="F9" s="491" t="s">
        <v>49</v>
      </c>
      <c r="G9" s="585">
        <v>0</v>
      </c>
      <c r="H9" s="279"/>
      <c r="I9" s="460"/>
      <c r="J9" s="585">
        <v>0</v>
      </c>
      <c r="K9" s="585">
        <v>0</v>
      </c>
      <c r="L9" s="585"/>
      <c r="M9" s="581" t="s">
        <v>50</v>
      </c>
    </row>
    <row r="10" spans="1:13" ht="17.25" customHeight="1">
      <c r="A10" s="573"/>
      <c r="B10" s="574"/>
      <c r="C10" s="159">
        <v>6130</v>
      </c>
      <c r="D10" s="575"/>
      <c r="E10" s="591"/>
      <c r="F10" s="152" t="s">
        <v>147</v>
      </c>
      <c r="G10" s="585"/>
      <c r="H10" s="279"/>
      <c r="I10" s="244">
        <v>250</v>
      </c>
      <c r="J10" s="585"/>
      <c r="K10" s="585"/>
      <c r="L10" s="585"/>
      <c r="M10" s="582"/>
    </row>
    <row r="11" spans="1:13" ht="17.25" customHeight="1">
      <c r="A11" s="566"/>
      <c r="B11" s="568"/>
      <c r="C11" s="243">
        <v>6121</v>
      </c>
      <c r="D11" s="576"/>
      <c r="E11" s="572"/>
      <c r="F11" s="152" t="s">
        <v>51</v>
      </c>
      <c r="G11" s="590"/>
      <c r="H11" s="280"/>
      <c r="I11" s="244">
        <v>500</v>
      </c>
      <c r="J11" s="586"/>
      <c r="K11" s="586"/>
      <c r="L11" s="586"/>
      <c r="M11" s="580"/>
    </row>
    <row r="12" spans="1:13" s="74" customFormat="1" ht="26.25" customHeight="1">
      <c r="A12" s="565">
        <v>2</v>
      </c>
      <c r="B12" s="577" t="s">
        <v>52</v>
      </c>
      <c r="C12" s="569">
        <v>5331</v>
      </c>
      <c r="D12" s="571">
        <v>46</v>
      </c>
      <c r="E12" s="588">
        <v>3114</v>
      </c>
      <c r="F12" s="151" t="s">
        <v>120</v>
      </c>
      <c r="G12" s="587">
        <v>2000</v>
      </c>
      <c r="H12" s="281"/>
      <c r="I12" s="589">
        <v>0</v>
      </c>
      <c r="J12" s="587">
        <v>3200</v>
      </c>
      <c r="K12" s="587">
        <v>0</v>
      </c>
      <c r="L12" s="587">
        <f>K12+J12+I12+G12</f>
        <v>5200</v>
      </c>
      <c r="M12" s="578" t="s">
        <v>142</v>
      </c>
    </row>
    <row r="13" spans="1:13" s="74" customFormat="1" ht="19.5" customHeight="1">
      <c r="A13" s="566"/>
      <c r="B13" s="568"/>
      <c r="C13" s="570"/>
      <c r="D13" s="572"/>
      <c r="E13" s="572"/>
      <c r="F13" s="153" t="s">
        <v>53</v>
      </c>
      <c r="G13" s="590"/>
      <c r="H13" s="280"/>
      <c r="I13" s="590"/>
      <c r="J13" s="586"/>
      <c r="K13" s="586"/>
      <c r="L13" s="586"/>
      <c r="M13" s="579"/>
    </row>
    <row r="14" spans="1:13" ht="18" customHeight="1">
      <c r="A14" s="565">
        <v>3</v>
      </c>
      <c r="B14" s="567" t="s">
        <v>56</v>
      </c>
      <c r="C14" s="569">
        <v>5331</v>
      </c>
      <c r="D14" s="571">
        <v>93</v>
      </c>
      <c r="E14" s="588">
        <v>3122</v>
      </c>
      <c r="F14" s="151" t="s">
        <v>57</v>
      </c>
      <c r="G14" s="587">
        <v>2000</v>
      </c>
      <c r="H14" s="281"/>
      <c r="I14" s="587">
        <v>0</v>
      </c>
      <c r="J14" s="587">
        <v>2000</v>
      </c>
      <c r="K14" s="587">
        <v>0</v>
      </c>
      <c r="L14" s="587">
        <f>J14+G14+K14+I14</f>
        <v>4000</v>
      </c>
      <c r="M14" s="167" t="s">
        <v>58</v>
      </c>
    </row>
    <row r="15" spans="1:13" ht="27" customHeight="1">
      <c r="A15" s="566"/>
      <c r="B15" s="568"/>
      <c r="C15" s="570"/>
      <c r="D15" s="572"/>
      <c r="E15" s="572"/>
      <c r="F15" s="154" t="s">
        <v>59</v>
      </c>
      <c r="G15" s="586"/>
      <c r="H15" s="282"/>
      <c r="I15" s="586"/>
      <c r="J15" s="586"/>
      <c r="K15" s="586"/>
      <c r="L15" s="586"/>
      <c r="M15" s="168" t="s">
        <v>60</v>
      </c>
    </row>
    <row r="16" spans="1:13" ht="18" customHeight="1">
      <c r="A16" s="565">
        <v>4</v>
      </c>
      <c r="B16" s="567" t="s">
        <v>65</v>
      </c>
      <c r="C16" s="569">
        <v>6351</v>
      </c>
      <c r="D16" s="571">
        <v>97</v>
      </c>
      <c r="E16" s="588">
        <v>3123</v>
      </c>
      <c r="F16" s="151" t="s">
        <v>66</v>
      </c>
      <c r="G16" s="587">
        <v>12295.5</v>
      </c>
      <c r="H16" s="281"/>
      <c r="I16" s="587">
        <v>10150</v>
      </c>
      <c r="J16" s="587">
        <v>0</v>
      </c>
      <c r="K16" s="587">
        <v>3000</v>
      </c>
      <c r="L16" s="587">
        <f>K16+J16+I16+G16</f>
        <v>25445.5</v>
      </c>
      <c r="M16" s="578" t="s">
        <v>148</v>
      </c>
    </row>
    <row r="17" spans="1:13" ht="17.25" customHeight="1">
      <c r="A17" s="566"/>
      <c r="B17" s="568"/>
      <c r="C17" s="570"/>
      <c r="D17" s="572"/>
      <c r="E17" s="572"/>
      <c r="F17" s="152" t="s">
        <v>67</v>
      </c>
      <c r="G17" s="586"/>
      <c r="H17" s="280">
        <v>10150</v>
      </c>
      <c r="I17" s="586"/>
      <c r="J17" s="586"/>
      <c r="K17" s="586"/>
      <c r="L17" s="586"/>
      <c r="M17" s="614"/>
    </row>
    <row r="18" spans="1:13" ht="17.25" customHeight="1">
      <c r="A18" s="565">
        <v>5</v>
      </c>
      <c r="B18" s="567" t="s">
        <v>68</v>
      </c>
      <c r="C18" s="569">
        <v>6351</v>
      </c>
      <c r="D18" s="571">
        <v>4</v>
      </c>
      <c r="E18" s="588">
        <v>3122</v>
      </c>
      <c r="F18" s="151" t="s">
        <v>69</v>
      </c>
      <c r="G18" s="587">
        <v>19000</v>
      </c>
      <c r="H18" s="281"/>
      <c r="I18" s="587">
        <v>2000</v>
      </c>
      <c r="J18" s="587">
        <v>0</v>
      </c>
      <c r="K18" s="587">
        <v>0</v>
      </c>
      <c r="L18" s="587">
        <f>K18+J18+I18+G18</f>
        <v>21000</v>
      </c>
      <c r="M18" s="578" t="s">
        <v>148</v>
      </c>
    </row>
    <row r="19" spans="1:13" ht="17.25" customHeight="1">
      <c r="A19" s="566"/>
      <c r="B19" s="568"/>
      <c r="C19" s="570"/>
      <c r="D19" s="572"/>
      <c r="E19" s="572"/>
      <c r="F19" s="152" t="s">
        <v>141</v>
      </c>
      <c r="G19" s="586"/>
      <c r="H19" s="282"/>
      <c r="I19" s="586"/>
      <c r="J19" s="586"/>
      <c r="K19" s="586"/>
      <c r="L19" s="586"/>
      <c r="M19" s="614"/>
    </row>
    <row r="20" spans="1:13" ht="33.75" customHeight="1">
      <c r="A20" s="565">
        <v>6</v>
      </c>
      <c r="B20" s="567" t="s">
        <v>54</v>
      </c>
      <c r="C20" s="569">
        <v>5331</v>
      </c>
      <c r="D20" s="571">
        <v>92</v>
      </c>
      <c r="E20" s="588">
        <v>3121</v>
      </c>
      <c r="F20" s="155" t="s">
        <v>121</v>
      </c>
      <c r="G20" s="587">
        <v>600</v>
      </c>
      <c r="H20" s="281"/>
      <c r="I20" s="587">
        <v>0</v>
      </c>
      <c r="J20" s="587">
        <v>2400</v>
      </c>
      <c r="K20" s="587">
        <v>1300</v>
      </c>
      <c r="L20" s="587">
        <v>4300</v>
      </c>
      <c r="M20" s="578" t="s">
        <v>149</v>
      </c>
    </row>
    <row r="21" spans="1:13" ht="18.75" customHeight="1">
      <c r="A21" s="566"/>
      <c r="B21" s="568"/>
      <c r="C21" s="570"/>
      <c r="D21" s="572"/>
      <c r="E21" s="572"/>
      <c r="F21" s="154" t="s">
        <v>55</v>
      </c>
      <c r="G21" s="586"/>
      <c r="H21" s="282"/>
      <c r="I21" s="586"/>
      <c r="J21" s="586"/>
      <c r="K21" s="586"/>
      <c r="L21" s="586"/>
      <c r="M21" s="580"/>
    </row>
    <row r="22" spans="1:13" ht="18" customHeight="1">
      <c r="A22" s="592">
        <v>7</v>
      </c>
      <c r="B22" s="594" t="s">
        <v>61</v>
      </c>
      <c r="C22" s="596">
        <v>6351</v>
      </c>
      <c r="D22" s="598">
        <v>115</v>
      </c>
      <c r="E22" s="600">
        <v>3122</v>
      </c>
      <c r="F22" s="139" t="s">
        <v>62</v>
      </c>
      <c r="G22" s="602">
        <v>1506.5</v>
      </c>
      <c r="H22" s="281"/>
      <c r="I22" s="615">
        <v>12000</v>
      </c>
      <c r="J22" s="615">
        <v>0</v>
      </c>
      <c r="K22" s="602">
        <v>15000</v>
      </c>
      <c r="L22" s="602">
        <f>G22+I22+K22+J22</f>
        <v>28506.5</v>
      </c>
      <c r="M22" s="618" t="s">
        <v>63</v>
      </c>
    </row>
    <row r="23" spans="1:13" ht="15" customHeight="1">
      <c r="A23" s="593"/>
      <c r="B23" s="595"/>
      <c r="C23" s="597"/>
      <c r="D23" s="599"/>
      <c r="E23" s="601"/>
      <c r="F23" s="130" t="s">
        <v>64</v>
      </c>
      <c r="G23" s="603"/>
      <c r="H23" s="280">
        <v>12000</v>
      </c>
      <c r="I23" s="620"/>
      <c r="J23" s="620"/>
      <c r="K23" s="603"/>
      <c r="L23" s="603"/>
      <c r="M23" s="621"/>
    </row>
    <row r="24" spans="1:13" ht="17.25" customHeight="1">
      <c r="A24" s="592">
        <v>8</v>
      </c>
      <c r="B24" s="594"/>
      <c r="C24" s="245"/>
      <c r="D24" s="607">
        <v>90</v>
      </c>
      <c r="E24" s="610">
        <v>3121</v>
      </c>
      <c r="F24" s="139" t="s">
        <v>70</v>
      </c>
      <c r="G24" s="602">
        <v>0</v>
      </c>
      <c r="H24" s="281"/>
      <c r="I24" s="272"/>
      <c r="J24" s="273"/>
      <c r="K24" s="602">
        <v>0</v>
      </c>
      <c r="L24" s="602">
        <v>5000</v>
      </c>
      <c r="M24" s="618" t="s">
        <v>71</v>
      </c>
    </row>
    <row r="25" spans="1:13" ht="15" customHeight="1">
      <c r="A25" s="604"/>
      <c r="B25" s="605"/>
      <c r="C25" s="246">
        <v>6351</v>
      </c>
      <c r="D25" s="608"/>
      <c r="E25" s="611"/>
      <c r="F25" s="140" t="s">
        <v>72</v>
      </c>
      <c r="G25" s="612"/>
      <c r="H25" s="280">
        <v>4000</v>
      </c>
      <c r="I25" s="274">
        <v>4000</v>
      </c>
      <c r="J25" s="275"/>
      <c r="K25" s="612"/>
      <c r="L25" s="612"/>
      <c r="M25" s="619"/>
    </row>
    <row r="26" spans="1:13" ht="17.25" customHeight="1">
      <c r="A26" s="593"/>
      <c r="B26" s="606"/>
      <c r="C26" s="247">
        <v>5331</v>
      </c>
      <c r="D26" s="609"/>
      <c r="E26" s="609"/>
      <c r="F26" s="140" t="s">
        <v>72</v>
      </c>
      <c r="G26" s="613"/>
      <c r="H26" s="282"/>
      <c r="I26" s="276"/>
      <c r="J26" s="276">
        <v>1000</v>
      </c>
      <c r="K26" s="613"/>
      <c r="L26" s="613"/>
      <c r="M26" s="579"/>
    </row>
    <row r="27" spans="1:13" ht="30.75" customHeight="1">
      <c r="A27" s="592">
        <v>9</v>
      </c>
      <c r="B27" s="594" t="s">
        <v>73</v>
      </c>
      <c r="C27" s="596">
        <v>6351</v>
      </c>
      <c r="D27" s="607">
        <v>44</v>
      </c>
      <c r="E27" s="610">
        <v>3123</v>
      </c>
      <c r="F27" s="142" t="s">
        <v>74</v>
      </c>
      <c r="G27" s="602">
        <v>150</v>
      </c>
      <c r="H27" s="281"/>
      <c r="I27" s="622">
        <v>1950</v>
      </c>
      <c r="J27" s="615">
        <v>0</v>
      </c>
      <c r="K27" s="602">
        <v>0</v>
      </c>
      <c r="L27" s="602">
        <f>K27+J27+I27+G27</f>
        <v>2100</v>
      </c>
      <c r="M27" s="242" t="s">
        <v>75</v>
      </c>
    </row>
    <row r="28" spans="1:13" ht="16.5" customHeight="1">
      <c r="A28" s="593"/>
      <c r="B28" s="606"/>
      <c r="C28" s="617"/>
      <c r="D28" s="609"/>
      <c r="E28" s="609"/>
      <c r="F28" s="140" t="s">
        <v>76</v>
      </c>
      <c r="G28" s="613"/>
      <c r="H28" s="282"/>
      <c r="I28" s="616"/>
      <c r="J28" s="616"/>
      <c r="K28" s="613"/>
      <c r="L28" s="613"/>
      <c r="M28" s="169" t="s">
        <v>63</v>
      </c>
    </row>
    <row r="29" spans="1:13" ht="16.5" customHeight="1">
      <c r="A29" s="592">
        <v>10</v>
      </c>
      <c r="B29" s="625" t="s">
        <v>77</v>
      </c>
      <c r="C29" s="596">
        <v>6351</v>
      </c>
      <c r="D29" s="607">
        <v>39</v>
      </c>
      <c r="E29" s="610">
        <v>3121</v>
      </c>
      <c r="F29" s="139" t="s">
        <v>78</v>
      </c>
      <c r="G29" s="602">
        <v>500</v>
      </c>
      <c r="H29" s="281"/>
      <c r="I29" s="615">
        <v>3000</v>
      </c>
      <c r="J29" s="615">
        <v>0</v>
      </c>
      <c r="K29" s="602">
        <v>5000</v>
      </c>
      <c r="L29" s="602">
        <f>K29+J29+I29+G29</f>
        <v>8500</v>
      </c>
      <c r="M29" s="583" t="s">
        <v>144</v>
      </c>
    </row>
    <row r="30" spans="1:13" ht="30" customHeight="1">
      <c r="A30" s="593"/>
      <c r="B30" s="606"/>
      <c r="C30" s="617"/>
      <c r="D30" s="609"/>
      <c r="E30" s="609"/>
      <c r="F30" s="141" t="s">
        <v>79</v>
      </c>
      <c r="G30" s="613"/>
      <c r="H30" s="280">
        <v>3000</v>
      </c>
      <c r="I30" s="616"/>
      <c r="J30" s="616"/>
      <c r="K30" s="613"/>
      <c r="L30" s="613"/>
      <c r="M30" s="584"/>
    </row>
    <row r="31" spans="1:13" ht="30" customHeight="1">
      <c r="A31" s="565">
        <v>11</v>
      </c>
      <c r="B31" s="626" t="s">
        <v>80</v>
      </c>
      <c r="C31" s="569">
        <v>6351</v>
      </c>
      <c r="D31" s="571">
        <v>47</v>
      </c>
      <c r="E31" s="588">
        <v>3114</v>
      </c>
      <c r="F31" s="155" t="s">
        <v>81</v>
      </c>
      <c r="G31" s="587">
        <v>4000</v>
      </c>
      <c r="H31" s="281"/>
      <c r="I31" s="589">
        <v>5000</v>
      </c>
      <c r="J31" s="587">
        <v>0</v>
      </c>
      <c r="K31" s="587">
        <v>0</v>
      </c>
      <c r="L31" s="623">
        <f>K31+J31+I31+G31</f>
        <v>9000</v>
      </c>
      <c r="M31" s="636" t="s">
        <v>63</v>
      </c>
    </row>
    <row r="32" spans="1:13" ht="16.5" customHeight="1">
      <c r="A32" s="566"/>
      <c r="B32" s="566"/>
      <c r="C32" s="570"/>
      <c r="D32" s="572"/>
      <c r="E32" s="572"/>
      <c r="F32" s="153" t="s">
        <v>82</v>
      </c>
      <c r="G32" s="590"/>
      <c r="H32" s="280">
        <v>5000</v>
      </c>
      <c r="I32" s="590"/>
      <c r="J32" s="590"/>
      <c r="K32" s="586"/>
      <c r="L32" s="624"/>
      <c r="M32" s="637"/>
    </row>
    <row r="33" spans="1:13" ht="21" customHeight="1">
      <c r="A33" s="627">
        <v>12</v>
      </c>
      <c r="B33" s="627"/>
      <c r="C33" s="628">
        <v>5331</v>
      </c>
      <c r="D33" s="607">
        <v>10</v>
      </c>
      <c r="E33" s="610">
        <v>3122</v>
      </c>
      <c r="F33" s="142" t="s">
        <v>208</v>
      </c>
      <c r="G33" s="602">
        <v>0</v>
      </c>
      <c r="H33" s="281"/>
      <c r="I33" s="622">
        <v>0</v>
      </c>
      <c r="J33" s="615">
        <v>2000</v>
      </c>
      <c r="K33" s="602">
        <v>0</v>
      </c>
      <c r="L33" s="602">
        <f>K33+J33+I33+G33</f>
        <v>2000</v>
      </c>
      <c r="M33" s="618" t="s">
        <v>151</v>
      </c>
    </row>
    <row r="34" spans="1:13" ht="17.25" customHeight="1">
      <c r="A34" s="593"/>
      <c r="B34" s="593"/>
      <c r="C34" s="617"/>
      <c r="D34" s="609"/>
      <c r="E34" s="609"/>
      <c r="F34" s="140" t="s">
        <v>83</v>
      </c>
      <c r="G34" s="635"/>
      <c r="H34" s="280"/>
      <c r="I34" s="620"/>
      <c r="J34" s="620"/>
      <c r="K34" s="635"/>
      <c r="L34" s="635"/>
      <c r="M34" s="579"/>
    </row>
    <row r="35" spans="1:13" ht="19.5" customHeight="1">
      <c r="A35" s="592">
        <v>13</v>
      </c>
      <c r="B35" s="638"/>
      <c r="C35" s="596">
        <v>6351</v>
      </c>
      <c r="D35" s="607">
        <v>18</v>
      </c>
      <c r="E35" s="610">
        <v>3123</v>
      </c>
      <c r="F35" s="143" t="s">
        <v>84</v>
      </c>
      <c r="G35" s="631">
        <v>0</v>
      </c>
      <c r="H35" s="283"/>
      <c r="I35" s="622">
        <v>1500</v>
      </c>
      <c r="J35" s="615">
        <v>0</v>
      </c>
      <c r="K35" s="602">
        <v>0</v>
      </c>
      <c r="L35" s="631">
        <f>K35+J35+I35+G35</f>
        <v>1500</v>
      </c>
      <c r="M35" s="583" t="s">
        <v>85</v>
      </c>
    </row>
    <row r="36" spans="1:13" ht="15" customHeight="1" thickBot="1">
      <c r="A36" s="629"/>
      <c r="B36" s="629"/>
      <c r="C36" s="630"/>
      <c r="D36" s="639"/>
      <c r="E36" s="639"/>
      <c r="F36" s="293" t="s">
        <v>86</v>
      </c>
      <c r="G36" s="632"/>
      <c r="H36" s="294">
        <v>1500</v>
      </c>
      <c r="I36" s="633"/>
      <c r="J36" s="633"/>
      <c r="K36" s="634"/>
      <c r="L36" s="632"/>
      <c r="M36" s="642"/>
    </row>
    <row r="37" spans="1:13" ht="18" customHeight="1" thickBot="1">
      <c r="A37" s="284"/>
      <c r="B37" s="284"/>
      <c r="C37" s="285"/>
      <c r="D37" s="286"/>
      <c r="E37" s="286"/>
      <c r="F37" s="287"/>
      <c r="G37" s="288"/>
      <c r="H37" s="289"/>
      <c r="I37" s="290"/>
      <c r="J37" s="290"/>
      <c r="K37" s="291"/>
      <c r="L37" s="288"/>
      <c r="M37" s="292"/>
    </row>
    <row r="38" spans="1:13" ht="30" customHeight="1" thickBot="1">
      <c r="A38" s="78"/>
      <c r="B38" s="78"/>
      <c r="C38" s="78"/>
      <c r="D38" s="78"/>
      <c r="E38" s="78"/>
      <c r="F38" s="79" t="s">
        <v>36</v>
      </c>
      <c r="G38" s="80">
        <f>SUM(G9:G19)</f>
        <v>35295.5</v>
      </c>
      <c r="H38" s="265">
        <f>SUM(H10:H37)</f>
        <v>35650</v>
      </c>
      <c r="I38" s="277">
        <f>SUM(I9:I36)</f>
        <v>40350</v>
      </c>
      <c r="J38" s="277">
        <f>SUM(J9:J36)</f>
        <v>10600</v>
      </c>
      <c r="K38" s="80">
        <f>SUM(K9:K36)</f>
        <v>24300</v>
      </c>
      <c r="L38" s="80">
        <f>SUM(L9:L34)</f>
        <v>115052</v>
      </c>
      <c r="M38" s="82"/>
    </row>
    <row r="39" spans="1:13" ht="26.25" customHeight="1" thickBot="1">
      <c r="A39" s="83"/>
      <c r="B39" s="84"/>
      <c r="C39" s="83"/>
      <c r="D39" s="83"/>
      <c r="E39" s="83"/>
      <c r="F39" s="78"/>
      <c r="G39" s="78"/>
      <c r="H39" s="78"/>
      <c r="I39" s="640">
        <f>SUM(I38+J38)</f>
        <v>50950</v>
      </c>
      <c r="J39" s="641"/>
      <c r="K39" s="120"/>
      <c r="L39" s="120"/>
      <c r="M39" s="85"/>
    </row>
    <row r="40" spans="1:13" ht="16.5" customHeight="1" thickBot="1">
      <c r="A40" s="83"/>
      <c r="B40" s="84"/>
      <c r="C40" s="83"/>
      <c r="D40" s="83"/>
      <c r="E40" s="83"/>
      <c r="F40" s="78"/>
      <c r="G40" s="78"/>
      <c r="H40" s="78"/>
      <c r="I40" s="120"/>
      <c r="J40" s="120"/>
      <c r="K40" s="120"/>
      <c r="L40" s="120"/>
      <c r="M40" s="85"/>
    </row>
    <row r="41" spans="1:13" ht="16.5" customHeight="1" thickBot="1">
      <c r="A41" s="83"/>
      <c r="B41" s="84"/>
      <c r="C41" s="84"/>
      <c r="D41" s="83"/>
      <c r="E41" s="214"/>
      <c r="F41" s="86" t="s">
        <v>37</v>
      </c>
      <c r="G41" s="86" t="s">
        <v>38</v>
      </c>
      <c r="H41" s="86"/>
      <c r="I41" s="149">
        <f>SUM(I10+I11+I16+I18+I31)</f>
        <v>17900</v>
      </c>
      <c r="J41" s="89"/>
      <c r="K41" s="89"/>
      <c r="L41" s="89"/>
      <c r="M41" s="85"/>
    </row>
    <row r="42" spans="1:13" ht="16.5" customHeight="1">
      <c r="A42" s="83"/>
      <c r="B42" s="84"/>
      <c r="C42" s="84"/>
      <c r="D42" s="83"/>
      <c r="E42" s="78"/>
      <c r="F42" s="86"/>
      <c r="G42" s="86" t="s">
        <v>39</v>
      </c>
      <c r="H42" s="86"/>
      <c r="I42" s="121">
        <f>SUM(J12+J14+J20)</f>
        <v>7600</v>
      </c>
      <c r="J42" s="89"/>
      <c r="K42" s="89"/>
      <c r="L42" s="89"/>
      <c r="M42" s="85"/>
    </row>
    <row r="43" spans="1:13" ht="16.5" customHeight="1">
      <c r="A43" s="83"/>
      <c r="B43" s="84"/>
      <c r="C43" s="84"/>
      <c r="D43" s="83"/>
      <c r="E43" s="78"/>
      <c r="F43" s="86"/>
      <c r="G43" s="86" t="s">
        <v>40</v>
      </c>
      <c r="H43" s="86"/>
      <c r="I43" s="88">
        <f>SUM(I41:I42)</f>
        <v>25500</v>
      </c>
      <c r="J43" s="89"/>
      <c r="K43" s="89"/>
      <c r="L43" s="89"/>
      <c r="M43" s="85"/>
    </row>
    <row r="44" spans="1:13" ht="16.5" customHeight="1" thickBot="1">
      <c r="A44" s="83"/>
      <c r="B44" s="84"/>
      <c r="C44" s="84"/>
      <c r="D44" s="83"/>
      <c r="E44" s="150"/>
      <c r="F44" s="86"/>
      <c r="G44" s="86"/>
      <c r="H44" s="86"/>
      <c r="I44" s="121"/>
      <c r="J44" s="89"/>
      <c r="K44" s="89"/>
      <c r="L44" s="89"/>
      <c r="M44" s="85"/>
    </row>
    <row r="45" spans="1:13" s="74" customFormat="1" ht="16.5" customHeight="1" thickBot="1">
      <c r="A45" s="93" t="s">
        <v>41</v>
      </c>
      <c r="B45" s="166"/>
      <c r="C45" s="94"/>
      <c r="D45" s="94"/>
      <c r="E45" s="162"/>
      <c r="F45" s="163"/>
      <c r="G45" s="164"/>
      <c r="H45" s="164"/>
      <c r="I45" s="165"/>
      <c r="J45" s="89"/>
      <c r="K45" s="89"/>
      <c r="L45" s="89"/>
      <c r="M45" s="92"/>
    </row>
    <row r="46" spans="1:13" ht="16.5" customHeight="1">
      <c r="A46" s="160" t="s">
        <v>25</v>
      </c>
      <c r="B46" s="161"/>
      <c r="C46" s="161">
        <v>6121</v>
      </c>
      <c r="D46" s="161"/>
      <c r="E46" s="161"/>
      <c r="F46" s="161" t="s">
        <v>145</v>
      </c>
      <c r="G46" s="161"/>
      <c r="H46" s="161"/>
      <c r="I46" s="147">
        <f>SUM(I11)</f>
        <v>500</v>
      </c>
      <c r="J46" s="89"/>
      <c r="K46" s="89"/>
      <c r="L46" s="89"/>
      <c r="M46" s="77"/>
    </row>
    <row r="47" spans="1:13" ht="16.5" customHeight="1">
      <c r="A47" s="98" t="s">
        <v>25</v>
      </c>
      <c r="B47" s="100"/>
      <c r="C47" s="100">
        <v>6130</v>
      </c>
      <c r="D47" s="100"/>
      <c r="E47" s="100"/>
      <c r="F47" s="100" t="s">
        <v>143</v>
      </c>
      <c r="G47" s="100"/>
      <c r="H47" s="100"/>
      <c r="I47" s="101">
        <f>SUM(I10)</f>
        <v>250</v>
      </c>
      <c r="J47" s="89"/>
      <c r="K47" s="89"/>
      <c r="L47" s="89"/>
      <c r="M47" s="77"/>
    </row>
    <row r="48" spans="1:13" ht="17.25" customHeight="1">
      <c r="A48" s="98" t="s">
        <v>25</v>
      </c>
      <c r="B48" s="99"/>
      <c r="C48" s="100">
        <v>6351</v>
      </c>
      <c r="D48" s="100"/>
      <c r="E48" s="100"/>
      <c r="F48" s="100" t="s">
        <v>42</v>
      </c>
      <c r="G48" s="100"/>
      <c r="H48" s="100"/>
      <c r="I48" s="101">
        <f>SUM(I16+I18+I22+I25+I27+I29+I31+I35)</f>
        <v>39600</v>
      </c>
      <c r="J48" s="54"/>
      <c r="K48" s="54"/>
      <c r="L48" s="54"/>
      <c r="M48" s="54"/>
    </row>
    <row r="49" spans="1:13" ht="16.5" customHeight="1" thickBot="1">
      <c r="A49" s="102" t="s">
        <v>25</v>
      </c>
      <c r="B49" s="103"/>
      <c r="C49" s="104">
        <v>5331</v>
      </c>
      <c r="D49" s="104"/>
      <c r="E49" s="104"/>
      <c r="F49" s="104" t="s">
        <v>146</v>
      </c>
      <c r="G49" s="104"/>
      <c r="H49" s="104"/>
      <c r="I49" s="105">
        <f>SUM(J12+J14+J20+J26+J33)</f>
        <v>10600</v>
      </c>
      <c r="J49" s="54"/>
      <c r="K49" s="54"/>
      <c r="L49" s="54"/>
      <c r="M49" s="54"/>
    </row>
    <row r="50" spans="1:13" ht="20.25" customHeight="1" thickBot="1">
      <c r="A50" s="106"/>
      <c r="B50" s="107"/>
      <c r="C50" s="107"/>
      <c r="D50" s="107"/>
      <c r="E50" s="107"/>
      <c r="F50" s="108" t="s">
        <v>44</v>
      </c>
      <c r="G50" s="107"/>
      <c r="H50" s="107"/>
      <c r="I50" s="109">
        <f>SUM(I46+I47+I48+I49)</f>
        <v>50950</v>
      </c>
      <c r="J50" s="89"/>
      <c r="K50" s="89"/>
      <c r="L50" s="89"/>
      <c r="M50" s="54"/>
    </row>
    <row r="51" spans="1:13" ht="20.25" customHeight="1">
      <c r="A51" s="104"/>
      <c r="B51" s="104"/>
      <c r="C51" s="104"/>
      <c r="D51" s="104"/>
      <c r="E51" s="104"/>
      <c r="F51" s="347"/>
      <c r="G51" s="104"/>
      <c r="H51" s="104"/>
      <c r="I51" s="348"/>
      <c r="J51" s="89"/>
      <c r="K51" s="89"/>
      <c r="L51" s="89"/>
      <c r="M51" s="54"/>
    </row>
    <row r="52" spans="1:12" ht="21" customHeight="1" thickBot="1">
      <c r="A52" s="344" t="s">
        <v>168</v>
      </c>
      <c r="B52" s="345"/>
      <c r="I52" s="89"/>
      <c r="J52" s="89"/>
      <c r="K52" s="89"/>
      <c r="L52" s="89"/>
    </row>
    <row r="53" spans="1:13" ht="20.25" customHeight="1">
      <c r="A53" s="507">
        <v>14</v>
      </c>
      <c r="B53" s="509" t="s">
        <v>205</v>
      </c>
      <c r="C53" s="510">
        <v>6351</v>
      </c>
      <c r="D53" s="507">
        <v>94</v>
      </c>
      <c r="E53" s="511">
        <v>3122</v>
      </c>
      <c r="F53" s="217" t="s">
        <v>206</v>
      </c>
      <c r="G53" s="517">
        <v>744</v>
      </c>
      <c r="H53" s="248"/>
      <c r="I53" s="517">
        <v>3391</v>
      </c>
      <c r="J53" s="517">
        <v>0</v>
      </c>
      <c r="K53" s="517">
        <v>0</v>
      </c>
      <c r="L53" s="517">
        <v>4135</v>
      </c>
      <c r="M53" s="513"/>
    </row>
    <row r="54" spans="1:13" ht="16.5" customHeight="1" thickBot="1">
      <c r="A54" s="508"/>
      <c r="B54" s="508"/>
      <c r="C54" s="508"/>
      <c r="D54" s="508"/>
      <c r="E54" s="512"/>
      <c r="F54" s="218" t="s">
        <v>207</v>
      </c>
      <c r="G54" s="518"/>
      <c r="H54" s="249"/>
      <c r="I54" s="518"/>
      <c r="J54" s="518"/>
      <c r="K54" s="518"/>
      <c r="L54" s="518"/>
      <c r="M54" s="514"/>
    </row>
    <row r="55" spans="1:12" ht="18.75" customHeight="1">
      <c r="A55" s="59"/>
      <c r="I55" s="61"/>
      <c r="J55" s="61"/>
      <c r="K55" s="61"/>
      <c r="L55" s="61"/>
    </row>
    <row r="56" spans="1:13" ht="20.25" customHeight="1">
      <c r="A56" s="63"/>
      <c r="B56" s="61"/>
      <c r="C56" s="61"/>
      <c r="D56" s="61"/>
      <c r="E56" s="61"/>
      <c r="F56" s="61"/>
      <c r="G56" s="61"/>
      <c r="H56" s="61"/>
      <c r="I56" s="67"/>
      <c r="J56" s="67"/>
      <c r="K56" s="67"/>
      <c r="L56" s="67"/>
      <c r="M56" s="111"/>
    </row>
    <row r="57" spans="1:13" ht="30" customHeight="1">
      <c r="A57" s="59"/>
      <c r="I57" s="111"/>
      <c r="J57" s="111"/>
      <c r="K57" s="111"/>
      <c r="L57" s="111"/>
      <c r="M57" s="111"/>
    </row>
    <row r="58" spans="1:13" ht="20.25" customHeight="1">
      <c r="A58" s="113"/>
      <c r="B58" s="114"/>
      <c r="C58" s="114"/>
      <c r="D58" s="114"/>
      <c r="E58" s="114"/>
      <c r="F58" s="114"/>
      <c r="G58" s="114"/>
      <c r="H58" s="114"/>
      <c r="I58" s="115"/>
      <c r="J58" s="115"/>
      <c r="K58" s="115"/>
      <c r="L58" s="115"/>
      <c r="M58" s="116"/>
    </row>
    <row r="59" spans="1:13" ht="31.5" customHeight="1">
      <c r="A59" s="114"/>
      <c r="B59" s="114"/>
      <c r="C59" s="114"/>
      <c r="D59" s="114"/>
      <c r="E59" s="114"/>
      <c r="F59" s="114"/>
      <c r="G59" s="114"/>
      <c r="H59" s="114"/>
      <c r="I59" s="117"/>
      <c r="J59" s="117"/>
      <c r="K59" s="117"/>
      <c r="L59" s="117"/>
      <c r="M59" s="116"/>
    </row>
    <row r="60" spans="1:13" ht="21" customHeight="1">
      <c r="A60" s="114"/>
      <c r="B60" s="114"/>
      <c r="C60" s="114"/>
      <c r="D60" s="114"/>
      <c r="E60" s="114"/>
      <c r="F60" s="114"/>
      <c r="G60" s="114"/>
      <c r="H60" s="114"/>
      <c r="I60" s="89"/>
      <c r="J60" s="89"/>
      <c r="K60" s="89"/>
      <c r="L60" s="89"/>
      <c r="M60" s="116"/>
    </row>
    <row r="61" spans="1:13" ht="21" customHeight="1">
      <c r="A61" s="114"/>
      <c r="B61" s="114"/>
      <c r="C61" s="114"/>
      <c r="D61" s="114"/>
      <c r="E61" s="114"/>
      <c r="F61" s="114"/>
      <c r="G61" s="114"/>
      <c r="H61" s="114"/>
      <c r="I61" s="116"/>
      <c r="J61" s="116"/>
      <c r="K61" s="116"/>
      <c r="L61" s="116"/>
      <c r="M61" s="116"/>
    </row>
    <row r="62" spans="1:13" ht="21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</row>
    <row r="63" spans="1:13" ht="21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</row>
    <row r="64" spans="1:13" ht="21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</row>
    <row r="65" spans="1:13" ht="30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3" ht="21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</row>
    <row r="67" spans="1:13" ht="21" customHeight="1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</row>
    <row r="68" spans="1:13" ht="21" customHeight="1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</row>
    <row r="69" spans="1:13" ht="33" customHeight="1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</row>
    <row r="70" spans="1:13" ht="33.75" customHeight="1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</row>
    <row r="71" spans="1:13" ht="16.5" customHeight="1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</row>
    <row r="72" ht="16.5" customHeight="1"/>
    <row r="73" ht="16.5" customHeight="1"/>
    <row r="74" ht="16.5" customHeight="1"/>
    <row r="75" ht="16.5" customHeight="1"/>
    <row r="76" ht="16.5" customHeight="1"/>
    <row r="77" ht="30.75" customHeight="1"/>
    <row r="78" ht="16.5" customHeight="1"/>
    <row r="79" ht="28.5" customHeight="1"/>
    <row r="80" ht="16.5" customHeight="1"/>
    <row r="81" ht="31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31.5" customHeight="1"/>
    <row r="89" ht="16.5" customHeight="1"/>
    <row r="90" ht="16.5" customHeight="1"/>
    <row r="91" ht="16.5" customHeight="1"/>
    <row r="92" ht="16.5" customHeight="1"/>
    <row r="93" ht="16.5" customHeight="1"/>
    <row r="94" ht="28.5" customHeight="1"/>
    <row r="95" ht="16.5" customHeight="1"/>
    <row r="96" ht="16.5" customHeight="1"/>
    <row r="97" ht="16.5" customHeight="1"/>
    <row r="98" ht="28.5" customHeight="1"/>
    <row r="99" ht="19.5" customHeight="1"/>
    <row r="100" ht="19.5" customHeight="1"/>
    <row r="101" ht="17.25" customHeight="1"/>
    <row r="102" ht="17.25" customHeight="1"/>
    <row r="103" ht="16.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5.75" customHeight="1"/>
    <row r="115" ht="20.2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sheetProtection/>
  <mergeCells count="148">
    <mergeCell ref="J53:J54"/>
    <mergeCell ref="A53:A54"/>
    <mergeCell ref="B53:B54"/>
    <mergeCell ref="C53:C54"/>
    <mergeCell ref="D53:D54"/>
    <mergeCell ref="E53:E54"/>
    <mergeCell ref="G53:G54"/>
    <mergeCell ref="I53:I54"/>
    <mergeCell ref="L33:L34"/>
    <mergeCell ref="L35:L36"/>
    <mergeCell ref="B35:B36"/>
    <mergeCell ref="D35:D36"/>
    <mergeCell ref="E35:E36"/>
    <mergeCell ref="I39:J39"/>
    <mergeCell ref="I33:I34"/>
    <mergeCell ref="J33:J34"/>
    <mergeCell ref="B33:B34"/>
    <mergeCell ref="K53:K54"/>
    <mergeCell ref="K33:K34"/>
    <mergeCell ref="M31:M32"/>
    <mergeCell ref="M33:M34"/>
    <mergeCell ref="L53:L54"/>
    <mergeCell ref="M53:M54"/>
    <mergeCell ref="M35:M36"/>
    <mergeCell ref="A35:A36"/>
    <mergeCell ref="C35:C36"/>
    <mergeCell ref="G35:G36"/>
    <mergeCell ref="I35:I36"/>
    <mergeCell ref="J35:J36"/>
    <mergeCell ref="K35:K36"/>
    <mergeCell ref="A33:A34"/>
    <mergeCell ref="C33:C34"/>
    <mergeCell ref="G29:G30"/>
    <mergeCell ref="I29:I30"/>
    <mergeCell ref="J29:J30"/>
    <mergeCell ref="K29:K30"/>
    <mergeCell ref="G33:G34"/>
    <mergeCell ref="D33:D34"/>
    <mergeCell ref="E33:E34"/>
    <mergeCell ref="D31:D32"/>
    <mergeCell ref="E31:E32"/>
    <mergeCell ref="G31:G32"/>
    <mergeCell ref="I31:I32"/>
    <mergeCell ref="J31:J32"/>
    <mergeCell ref="K31:K32"/>
    <mergeCell ref="L31:L32"/>
    <mergeCell ref="A29:A30"/>
    <mergeCell ref="B29:B30"/>
    <mergeCell ref="C29:C30"/>
    <mergeCell ref="D29:D30"/>
    <mergeCell ref="E29:E30"/>
    <mergeCell ref="L29:L30"/>
    <mergeCell ref="A31:A32"/>
    <mergeCell ref="B31:B32"/>
    <mergeCell ref="C31:C32"/>
    <mergeCell ref="A27:A28"/>
    <mergeCell ref="B27:B28"/>
    <mergeCell ref="C27:C28"/>
    <mergeCell ref="M24:M26"/>
    <mergeCell ref="I22:I23"/>
    <mergeCell ref="J22:J23"/>
    <mergeCell ref="K22:K23"/>
    <mergeCell ref="L22:L23"/>
    <mergeCell ref="M22:M23"/>
    <mergeCell ref="I27:I28"/>
    <mergeCell ref="J27:J28"/>
    <mergeCell ref="K27:K28"/>
    <mergeCell ref="L27:L28"/>
    <mergeCell ref="D20:D21"/>
    <mergeCell ref="E20:E21"/>
    <mergeCell ref="G20:G21"/>
    <mergeCell ref="G24:G26"/>
    <mergeCell ref="D27:D28"/>
    <mergeCell ref="E27:E28"/>
    <mergeCell ref="G27:G28"/>
    <mergeCell ref="K24:K26"/>
    <mergeCell ref="L24:L26"/>
    <mergeCell ref="L18:L19"/>
    <mergeCell ref="M18:M19"/>
    <mergeCell ref="I16:I17"/>
    <mergeCell ref="J16:J17"/>
    <mergeCell ref="K16:K17"/>
    <mergeCell ref="L16:L17"/>
    <mergeCell ref="M16:M17"/>
    <mergeCell ref="K20:K21"/>
    <mergeCell ref="A24:A26"/>
    <mergeCell ref="B24:B26"/>
    <mergeCell ref="D24:D26"/>
    <mergeCell ref="E24:E26"/>
    <mergeCell ref="I20:I21"/>
    <mergeCell ref="J20:J21"/>
    <mergeCell ref="L20:L21"/>
    <mergeCell ref="A22:A23"/>
    <mergeCell ref="B22:B23"/>
    <mergeCell ref="C22:C23"/>
    <mergeCell ref="D22:D23"/>
    <mergeCell ref="E22:E23"/>
    <mergeCell ref="G22:G23"/>
    <mergeCell ref="A20:A21"/>
    <mergeCell ref="B20:B21"/>
    <mergeCell ref="C20:C21"/>
    <mergeCell ref="L14:L15"/>
    <mergeCell ref="A16:A17"/>
    <mergeCell ref="B16:B17"/>
    <mergeCell ref="C16:C17"/>
    <mergeCell ref="D16:D17"/>
    <mergeCell ref="E16:E17"/>
    <mergeCell ref="G16:G17"/>
    <mergeCell ref="A14:A15"/>
    <mergeCell ref="B14:B15"/>
    <mergeCell ref="C14:C15"/>
    <mergeCell ref="J18:J19"/>
    <mergeCell ref="K18:K19"/>
    <mergeCell ref="J12:J13"/>
    <mergeCell ref="K12:K13"/>
    <mergeCell ref="D14:D15"/>
    <mergeCell ref="E14:E15"/>
    <mergeCell ref="G14:G15"/>
    <mergeCell ref="E18:E19"/>
    <mergeCell ref="G18:G19"/>
    <mergeCell ref="G12:G13"/>
    <mergeCell ref="D12:D13"/>
    <mergeCell ref="E12:E13"/>
    <mergeCell ref="K9:K11"/>
    <mergeCell ref="J9:J11"/>
    <mergeCell ref="I12:I13"/>
    <mergeCell ref="E9:E11"/>
    <mergeCell ref="G9:G11"/>
    <mergeCell ref="M12:M13"/>
    <mergeCell ref="M20:M21"/>
    <mergeCell ref="M9:M11"/>
    <mergeCell ref="M29:M30"/>
    <mergeCell ref="L9:L11"/>
    <mergeCell ref="I14:I15"/>
    <mergeCell ref="J14:J15"/>
    <mergeCell ref="K14:K15"/>
    <mergeCell ref="I18:I19"/>
    <mergeCell ref="L12:L13"/>
    <mergeCell ref="A18:A19"/>
    <mergeCell ref="B18:B19"/>
    <mergeCell ref="C18:C19"/>
    <mergeCell ref="D18:D19"/>
    <mergeCell ref="A9:A11"/>
    <mergeCell ref="B9:B11"/>
    <mergeCell ref="D9:D11"/>
    <mergeCell ref="A12:A13"/>
    <mergeCell ref="B12:B13"/>
    <mergeCell ref="C12:C13"/>
  </mergeCell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scale="4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1"/>
  <sheetViews>
    <sheetView zoomScale="68" zoomScaleNormal="68" zoomScalePageLayoutView="0" workbookViewId="0" topLeftCell="B1">
      <selection activeCell="M1" sqref="M1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9.57421875" style="0" customWidth="1"/>
    <col min="4" max="4" width="7.8515625" style="0" customWidth="1"/>
    <col min="5" max="5" width="7.7109375" style="0" customWidth="1"/>
    <col min="6" max="6" width="69.421875" style="0" customWidth="1"/>
    <col min="7" max="12" width="14.7109375" style="0" customWidth="1"/>
    <col min="13" max="13" width="36.00390625" style="0" customWidth="1"/>
    <col min="14" max="14" width="21.28125" style="0" customWidth="1"/>
  </cols>
  <sheetData>
    <row r="2" spans="1:13" ht="29.25" customHeight="1">
      <c r="A2" s="55" t="s">
        <v>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 thickBot="1">
      <c r="A3" s="5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7.25" customHeight="1">
      <c r="A4" s="77"/>
      <c r="G4" s="56" t="s">
        <v>18</v>
      </c>
      <c r="H4" s="258"/>
      <c r="I4" s="483">
        <v>65681.8</v>
      </c>
      <c r="J4" s="57"/>
      <c r="K4" s="65"/>
      <c r="M4" s="186"/>
    </row>
    <row r="5" spans="3:11" ht="17.25" customHeight="1">
      <c r="C5" s="61"/>
      <c r="D5" s="61"/>
      <c r="E5" s="61"/>
      <c r="F5" s="61"/>
      <c r="G5" s="123" t="s">
        <v>19</v>
      </c>
      <c r="H5" s="295"/>
      <c r="I5" s="486">
        <v>-63770</v>
      </c>
      <c r="J5" s="57"/>
      <c r="K5" s="65"/>
    </row>
    <row r="6" spans="4:11" ht="18" customHeight="1" thickBot="1">
      <c r="D6" s="61"/>
      <c r="E6" s="61"/>
      <c r="F6" s="61"/>
      <c r="G6" s="131" t="s">
        <v>20</v>
      </c>
      <c r="H6" s="296"/>
      <c r="I6" s="487">
        <f>SUM(I4:I5)</f>
        <v>1911.800000000003</v>
      </c>
      <c r="J6" s="57"/>
      <c r="K6" s="65"/>
    </row>
    <row r="7" spans="1:11" ht="17.25" customHeight="1">
      <c r="A7" s="63" t="s">
        <v>88</v>
      </c>
      <c r="B7" s="61"/>
      <c r="C7" s="66"/>
      <c r="D7" s="61"/>
      <c r="E7" s="61"/>
      <c r="F7" s="61"/>
      <c r="G7" s="65"/>
      <c r="H7" s="65"/>
      <c r="I7" s="65"/>
      <c r="J7" s="57"/>
      <c r="K7" s="65"/>
    </row>
    <row r="8" spans="1:11" ht="17.25" customHeight="1">
      <c r="A8" s="324" t="s">
        <v>230</v>
      </c>
      <c r="B8" s="4"/>
      <c r="C8" s="324"/>
      <c r="D8" s="61"/>
      <c r="E8" s="61"/>
      <c r="F8" s="61"/>
      <c r="G8" s="65"/>
      <c r="H8" s="65"/>
      <c r="I8" s="65"/>
      <c r="J8" s="57"/>
      <c r="K8" s="65"/>
    </row>
    <row r="9" spans="1:11" ht="17.25" customHeight="1" thickBot="1">
      <c r="A9" s="324"/>
      <c r="B9" s="4"/>
      <c r="C9" s="324"/>
      <c r="D9" s="61"/>
      <c r="E9" s="61"/>
      <c r="F9" s="61"/>
      <c r="G9" s="65"/>
      <c r="H9" s="65"/>
      <c r="I9" s="65"/>
      <c r="J9" s="57"/>
      <c r="K9" s="65"/>
    </row>
    <row r="10" spans="1:14" ht="84.75" customHeight="1" thickBot="1">
      <c r="A10" s="70" t="s">
        <v>23</v>
      </c>
      <c r="B10" s="70" t="s">
        <v>24</v>
      </c>
      <c r="C10" s="70" t="s">
        <v>25</v>
      </c>
      <c r="D10" s="70" t="s">
        <v>26</v>
      </c>
      <c r="E10" s="70" t="s">
        <v>27</v>
      </c>
      <c r="F10" s="70" t="s">
        <v>28</v>
      </c>
      <c r="G10" s="125" t="s">
        <v>29</v>
      </c>
      <c r="H10" s="213" t="s">
        <v>199</v>
      </c>
      <c r="I10" s="71" t="s">
        <v>89</v>
      </c>
      <c r="J10" s="71" t="s">
        <v>90</v>
      </c>
      <c r="K10" s="71" t="s">
        <v>31</v>
      </c>
      <c r="L10" s="71" t="s">
        <v>32</v>
      </c>
      <c r="M10" s="125" t="s">
        <v>33</v>
      </c>
      <c r="N10" s="73"/>
    </row>
    <row r="11" spans="1:13" ht="23.25" customHeight="1">
      <c r="A11" s="352"/>
      <c r="B11" s="353"/>
      <c r="C11" s="353"/>
      <c r="D11" s="353"/>
      <c r="E11" s="353"/>
      <c r="F11" s="354" t="s">
        <v>91</v>
      </c>
      <c r="G11" s="355"/>
      <c r="H11" s="297"/>
      <c r="I11" s="391"/>
      <c r="J11" s="391"/>
      <c r="K11" s="355"/>
      <c r="L11" s="356"/>
      <c r="M11" s="357"/>
    </row>
    <row r="12" spans="1:13" ht="36" customHeight="1">
      <c r="A12" s="408">
        <v>1</v>
      </c>
      <c r="B12" s="409"/>
      <c r="C12" s="409">
        <v>6313</v>
      </c>
      <c r="D12" s="409">
        <v>92</v>
      </c>
      <c r="E12" s="409">
        <v>3522</v>
      </c>
      <c r="F12" s="410" t="s">
        <v>136</v>
      </c>
      <c r="G12" s="464"/>
      <c r="H12" s="465">
        <v>18019</v>
      </c>
      <c r="I12" s="464">
        <v>18019</v>
      </c>
      <c r="J12" s="464">
        <v>0</v>
      </c>
      <c r="K12" s="464">
        <v>23144</v>
      </c>
      <c r="L12" s="464">
        <v>41163</v>
      </c>
      <c r="M12" s="414" t="s">
        <v>212</v>
      </c>
    </row>
    <row r="13" spans="1:13" ht="36.75" customHeight="1" thickBot="1">
      <c r="A13" s="411">
        <v>2</v>
      </c>
      <c r="B13" s="412"/>
      <c r="C13" s="412">
        <v>6313</v>
      </c>
      <c r="D13" s="412">
        <v>92</v>
      </c>
      <c r="E13" s="412">
        <v>3522</v>
      </c>
      <c r="F13" s="413" t="s">
        <v>137</v>
      </c>
      <c r="G13" s="466"/>
      <c r="H13" s="467">
        <v>5571</v>
      </c>
      <c r="I13" s="466">
        <v>5571</v>
      </c>
      <c r="J13" s="466">
        <v>0</v>
      </c>
      <c r="K13" s="466">
        <v>8729</v>
      </c>
      <c r="L13" s="466">
        <v>14300</v>
      </c>
      <c r="M13" s="415" t="s">
        <v>212</v>
      </c>
    </row>
    <row r="14" spans="1:13" ht="22.5" customHeight="1">
      <c r="A14" s="384"/>
      <c r="B14" s="392"/>
      <c r="C14" s="393"/>
      <c r="D14" s="393"/>
      <c r="E14" s="394"/>
      <c r="F14" s="354" t="s">
        <v>92</v>
      </c>
      <c r="G14" s="468"/>
      <c r="H14" s="469"/>
      <c r="I14" s="329"/>
      <c r="J14" s="329"/>
      <c r="K14" s="468"/>
      <c r="L14" s="470"/>
      <c r="M14" s="395"/>
    </row>
    <row r="15" spans="1:13" ht="33" customHeight="1" thickBot="1">
      <c r="A15" s="358">
        <v>3</v>
      </c>
      <c r="B15" s="359"/>
      <c r="C15" s="359">
        <v>6121</v>
      </c>
      <c r="D15" s="359">
        <v>94</v>
      </c>
      <c r="E15" s="360">
        <v>3522</v>
      </c>
      <c r="F15" s="361" t="s">
        <v>213</v>
      </c>
      <c r="G15" s="471"/>
      <c r="H15" s="472"/>
      <c r="I15" s="334">
        <v>1400</v>
      </c>
      <c r="J15" s="334">
        <v>0</v>
      </c>
      <c r="K15" s="471"/>
      <c r="L15" s="473">
        <v>1400</v>
      </c>
      <c r="M15" s="362" t="s">
        <v>214</v>
      </c>
    </row>
    <row r="16" spans="1:13" ht="15.75">
      <c r="A16" s="381"/>
      <c r="B16" s="382"/>
      <c r="C16" s="381"/>
      <c r="D16" s="381"/>
      <c r="E16" s="381"/>
      <c r="F16" s="369" t="s">
        <v>215</v>
      </c>
      <c r="G16" s="468"/>
      <c r="H16" s="469"/>
      <c r="I16" s="474"/>
      <c r="J16" s="329"/>
      <c r="K16" s="468"/>
      <c r="L16" s="468"/>
      <c r="M16" s="383"/>
    </row>
    <row r="17" spans="1:13" ht="30.75" thickBot="1">
      <c r="A17" s="363">
        <v>4</v>
      </c>
      <c r="B17" s="364"/>
      <c r="C17" s="363">
        <v>6121</v>
      </c>
      <c r="D17" s="363">
        <v>93</v>
      </c>
      <c r="E17" s="363">
        <v>3522</v>
      </c>
      <c r="F17" s="365" t="s">
        <v>216</v>
      </c>
      <c r="G17" s="471"/>
      <c r="H17" s="472"/>
      <c r="I17" s="334">
        <v>2800</v>
      </c>
      <c r="J17" s="334">
        <v>0</v>
      </c>
      <c r="K17" s="471"/>
      <c r="L17" s="471">
        <v>2800</v>
      </c>
      <c r="M17" s="366" t="s">
        <v>217</v>
      </c>
    </row>
    <row r="18" spans="1:13" ht="15.75">
      <c r="A18" s="384"/>
      <c r="B18" s="385"/>
      <c r="C18" s="386"/>
      <c r="D18" s="386"/>
      <c r="E18" s="387"/>
      <c r="F18" s="369" t="s">
        <v>93</v>
      </c>
      <c r="G18" s="468"/>
      <c r="H18" s="469"/>
      <c r="I18" s="329"/>
      <c r="J18" s="329"/>
      <c r="K18" s="468"/>
      <c r="L18" s="468"/>
      <c r="M18" s="388"/>
    </row>
    <row r="19" spans="1:13" ht="51.75" thickBot="1">
      <c r="A19" s="416">
        <v>5</v>
      </c>
      <c r="B19" s="459" t="s">
        <v>134</v>
      </c>
      <c r="C19" s="417">
        <v>6121</v>
      </c>
      <c r="D19" s="417">
        <v>98</v>
      </c>
      <c r="E19" s="418">
        <v>3522</v>
      </c>
      <c r="F19" s="419" t="s">
        <v>218</v>
      </c>
      <c r="G19" s="475">
        <v>4780</v>
      </c>
      <c r="H19" s="476"/>
      <c r="I19" s="475">
        <v>2874</v>
      </c>
      <c r="J19" s="475">
        <v>0</v>
      </c>
      <c r="K19" s="475"/>
      <c r="L19" s="475">
        <v>7654</v>
      </c>
      <c r="M19" s="420" t="s">
        <v>135</v>
      </c>
    </row>
    <row r="20" spans="1:13" ht="15.75">
      <c r="A20" s="389"/>
      <c r="B20" s="385"/>
      <c r="C20" s="386"/>
      <c r="D20" s="386"/>
      <c r="E20" s="387"/>
      <c r="F20" s="390" t="s">
        <v>94</v>
      </c>
      <c r="G20" s="468"/>
      <c r="H20" s="469"/>
      <c r="I20" s="329"/>
      <c r="J20" s="329"/>
      <c r="K20" s="468"/>
      <c r="L20" s="468"/>
      <c r="M20" s="357"/>
    </row>
    <row r="21" spans="1:13" ht="42" customHeight="1" thickBot="1">
      <c r="A21" s="421">
        <v>6</v>
      </c>
      <c r="B21" s="422"/>
      <c r="C21" s="423">
        <v>6351</v>
      </c>
      <c r="D21" s="423">
        <v>7</v>
      </c>
      <c r="E21" s="424">
        <v>3526</v>
      </c>
      <c r="F21" s="425" t="s">
        <v>132</v>
      </c>
      <c r="G21" s="464"/>
      <c r="H21" s="465"/>
      <c r="I21" s="464">
        <v>2481</v>
      </c>
      <c r="J21" s="464">
        <v>0</v>
      </c>
      <c r="K21" s="464"/>
      <c r="L21" s="464">
        <v>2481</v>
      </c>
      <c r="M21" s="426" t="s">
        <v>133</v>
      </c>
    </row>
    <row r="22" spans="1:13" ht="15.75">
      <c r="A22" s="370"/>
      <c r="B22" s="372"/>
      <c r="C22" s="367"/>
      <c r="D22" s="367"/>
      <c r="E22" s="368"/>
      <c r="F22" s="371" t="s">
        <v>95</v>
      </c>
      <c r="G22" s="477"/>
      <c r="H22" s="478"/>
      <c r="I22" s="479"/>
      <c r="J22" s="479"/>
      <c r="K22" s="480"/>
      <c r="L22" s="480"/>
      <c r="M22" s="373"/>
    </row>
    <row r="23" spans="1:13" ht="78.75" customHeight="1">
      <c r="A23" s="421">
        <v>7</v>
      </c>
      <c r="B23" s="458" t="s">
        <v>131</v>
      </c>
      <c r="C23" s="423">
        <v>6313</v>
      </c>
      <c r="D23" s="423">
        <v>99</v>
      </c>
      <c r="E23" s="408">
        <v>3599</v>
      </c>
      <c r="F23" s="425" t="s">
        <v>96</v>
      </c>
      <c r="G23" s="481">
        <v>31132</v>
      </c>
      <c r="H23" s="465">
        <v>19457</v>
      </c>
      <c r="I23" s="464">
        <v>19457</v>
      </c>
      <c r="J23" s="464">
        <v>0</v>
      </c>
      <c r="K23" s="464">
        <v>7780</v>
      </c>
      <c r="L23" s="464">
        <v>58369</v>
      </c>
      <c r="M23" s="426" t="s">
        <v>185</v>
      </c>
    </row>
    <row r="24" spans="1:13" ht="26.25" customHeight="1">
      <c r="A24" s="428">
        <v>8</v>
      </c>
      <c r="B24" s="427"/>
      <c r="C24" s="423">
        <v>6313</v>
      </c>
      <c r="D24" s="423">
        <v>99</v>
      </c>
      <c r="E24" s="429">
        <v>3599</v>
      </c>
      <c r="F24" s="425" t="s">
        <v>237</v>
      </c>
      <c r="G24" s="481"/>
      <c r="H24" s="465"/>
      <c r="I24" s="464">
        <v>818</v>
      </c>
      <c r="J24" s="482">
        <v>0</v>
      </c>
      <c r="K24" s="464"/>
      <c r="L24" s="482">
        <v>818</v>
      </c>
      <c r="M24" s="426" t="s">
        <v>219</v>
      </c>
    </row>
    <row r="25" spans="1:13" ht="33.75" customHeight="1">
      <c r="A25" s="430">
        <v>9</v>
      </c>
      <c r="B25" s="431" t="s">
        <v>138</v>
      </c>
      <c r="C25" s="423">
        <v>6313</v>
      </c>
      <c r="D25" s="409">
        <v>99</v>
      </c>
      <c r="E25" s="432">
        <v>3599</v>
      </c>
      <c r="F25" s="431" t="s">
        <v>225</v>
      </c>
      <c r="G25" s="433"/>
      <c r="H25" s="396"/>
      <c r="I25" s="435">
        <v>5000</v>
      </c>
      <c r="J25" s="436">
        <v>0</v>
      </c>
      <c r="K25" s="431"/>
      <c r="L25" s="436">
        <v>5000</v>
      </c>
      <c r="M25" s="438" t="s">
        <v>220</v>
      </c>
    </row>
    <row r="26" spans="1:13" ht="38.25">
      <c r="A26" s="430">
        <v>10</v>
      </c>
      <c r="B26" s="431" t="s">
        <v>139</v>
      </c>
      <c r="C26" s="423">
        <v>6313</v>
      </c>
      <c r="D26" s="409">
        <v>99</v>
      </c>
      <c r="E26" s="432">
        <v>3599</v>
      </c>
      <c r="F26" s="431" t="s">
        <v>226</v>
      </c>
      <c r="G26" s="437"/>
      <c r="H26" s="461"/>
      <c r="I26" s="435">
        <v>4350</v>
      </c>
      <c r="J26" s="436">
        <v>0</v>
      </c>
      <c r="K26" s="431"/>
      <c r="L26" s="436">
        <v>4350</v>
      </c>
      <c r="M26" s="438" t="s">
        <v>236</v>
      </c>
    </row>
    <row r="27" spans="1:13" ht="26.25" customHeight="1" thickBot="1">
      <c r="A27" s="430">
        <v>11</v>
      </c>
      <c r="B27" s="431"/>
      <c r="C27" s="423">
        <v>6313</v>
      </c>
      <c r="D27" s="409">
        <v>99</v>
      </c>
      <c r="E27" s="432">
        <v>3599</v>
      </c>
      <c r="F27" s="434" t="s">
        <v>235</v>
      </c>
      <c r="G27" s="434"/>
      <c r="H27" s="299"/>
      <c r="I27" s="435">
        <v>1000</v>
      </c>
      <c r="J27" s="436">
        <v>0</v>
      </c>
      <c r="K27" s="431"/>
      <c r="L27" s="436">
        <v>1000</v>
      </c>
      <c r="M27" s="438" t="s">
        <v>221</v>
      </c>
    </row>
    <row r="28" spans="1:13" ht="18.75" customHeight="1" thickBot="1">
      <c r="A28" s="77"/>
      <c r="B28" s="54"/>
      <c r="C28" s="54"/>
      <c r="D28" s="54"/>
      <c r="G28" s="13"/>
      <c r="H28" s="397"/>
      <c r="I28" s="13"/>
      <c r="J28" s="13"/>
      <c r="L28" s="13"/>
      <c r="M28" s="189"/>
    </row>
    <row r="29" spans="1:13" ht="26.25" customHeight="1" thickBot="1">
      <c r="A29" s="63"/>
      <c r="B29" s="78"/>
      <c r="C29" s="78"/>
      <c r="D29" s="78"/>
      <c r="E29" s="78"/>
      <c r="F29" s="79" t="s">
        <v>97</v>
      </c>
      <c r="G29" s="126">
        <f>SUM(G12:G27)</f>
        <v>35912</v>
      </c>
      <c r="H29" s="300">
        <f>SUM(H11:H28)</f>
        <v>43047</v>
      </c>
      <c r="I29" s="407">
        <f>SUM(I12:I28)</f>
        <v>63770</v>
      </c>
      <c r="J29" s="407">
        <v>0</v>
      </c>
      <c r="K29" s="126">
        <f>SUM(K12:K27)</f>
        <v>39653</v>
      </c>
      <c r="L29" s="126">
        <f>SUM(L12:L28)</f>
        <v>139335</v>
      </c>
      <c r="M29" s="190"/>
    </row>
    <row r="30" spans="1:13" ht="21.75" customHeight="1" thickBot="1">
      <c r="A30" s="77"/>
      <c r="B30" s="78"/>
      <c r="C30" s="78"/>
      <c r="D30" s="78"/>
      <c r="E30" s="78"/>
      <c r="F30" s="84"/>
      <c r="G30" s="89"/>
      <c r="H30" s="89"/>
      <c r="I30" s="640">
        <f>I29+J29</f>
        <v>63770</v>
      </c>
      <c r="J30" s="643"/>
      <c r="K30" s="89"/>
      <c r="L30" s="89"/>
      <c r="M30" s="191"/>
    </row>
    <row r="31" spans="1:13" ht="16.5" thickBot="1">
      <c r="A31" s="83"/>
      <c r="B31" s="84"/>
      <c r="C31" s="83"/>
      <c r="D31" s="83"/>
      <c r="E31" s="83"/>
      <c r="F31" s="78"/>
      <c r="G31" s="78"/>
      <c r="H31" s="78"/>
      <c r="I31" s="25"/>
      <c r="J31" s="89"/>
      <c r="K31" s="89"/>
      <c r="L31" s="115"/>
      <c r="M31" s="374"/>
    </row>
    <row r="32" spans="1:13" ht="16.5" thickBot="1">
      <c r="A32" s="78"/>
      <c r="B32" s="78"/>
      <c r="C32" s="78"/>
      <c r="D32" s="78"/>
      <c r="E32" s="214"/>
      <c r="F32" s="86" t="s">
        <v>37</v>
      </c>
      <c r="G32" s="86" t="s">
        <v>38</v>
      </c>
      <c r="H32" s="86"/>
      <c r="I32" s="87">
        <f>I12+I13+I19+I21+I23+I24+I25+I26+I27</f>
        <v>59570</v>
      </c>
      <c r="J32" s="84"/>
      <c r="K32" s="146"/>
      <c r="L32" s="84"/>
      <c r="M32" s="84"/>
    </row>
    <row r="33" spans="1:13" ht="15.75">
      <c r="A33" s="83"/>
      <c r="B33" s="83"/>
      <c r="C33" s="83"/>
      <c r="D33" s="83"/>
      <c r="E33" s="83"/>
      <c r="F33" s="84"/>
      <c r="G33" s="86" t="s">
        <v>39</v>
      </c>
      <c r="H33" s="86"/>
      <c r="I33" s="87">
        <f>J29</f>
        <v>0</v>
      </c>
      <c r="J33" s="84"/>
      <c r="K33" s="146"/>
      <c r="L33" s="84"/>
      <c r="M33" s="84"/>
    </row>
    <row r="34" spans="1:13" ht="15.75">
      <c r="A34" s="83"/>
      <c r="B34" s="83"/>
      <c r="C34" s="83"/>
      <c r="D34" s="83"/>
      <c r="E34" s="83"/>
      <c r="F34" s="78"/>
      <c r="G34" s="86" t="s">
        <v>40</v>
      </c>
      <c r="H34" s="86"/>
      <c r="I34" s="88">
        <f>SUM(I32:I33)</f>
        <v>59570</v>
      </c>
      <c r="J34" s="84"/>
      <c r="K34" s="84"/>
      <c r="L34" s="84"/>
      <c r="M34" s="84"/>
    </row>
    <row r="35" spans="1:13" ht="16.5" thickBot="1">
      <c r="A35" s="90"/>
      <c r="B35" s="84"/>
      <c r="C35" s="91"/>
      <c r="D35" s="90"/>
      <c r="E35" s="90"/>
      <c r="F35" s="91"/>
      <c r="G35" s="91"/>
      <c r="H35" s="91"/>
      <c r="I35" s="91"/>
      <c r="J35" s="127"/>
      <c r="K35" s="127"/>
      <c r="L35" s="127"/>
      <c r="M35" s="375"/>
    </row>
    <row r="36" spans="1:13" ht="16.5" thickBot="1">
      <c r="A36" s="93" t="s">
        <v>41</v>
      </c>
      <c r="B36" s="94"/>
      <c r="C36" s="94"/>
      <c r="D36" s="376"/>
      <c r="E36" s="94"/>
      <c r="F36" s="94"/>
      <c r="G36" s="94"/>
      <c r="H36" s="398"/>
      <c r="I36" s="377"/>
      <c r="J36" s="89"/>
      <c r="K36" s="89"/>
      <c r="L36" s="89"/>
      <c r="M36" s="192"/>
    </row>
    <row r="37" spans="1:13" ht="15.75">
      <c r="A37" s="160" t="s">
        <v>25</v>
      </c>
      <c r="B37" s="161"/>
      <c r="C37" s="161">
        <v>6121</v>
      </c>
      <c r="D37" s="161"/>
      <c r="E37" s="161"/>
      <c r="F37" s="161" t="s">
        <v>222</v>
      </c>
      <c r="G37" s="161"/>
      <c r="H37" s="399"/>
      <c r="I37" s="147">
        <v>7074</v>
      </c>
      <c r="J37" s="89"/>
      <c r="K37" s="89"/>
      <c r="L37" s="89"/>
      <c r="M37" s="189"/>
    </row>
    <row r="38" spans="1:13" ht="14.25">
      <c r="A38" s="98" t="s">
        <v>25</v>
      </c>
      <c r="B38" s="99"/>
      <c r="C38" s="100">
        <v>6313</v>
      </c>
      <c r="D38" s="100"/>
      <c r="E38" s="100"/>
      <c r="F38" s="100" t="s">
        <v>223</v>
      </c>
      <c r="G38" s="100"/>
      <c r="H38" s="400"/>
      <c r="I38" s="101">
        <v>54215</v>
      </c>
      <c r="J38" s="54"/>
      <c r="K38" s="54"/>
      <c r="L38" s="54"/>
      <c r="M38" s="54"/>
    </row>
    <row r="39" spans="1:13" ht="15.75">
      <c r="A39" s="98" t="s">
        <v>25</v>
      </c>
      <c r="B39" s="99"/>
      <c r="C39" s="100">
        <v>6351</v>
      </c>
      <c r="D39" s="100"/>
      <c r="E39" s="100"/>
      <c r="F39" s="100" t="s">
        <v>224</v>
      </c>
      <c r="G39" s="100"/>
      <c r="H39" s="400"/>
      <c r="I39" s="101">
        <v>2481</v>
      </c>
      <c r="J39" s="89"/>
      <c r="K39" s="89"/>
      <c r="L39" s="89"/>
      <c r="M39" s="54"/>
    </row>
    <row r="40" spans="1:12" ht="16.5" thickBot="1">
      <c r="A40" s="102" t="s">
        <v>25</v>
      </c>
      <c r="B40" s="103"/>
      <c r="C40" s="104">
        <v>6901</v>
      </c>
      <c r="D40" s="104"/>
      <c r="E40" s="104"/>
      <c r="F40" s="104" t="s">
        <v>43</v>
      </c>
      <c r="G40" s="104"/>
      <c r="H40" s="401"/>
      <c r="I40" s="105">
        <v>1911.8</v>
      </c>
      <c r="J40" s="89"/>
      <c r="K40" s="89"/>
      <c r="L40" s="89"/>
    </row>
    <row r="41" spans="1:12" ht="16.5" thickBot="1">
      <c r="A41" s="106"/>
      <c r="B41" s="107"/>
      <c r="C41" s="107"/>
      <c r="D41" s="107"/>
      <c r="E41" s="107"/>
      <c r="F41" s="108" t="s">
        <v>44</v>
      </c>
      <c r="G41" s="107"/>
      <c r="H41" s="402"/>
      <c r="I41" s="109">
        <f>SUM(I36:I40)</f>
        <v>65681.8</v>
      </c>
      <c r="J41" s="89"/>
      <c r="K41" s="89"/>
      <c r="L41" s="89"/>
    </row>
    <row r="42" spans="1:12" ht="15.75">
      <c r="A42" s="110"/>
      <c r="I42" s="89"/>
      <c r="J42" s="89"/>
      <c r="K42" s="89"/>
      <c r="L42" s="89"/>
    </row>
    <row r="43" spans="1:12" ht="15">
      <c r="A43" s="197"/>
      <c r="G43" s="13"/>
      <c r="H43" s="13"/>
      <c r="L43" s="13"/>
    </row>
    <row r="44" spans="2:13" ht="20.25">
      <c r="B44" s="55"/>
      <c r="C44" s="55"/>
      <c r="D44" s="55"/>
      <c r="E44" s="55"/>
      <c r="F44" s="55"/>
      <c r="G44" s="128"/>
      <c r="H44" s="128"/>
      <c r="I44" s="111"/>
      <c r="J44" s="111"/>
      <c r="K44" s="378"/>
      <c r="L44" s="379"/>
      <c r="M44" s="112"/>
    </row>
    <row r="45" spans="7:12" ht="12.75">
      <c r="G45" s="13"/>
      <c r="H45" s="13"/>
      <c r="I45" s="61"/>
      <c r="J45" s="61"/>
      <c r="L45" s="13"/>
    </row>
    <row r="46" spans="2:13" ht="12.75">
      <c r="B46" s="61"/>
      <c r="C46" s="61"/>
      <c r="D46" s="61"/>
      <c r="E46" s="61"/>
      <c r="F46" s="61"/>
      <c r="G46" s="111"/>
      <c r="H46" s="111"/>
      <c r="I46" s="67"/>
      <c r="J46" s="67"/>
      <c r="K46" s="111"/>
      <c r="L46" s="128"/>
      <c r="M46" s="111"/>
    </row>
    <row r="47" spans="7:13" ht="12.75">
      <c r="G47" s="67"/>
      <c r="H47" s="67"/>
      <c r="I47" s="111"/>
      <c r="J47" s="111"/>
      <c r="K47" s="111"/>
      <c r="L47" s="128"/>
      <c r="M47" s="111"/>
    </row>
    <row r="48" spans="2:13" ht="15">
      <c r="B48" s="197"/>
      <c r="C48" s="197"/>
      <c r="D48" s="197"/>
      <c r="E48" s="197"/>
      <c r="F48" s="197"/>
      <c r="G48" s="198"/>
      <c r="H48" s="198"/>
      <c r="I48" s="115"/>
      <c r="J48" s="115"/>
      <c r="K48" s="198"/>
      <c r="L48" s="199"/>
      <c r="M48" s="198"/>
    </row>
    <row r="49" spans="2:13" ht="15">
      <c r="B49" s="197"/>
      <c r="C49" s="197"/>
      <c r="D49" s="197"/>
      <c r="E49" s="197"/>
      <c r="F49" s="197"/>
      <c r="G49" s="198"/>
      <c r="H49" s="198"/>
      <c r="I49" s="199"/>
      <c r="J49" s="199"/>
      <c r="K49" s="198"/>
      <c r="L49" s="199"/>
      <c r="M49" s="198"/>
    </row>
    <row r="50" spans="2:13" ht="15.75">
      <c r="B50" s="197"/>
      <c r="C50" s="197"/>
      <c r="D50" s="197"/>
      <c r="E50" s="197"/>
      <c r="F50" s="197"/>
      <c r="G50" s="198"/>
      <c r="H50" s="198"/>
      <c r="I50" s="89"/>
      <c r="J50" s="89"/>
      <c r="K50" s="198"/>
      <c r="L50" s="199"/>
      <c r="M50" s="198"/>
    </row>
    <row r="51" spans="2:13" ht="15">
      <c r="B51" s="197"/>
      <c r="C51" s="197"/>
      <c r="D51" s="197"/>
      <c r="E51" s="197"/>
      <c r="F51" s="197"/>
      <c r="G51" s="198"/>
      <c r="H51" s="198"/>
      <c r="I51" s="198"/>
      <c r="J51" s="198"/>
      <c r="K51" s="198"/>
      <c r="L51" s="199"/>
      <c r="M51" s="198"/>
    </row>
    <row r="52" spans="2:13" ht="15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380"/>
      <c r="M52" s="197"/>
    </row>
    <row r="53" spans="2:13" ht="15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380"/>
      <c r="M53" s="197"/>
    </row>
    <row r="54" spans="2:13" ht="15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380"/>
      <c r="M54" s="197"/>
    </row>
    <row r="55" spans="2:13" ht="15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380"/>
      <c r="M55" s="197"/>
    </row>
    <row r="56" spans="2:13" ht="15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</row>
    <row r="57" spans="2:13" ht="15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</row>
    <row r="58" spans="2:13" ht="15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</row>
    <row r="59" spans="2:13" ht="15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</row>
    <row r="60" spans="2:13" ht="15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</row>
    <row r="61" spans="2:13" ht="15"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</row>
  </sheetData>
  <sheetProtection/>
  <mergeCells count="1">
    <mergeCell ref="I30:J30"/>
  </mergeCells>
  <printOptions/>
  <pageMargins left="0.31496062992125984" right="0.31496062992125984" top="0.7874015748031497" bottom="0.5905511811023623" header="0.31496062992125984" footer="0.31496062992125984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3"/>
  <sheetViews>
    <sheetView zoomScale="75" zoomScaleNormal="75" zoomScalePageLayoutView="0" workbookViewId="0" topLeftCell="D1">
      <selection activeCell="M1" sqref="M1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9.421875" style="0" customWidth="1"/>
    <col min="4" max="5" width="7.7109375" style="0" customWidth="1"/>
    <col min="6" max="6" width="69.28125" style="0" customWidth="1"/>
    <col min="7" max="8" width="14.57421875" style="0" customWidth="1"/>
    <col min="9" max="12" width="14.7109375" style="0" customWidth="1"/>
    <col min="13" max="13" width="35.28125" style="0" customWidth="1"/>
  </cols>
  <sheetData>
    <row r="2" spans="1:13" ht="28.5" customHeight="1">
      <c r="A2" s="55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8.5" customHeight="1">
      <c r="A3" s="5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6" ht="16.5" customHeight="1" thickBot="1">
      <c r="A4" s="55"/>
      <c r="B4" s="4"/>
      <c r="C4" s="4"/>
      <c r="D4" s="4"/>
      <c r="E4" s="4"/>
      <c r="F4" s="4"/>
    </row>
    <row r="5" spans="1:13" ht="17.25" customHeight="1">
      <c r="A5" s="55"/>
      <c r="B5" s="4"/>
      <c r="C5" s="4"/>
      <c r="D5" s="4"/>
      <c r="E5" s="4"/>
      <c r="F5" s="4"/>
      <c r="G5" s="56" t="s">
        <v>18</v>
      </c>
      <c r="H5" s="258"/>
      <c r="I5" s="483">
        <v>5000</v>
      </c>
      <c r="J5" s="57"/>
      <c r="K5" s="57"/>
      <c r="L5" s="57"/>
      <c r="M5" s="58"/>
    </row>
    <row r="6" spans="1:13" ht="17.25" customHeight="1">
      <c r="A6" s="59"/>
      <c r="G6" s="60" t="s">
        <v>19</v>
      </c>
      <c r="H6" s="278"/>
      <c r="I6" s="484">
        <v>-5000</v>
      </c>
      <c r="J6" s="57"/>
      <c r="K6" s="57"/>
      <c r="L6" s="57"/>
      <c r="M6" s="57"/>
    </row>
    <row r="7" spans="3:12" ht="18" customHeight="1" thickBot="1">
      <c r="C7" s="61"/>
      <c r="D7" s="61"/>
      <c r="E7" s="61"/>
      <c r="F7" s="61"/>
      <c r="G7" s="62" t="s">
        <v>20</v>
      </c>
      <c r="H7" s="260"/>
      <c r="I7" s="487">
        <v>0</v>
      </c>
      <c r="J7" s="57"/>
      <c r="K7" s="57"/>
      <c r="L7" s="57"/>
    </row>
    <row r="8" spans="1:12" ht="18" customHeight="1">
      <c r="A8" s="63" t="s">
        <v>21</v>
      </c>
      <c r="B8" s="61"/>
      <c r="C8" s="61"/>
      <c r="D8" s="63"/>
      <c r="E8" s="61"/>
      <c r="F8" s="61"/>
      <c r="G8" s="64"/>
      <c r="H8" s="64"/>
      <c r="I8" s="65"/>
      <c r="J8" s="57"/>
      <c r="K8" s="57"/>
      <c r="L8" s="57"/>
    </row>
    <row r="9" spans="1:12" ht="17.25" customHeight="1">
      <c r="A9" s="325" t="s">
        <v>231</v>
      </c>
      <c r="B9" s="66"/>
      <c r="C9" s="61"/>
      <c r="D9" s="325"/>
      <c r="E9" s="324"/>
      <c r="F9" s="61"/>
      <c r="G9" s="61"/>
      <c r="H9" s="61"/>
      <c r="I9" s="65"/>
      <c r="J9" s="57"/>
      <c r="K9" s="57"/>
      <c r="L9" s="57"/>
    </row>
    <row r="10" spans="1:13" ht="16.5" customHeight="1" thickBot="1">
      <c r="A10" s="59"/>
      <c r="F10" s="54"/>
      <c r="G10" s="67" t="s">
        <v>22</v>
      </c>
      <c r="H10" s="67"/>
      <c r="M10" s="68"/>
    </row>
    <row r="11" spans="1:14" ht="79.5" customHeight="1" thickBot="1">
      <c r="A11" s="350" t="s">
        <v>23</v>
      </c>
      <c r="B11" s="70" t="s">
        <v>24</v>
      </c>
      <c r="C11" s="70" t="s">
        <v>25</v>
      </c>
      <c r="D11" s="349" t="s">
        <v>26</v>
      </c>
      <c r="E11" s="70" t="s">
        <v>27</v>
      </c>
      <c r="F11" s="70" t="s">
        <v>28</v>
      </c>
      <c r="G11" s="71" t="s">
        <v>29</v>
      </c>
      <c r="H11" s="213" t="s">
        <v>199</v>
      </c>
      <c r="I11" s="71" t="s">
        <v>229</v>
      </c>
      <c r="J11" s="71" t="s">
        <v>30</v>
      </c>
      <c r="K11" s="71" t="s">
        <v>31</v>
      </c>
      <c r="L11" s="71" t="s">
        <v>32</v>
      </c>
      <c r="M11" s="72" t="s">
        <v>33</v>
      </c>
      <c r="N11" s="73"/>
    </row>
    <row r="12" spans="1:13" ht="19.5" customHeight="1">
      <c r="A12" s="531">
        <v>1</v>
      </c>
      <c r="B12" s="533" t="s">
        <v>174</v>
      </c>
      <c r="C12" s="534">
        <v>6351</v>
      </c>
      <c r="D12" s="531">
        <v>3</v>
      </c>
      <c r="E12" s="531">
        <v>3315</v>
      </c>
      <c r="F12" s="439" t="s">
        <v>98</v>
      </c>
      <c r="G12" s="523">
        <v>2051</v>
      </c>
      <c r="H12" s="301"/>
      <c r="I12" s="523">
        <v>2000</v>
      </c>
      <c r="J12" s="523">
        <v>0</v>
      </c>
      <c r="K12" s="523"/>
      <c r="L12" s="523">
        <f>SUM(G12:K12)</f>
        <v>4051</v>
      </c>
      <c r="M12" s="519"/>
    </row>
    <row r="13" spans="1:13" ht="19.5" customHeight="1" thickBot="1">
      <c r="A13" s="532"/>
      <c r="B13" s="532"/>
      <c r="C13" s="532"/>
      <c r="D13" s="532"/>
      <c r="E13" s="532"/>
      <c r="F13" s="440" t="s">
        <v>175</v>
      </c>
      <c r="G13" s="524"/>
      <c r="H13" s="302"/>
      <c r="I13" s="524"/>
      <c r="J13" s="524"/>
      <c r="K13" s="524"/>
      <c r="L13" s="524"/>
      <c r="M13" s="520"/>
    </row>
    <row r="14" spans="1:13" ht="19.5" customHeight="1">
      <c r="A14" s="646">
        <v>2</v>
      </c>
      <c r="B14" s="648" t="s">
        <v>99</v>
      </c>
      <c r="C14" s="649">
        <v>6351</v>
      </c>
      <c r="D14" s="646">
        <v>7</v>
      </c>
      <c r="E14" s="646">
        <v>3319</v>
      </c>
      <c r="F14" s="182" t="s">
        <v>100</v>
      </c>
      <c r="G14" s="553"/>
      <c r="H14" s="301"/>
      <c r="I14" s="553">
        <v>1250</v>
      </c>
      <c r="J14" s="553">
        <v>0</v>
      </c>
      <c r="K14" s="553">
        <v>500</v>
      </c>
      <c r="L14" s="553">
        <f>SUM(I14:K14)</f>
        <v>1750</v>
      </c>
      <c r="M14" s="644" t="s">
        <v>140</v>
      </c>
    </row>
    <row r="15" spans="1:13" ht="19.5" customHeight="1" thickBot="1">
      <c r="A15" s="647"/>
      <c r="B15" s="647"/>
      <c r="C15" s="647"/>
      <c r="D15" s="647"/>
      <c r="E15" s="647"/>
      <c r="F15" s="183" t="s">
        <v>101</v>
      </c>
      <c r="G15" s="554"/>
      <c r="H15" s="302"/>
      <c r="I15" s="554"/>
      <c r="J15" s="554"/>
      <c r="K15" s="554"/>
      <c r="L15" s="554"/>
      <c r="M15" s="645"/>
    </row>
    <row r="16" spans="1:13" ht="19.5" customHeight="1">
      <c r="A16" s="646">
        <v>3</v>
      </c>
      <c r="B16" s="648" t="s">
        <v>102</v>
      </c>
      <c r="C16" s="649">
        <v>6351</v>
      </c>
      <c r="D16" s="646">
        <v>10</v>
      </c>
      <c r="E16" s="646">
        <v>3315</v>
      </c>
      <c r="F16" s="182" t="s">
        <v>103</v>
      </c>
      <c r="G16" s="553"/>
      <c r="H16" s="301"/>
      <c r="I16" s="553">
        <v>1750</v>
      </c>
      <c r="J16" s="553">
        <v>0</v>
      </c>
      <c r="K16" s="553">
        <v>5850</v>
      </c>
      <c r="L16" s="553">
        <f>SUM(I16:K16)</f>
        <v>7600</v>
      </c>
      <c r="M16" s="644" t="s">
        <v>140</v>
      </c>
    </row>
    <row r="17" spans="1:13" ht="19.5" customHeight="1" thickBot="1">
      <c r="A17" s="647"/>
      <c r="B17" s="647"/>
      <c r="C17" s="647"/>
      <c r="D17" s="647"/>
      <c r="E17" s="647"/>
      <c r="F17" s="185" t="s">
        <v>104</v>
      </c>
      <c r="G17" s="554"/>
      <c r="H17" s="302"/>
      <c r="I17" s="554"/>
      <c r="J17" s="554"/>
      <c r="K17" s="554"/>
      <c r="L17" s="554"/>
      <c r="M17" s="645"/>
    </row>
    <row r="18" spans="1:13" ht="15.75" customHeight="1" thickBot="1">
      <c r="A18" s="54"/>
      <c r="B18" s="54"/>
      <c r="C18" s="54"/>
      <c r="G18" s="148"/>
      <c r="H18" s="148"/>
      <c r="I18" s="269"/>
      <c r="J18" s="269"/>
      <c r="K18" s="76"/>
      <c r="L18" s="76"/>
      <c r="M18" s="77"/>
    </row>
    <row r="19" spans="1:13" ht="28.5" customHeight="1" thickBot="1">
      <c r="A19" s="78"/>
      <c r="B19" s="78"/>
      <c r="C19" s="78"/>
      <c r="D19" s="78"/>
      <c r="E19" s="78"/>
      <c r="F19" s="79" t="s">
        <v>36</v>
      </c>
      <c r="G19" s="81">
        <f>SUM(G12:G17)</f>
        <v>2051</v>
      </c>
      <c r="H19" s="303">
        <v>0</v>
      </c>
      <c r="I19" s="255">
        <f>SUM(I12:I17)</f>
        <v>5000</v>
      </c>
      <c r="J19" s="255">
        <f>SUM(J12:J17)</f>
        <v>0</v>
      </c>
      <c r="K19" s="81">
        <f>SUM(K12:K17)</f>
        <v>6350</v>
      </c>
      <c r="L19" s="81">
        <f>SUM(L12:L18)</f>
        <v>13401</v>
      </c>
      <c r="M19" s="82"/>
    </row>
    <row r="20" spans="1:13" ht="19.5" customHeight="1" thickBot="1">
      <c r="A20" s="83"/>
      <c r="B20" s="84"/>
      <c r="C20" s="83"/>
      <c r="D20" s="83"/>
      <c r="E20" s="83"/>
      <c r="F20" s="78"/>
      <c r="G20" s="78"/>
      <c r="H20" s="78"/>
      <c r="I20" s="537">
        <f>SUM(I19+J19)</f>
        <v>5000</v>
      </c>
      <c r="J20" s="538"/>
      <c r="K20" s="25"/>
      <c r="L20" s="25"/>
      <c r="M20" s="85"/>
    </row>
    <row r="21" spans="1:13" ht="19.5" customHeight="1" thickBot="1">
      <c r="A21" s="83"/>
      <c r="B21" s="84"/>
      <c r="C21" s="83"/>
      <c r="D21" s="83"/>
      <c r="E21" s="83"/>
      <c r="F21" s="78"/>
      <c r="G21" s="78"/>
      <c r="H21" s="78"/>
      <c r="I21" s="25"/>
      <c r="J21" s="25"/>
      <c r="K21" s="25"/>
      <c r="L21" s="25"/>
      <c r="M21" s="85"/>
    </row>
    <row r="22" spans="1:13" ht="17.25" customHeight="1" thickBot="1">
      <c r="A22" s="78"/>
      <c r="B22" s="78"/>
      <c r="C22" s="78"/>
      <c r="D22" s="78"/>
      <c r="E22" s="214"/>
      <c r="F22" s="86" t="s">
        <v>37</v>
      </c>
      <c r="G22" s="86" t="s">
        <v>38</v>
      </c>
      <c r="H22" s="86"/>
      <c r="I22" s="184">
        <f>SUM(I12)</f>
        <v>2000</v>
      </c>
      <c r="J22" s="25"/>
      <c r="K22" s="25"/>
      <c r="L22" s="25"/>
      <c r="M22" s="85"/>
    </row>
    <row r="23" spans="1:13" ht="17.25" customHeight="1">
      <c r="A23" s="83"/>
      <c r="B23" s="83"/>
      <c r="C23" s="83"/>
      <c r="D23" s="83"/>
      <c r="E23" s="83"/>
      <c r="F23" s="84"/>
      <c r="G23" s="86" t="s">
        <v>39</v>
      </c>
      <c r="H23" s="86"/>
      <c r="I23" s="87">
        <v>0</v>
      </c>
      <c r="J23" s="25"/>
      <c r="K23" s="25"/>
      <c r="L23" s="25"/>
      <c r="M23" s="85"/>
    </row>
    <row r="24" spans="1:13" ht="16.5" customHeight="1">
      <c r="A24" s="83"/>
      <c r="B24" s="83"/>
      <c r="C24" s="83"/>
      <c r="D24" s="83"/>
      <c r="E24" s="83"/>
      <c r="F24" s="78"/>
      <c r="G24" s="86" t="s">
        <v>40</v>
      </c>
      <c r="H24" s="86"/>
      <c r="I24" s="88">
        <f>SUM(I22)</f>
        <v>2000</v>
      </c>
      <c r="J24" s="89"/>
      <c r="K24" s="89"/>
      <c r="L24" s="89"/>
      <c r="M24" s="85"/>
    </row>
    <row r="25" spans="1:13" ht="17.25" customHeight="1">
      <c r="A25" s="83"/>
      <c r="B25" s="84"/>
      <c r="C25" s="84"/>
      <c r="D25" s="83"/>
      <c r="E25" s="83"/>
      <c r="F25" s="84"/>
      <c r="G25" s="84"/>
      <c r="H25" s="84"/>
      <c r="I25" s="89"/>
      <c r="J25" s="89"/>
      <c r="K25" s="89"/>
      <c r="L25" s="89"/>
      <c r="M25" s="85"/>
    </row>
    <row r="26" spans="1:13" s="74" customFormat="1" ht="17.25" customHeight="1" thickBot="1">
      <c r="A26" s="90"/>
      <c r="B26" s="84"/>
      <c r="C26" s="91"/>
      <c r="D26" s="90"/>
      <c r="E26" s="90"/>
      <c r="F26" s="91"/>
      <c r="G26" s="91"/>
      <c r="H26" s="91"/>
      <c r="I26" s="91"/>
      <c r="J26" s="89"/>
      <c r="K26" s="89"/>
      <c r="L26" s="89"/>
      <c r="M26" s="92"/>
    </row>
    <row r="27" spans="1:13" s="74" customFormat="1" ht="17.25" customHeight="1" thickBot="1">
      <c r="A27" s="93" t="s">
        <v>41</v>
      </c>
      <c r="B27" s="94"/>
      <c r="C27" s="94"/>
      <c r="D27" s="94"/>
      <c r="E27" s="94"/>
      <c r="F27" s="94"/>
      <c r="G27" s="94"/>
      <c r="H27" s="94"/>
      <c r="I27" s="80"/>
      <c r="J27" s="89"/>
      <c r="K27" s="89"/>
      <c r="L27" s="89"/>
      <c r="M27" s="92"/>
    </row>
    <row r="28" spans="1:13" ht="17.25" customHeight="1">
      <c r="A28" s="95" t="s">
        <v>25</v>
      </c>
      <c r="B28" s="96"/>
      <c r="C28" s="96">
        <v>6351</v>
      </c>
      <c r="D28" s="96"/>
      <c r="E28" s="96"/>
      <c r="F28" s="100" t="s">
        <v>42</v>
      </c>
      <c r="G28" s="96"/>
      <c r="H28" s="96"/>
      <c r="I28" s="97">
        <f>SUM(I12+I14+I16)</f>
        <v>5000</v>
      </c>
      <c r="J28" s="89"/>
      <c r="K28" s="89"/>
      <c r="L28" s="89"/>
      <c r="M28" s="77"/>
    </row>
    <row r="29" spans="1:13" ht="17.25" customHeight="1">
      <c r="A29" s="98" t="s">
        <v>25</v>
      </c>
      <c r="B29" s="99"/>
      <c r="C29" s="100">
        <v>5331</v>
      </c>
      <c r="D29" s="100"/>
      <c r="E29" s="100"/>
      <c r="F29" s="100" t="s">
        <v>146</v>
      </c>
      <c r="G29" s="100"/>
      <c r="H29" s="100"/>
      <c r="I29" s="101">
        <v>0</v>
      </c>
      <c r="J29" s="54"/>
      <c r="K29" s="54"/>
      <c r="L29" s="54"/>
      <c r="M29" s="54"/>
    </row>
    <row r="30" spans="1:13" ht="17.25" customHeight="1" thickBot="1">
      <c r="A30" s="102" t="s">
        <v>25</v>
      </c>
      <c r="B30" s="103"/>
      <c r="C30" s="104">
        <v>6901</v>
      </c>
      <c r="D30" s="104"/>
      <c r="E30" s="104"/>
      <c r="F30" s="104" t="s">
        <v>161</v>
      </c>
      <c r="G30" s="104"/>
      <c r="H30" s="104"/>
      <c r="I30" s="105">
        <v>0</v>
      </c>
      <c r="J30" s="54"/>
      <c r="K30" s="54"/>
      <c r="L30" s="54"/>
      <c r="M30" s="54"/>
    </row>
    <row r="31" spans="1:13" ht="17.25" customHeight="1" thickBot="1">
      <c r="A31" s="106"/>
      <c r="B31" s="107"/>
      <c r="C31" s="107"/>
      <c r="D31" s="107"/>
      <c r="E31" s="107"/>
      <c r="F31" s="108" t="s">
        <v>44</v>
      </c>
      <c r="G31" s="107"/>
      <c r="H31" s="107"/>
      <c r="I31" s="109">
        <f>SUM(I28:I30)</f>
        <v>5000</v>
      </c>
      <c r="J31" s="89"/>
      <c r="K31" s="89"/>
      <c r="L31" s="89"/>
      <c r="M31" s="54"/>
    </row>
    <row r="32" spans="1:12" ht="17.25" customHeight="1">
      <c r="A32" s="110"/>
      <c r="I32" s="89"/>
      <c r="J32" s="89"/>
      <c r="K32" s="89"/>
      <c r="L32" s="89"/>
    </row>
    <row r="33" spans="9:12" ht="17.25" customHeight="1">
      <c r="I33" s="89"/>
      <c r="J33" s="89"/>
      <c r="K33" s="89"/>
      <c r="L33" s="89"/>
    </row>
    <row r="34" spans="9:12" ht="17.25" customHeight="1">
      <c r="I34" s="89"/>
      <c r="J34" s="89"/>
      <c r="K34" s="89"/>
      <c r="L34" s="89"/>
    </row>
    <row r="35" ht="15.75" customHeight="1"/>
    <row r="36" spans="1:13" ht="20.25" customHeight="1">
      <c r="A36" s="55"/>
      <c r="B36" s="55"/>
      <c r="C36" s="55"/>
      <c r="D36" s="55"/>
      <c r="E36" s="55"/>
      <c r="F36" s="55"/>
      <c r="G36" s="55"/>
      <c r="H36" s="55"/>
      <c r="I36" s="111"/>
      <c r="J36" s="111"/>
      <c r="K36" s="111"/>
      <c r="L36" s="111"/>
      <c r="M36" s="112"/>
    </row>
    <row r="37" spans="1:12" ht="15.75" customHeight="1">
      <c r="A37" s="59"/>
      <c r="I37" s="61"/>
      <c r="J37" s="61"/>
      <c r="K37" s="61"/>
      <c r="L37" s="61"/>
    </row>
    <row r="38" spans="1:13" ht="15.75" customHeight="1">
      <c r="A38" s="63"/>
      <c r="B38" s="61"/>
      <c r="C38" s="61"/>
      <c r="D38" s="61"/>
      <c r="E38" s="61"/>
      <c r="F38" s="61"/>
      <c r="G38" s="61"/>
      <c r="H38" s="61"/>
      <c r="I38" s="67"/>
      <c r="J38" s="67"/>
      <c r="K38" s="67"/>
      <c r="L38" s="67"/>
      <c r="M38" s="111"/>
    </row>
    <row r="39" spans="1:13" ht="15.75" customHeight="1">
      <c r="A39" s="59"/>
      <c r="I39" s="111"/>
      <c r="J39" s="111"/>
      <c r="K39" s="111"/>
      <c r="L39" s="111"/>
      <c r="M39" s="111"/>
    </row>
    <row r="40" spans="1:13" ht="15.75" customHeight="1">
      <c r="A40" s="113"/>
      <c r="B40" s="114"/>
      <c r="C40" s="114"/>
      <c r="D40" s="114"/>
      <c r="E40" s="114"/>
      <c r="F40" s="114"/>
      <c r="G40" s="114"/>
      <c r="H40" s="114"/>
      <c r="I40" s="115"/>
      <c r="J40" s="115"/>
      <c r="K40" s="115"/>
      <c r="L40" s="115"/>
      <c r="M40" s="116"/>
    </row>
    <row r="41" spans="1:13" ht="15.75" customHeight="1">
      <c r="A41" s="114"/>
      <c r="B41" s="114"/>
      <c r="C41" s="114"/>
      <c r="D41" s="114"/>
      <c r="E41" s="114"/>
      <c r="F41" s="114"/>
      <c r="G41" s="114"/>
      <c r="H41" s="114"/>
      <c r="I41" s="117"/>
      <c r="J41" s="117"/>
      <c r="K41" s="117"/>
      <c r="L41" s="117"/>
      <c r="M41" s="116"/>
    </row>
    <row r="42" spans="1:13" ht="15.75" customHeight="1">
      <c r="A42" s="114"/>
      <c r="B42" s="114"/>
      <c r="C42" s="114"/>
      <c r="D42" s="114"/>
      <c r="E42" s="114"/>
      <c r="F42" s="114"/>
      <c r="G42" s="114"/>
      <c r="H42" s="114"/>
      <c r="I42" s="89"/>
      <c r="J42" s="89"/>
      <c r="K42" s="89"/>
      <c r="L42" s="89"/>
      <c r="M42" s="116"/>
    </row>
    <row r="43" spans="1:13" ht="15.75" customHeight="1">
      <c r="A43" s="114"/>
      <c r="B43" s="114"/>
      <c r="C43" s="114"/>
      <c r="D43" s="114"/>
      <c r="E43" s="114"/>
      <c r="F43" s="114"/>
      <c r="G43" s="114"/>
      <c r="H43" s="114"/>
      <c r="I43" s="116"/>
      <c r="J43" s="116"/>
      <c r="K43" s="116"/>
      <c r="L43" s="116"/>
      <c r="M43" s="116"/>
    </row>
    <row r="44" spans="1:13" ht="15.7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</row>
    <row r="45" spans="1:13" ht="15.7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</row>
    <row r="46" spans="1:13" ht="15.7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</row>
    <row r="47" spans="1:13" ht="15.7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</row>
    <row r="48" spans="1:13" ht="15.7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</row>
    <row r="49" spans="1:13" ht="15.7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</row>
    <row r="50" spans="1:13" ht="15.7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</row>
    <row r="51" spans="1:13" ht="15.7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</row>
    <row r="52" spans="1:13" ht="15.7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</row>
    <row r="53" spans="1:13" ht="15.7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</row>
  </sheetData>
  <sheetProtection/>
  <mergeCells count="34">
    <mergeCell ref="G12:G13"/>
    <mergeCell ref="A12:A13"/>
    <mergeCell ref="B12:B13"/>
    <mergeCell ref="C12:C13"/>
    <mergeCell ref="D12:D13"/>
    <mergeCell ref="E12:E13"/>
    <mergeCell ref="I12:I13"/>
    <mergeCell ref="J12:J13"/>
    <mergeCell ref="K12:K13"/>
    <mergeCell ref="L12:L13"/>
    <mergeCell ref="M12:M13"/>
    <mergeCell ref="G14:G15"/>
    <mergeCell ref="J14:J15"/>
    <mergeCell ref="K14:K15"/>
    <mergeCell ref="L14:L15"/>
    <mergeCell ref="M14:M15"/>
    <mergeCell ref="A14:A15"/>
    <mergeCell ref="B14:B15"/>
    <mergeCell ref="C14:C15"/>
    <mergeCell ref="D14:D15"/>
    <mergeCell ref="E14:E15"/>
    <mergeCell ref="I14:I15"/>
    <mergeCell ref="G16:G17"/>
    <mergeCell ref="A16:A17"/>
    <mergeCell ref="B16:B17"/>
    <mergeCell ref="C16:C17"/>
    <mergeCell ref="D16:D17"/>
    <mergeCell ref="E16:E17"/>
    <mergeCell ref="I20:J20"/>
    <mergeCell ref="I16:I17"/>
    <mergeCell ref="J16:J17"/>
    <mergeCell ref="K16:K17"/>
    <mergeCell ref="L16:L17"/>
    <mergeCell ref="M16:M17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5"/>
  <sheetViews>
    <sheetView zoomScale="75" zoomScaleNormal="75" zoomScalePageLayoutView="0" workbookViewId="0" topLeftCell="D1">
      <selection activeCell="M1" sqref="M1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9.421875" style="0" customWidth="1"/>
    <col min="4" max="5" width="7.7109375" style="0" customWidth="1"/>
    <col min="6" max="6" width="69.28125" style="0" customWidth="1"/>
    <col min="7" max="12" width="14.7109375" style="0" customWidth="1"/>
    <col min="13" max="13" width="36.00390625" style="0" customWidth="1"/>
  </cols>
  <sheetData>
    <row r="2" spans="1:13" ht="28.5" customHeight="1">
      <c r="A2" s="55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6" ht="16.5" customHeight="1" thickBot="1">
      <c r="A3" s="55"/>
      <c r="B3" s="4"/>
      <c r="C3" s="4"/>
      <c r="D3" s="4"/>
      <c r="E3" s="4"/>
      <c r="F3" s="4"/>
    </row>
    <row r="4" spans="1:13" ht="17.25" customHeight="1">
      <c r="A4" s="55"/>
      <c r="B4" s="4"/>
      <c r="C4" s="4"/>
      <c r="D4" s="4"/>
      <c r="E4" s="4"/>
      <c r="F4" s="4"/>
      <c r="G4" s="56" t="s">
        <v>18</v>
      </c>
      <c r="H4" s="258"/>
      <c r="I4" s="483">
        <v>3000</v>
      </c>
      <c r="J4" s="57"/>
      <c r="K4" s="57"/>
      <c r="L4" s="57"/>
      <c r="M4" s="186"/>
    </row>
    <row r="5" spans="1:13" ht="17.25" customHeight="1">
      <c r="A5" s="77"/>
      <c r="G5" s="188" t="s">
        <v>19</v>
      </c>
      <c r="H5" s="259"/>
      <c r="I5" s="484">
        <v>-3000</v>
      </c>
      <c r="J5" s="57"/>
      <c r="K5" s="57"/>
      <c r="L5" s="57"/>
      <c r="M5" s="57"/>
    </row>
    <row r="6" spans="3:12" ht="18" customHeight="1" thickBot="1">
      <c r="C6" s="61"/>
      <c r="D6" s="61"/>
      <c r="E6" s="61"/>
      <c r="F6" s="61"/>
      <c r="G6" s="62" t="s">
        <v>20</v>
      </c>
      <c r="H6" s="260"/>
      <c r="I6" s="487">
        <f>SUM(I4:I5)</f>
        <v>0</v>
      </c>
      <c r="J6" s="57"/>
      <c r="K6" s="57"/>
      <c r="L6" s="57"/>
    </row>
    <row r="7" spans="1:12" ht="18" customHeight="1">
      <c r="A7" s="63" t="s">
        <v>21</v>
      </c>
      <c r="B7" s="61"/>
      <c r="C7" s="61"/>
      <c r="D7" s="61"/>
      <c r="E7" s="61"/>
      <c r="F7" s="61"/>
      <c r="G7" s="64"/>
      <c r="H7" s="64"/>
      <c r="I7" s="65"/>
      <c r="J7" s="57"/>
      <c r="K7" s="57"/>
      <c r="L7" s="57"/>
    </row>
    <row r="8" spans="1:12" ht="17.25" customHeight="1">
      <c r="A8" s="325" t="s">
        <v>232</v>
      </c>
      <c r="B8" s="324"/>
      <c r="C8" s="4"/>
      <c r="D8" s="4"/>
      <c r="E8" s="61"/>
      <c r="F8" s="61"/>
      <c r="G8" s="61"/>
      <c r="H8" s="61"/>
      <c r="I8" s="65"/>
      <c r="J8" s="57"/>
      <c r="K8" s="57"/>
      <c r="L8" s="57"/>
    </row>
    <row r="9" spans="1:13" ht="16.5" customHeight="1" thickBot="1">
      <c r="A9" s="77"/>
      <c r="F9" s="54"/>
      <c r="G9" s="67" t="s">
        <v>22</v>
      </c>
      <c r="H9" s="67"/>
      <c r="M9" s="68"/>
    </row>
    <row r="10" spans="1:14" ht="78" customHeight="1" thickBot="1">
      <c r="A10" s="350" t="s">
        <v>23</v>
      </c>
      <c r="B10" s="70" t="s">
        <v>24</v>
      </c>
      <c r="C10" s="70" t="s">
        <v>25</v>
      </c>
      <c r="D10" s="70" t="s">
        <v>26</v>
      </c>
      <c r="E10" s="70" t="s">
        <v>27</v>
      </c>
      <c r="F10" s="134" t="s">
        <v>28</v>
      </c>
      <c r="G10" s="71" t="s">
        <v>29</v>
      </c>
      <c r="H10" s="213" t="s">
        <v>199</v>
      </c>
      <c r="I10" s="71" t="s">
        <v>227</v>
      </c>
      <c r="J10" s="71" t="s">
        <v>30</v>
      </c>
      <c r="K10" s="71" t="s">
        <v>31</v>
      </c>
      <c r="L10" s="71" t="s">
        <v>32</v>
      </c>
      <c r="M10" s="72" t="s">
        <v>33</v>
      </c>
      <c r="N10" s="73"/>
    </row>
    <row r="11" spans="1:13" ht="17.25" customHeight="1">
      <c r="A11" s="654">
        <v>1</v>
      </c>
      <c r="B11" s="656" t="s">
        <v>122</v>
      </c>
      <c r="C11" s="657">
        <v>6111</v>
      </c>
      <c r="D11" s="654">
        <v>1</v>
      </c>
      <c r="E11" s="662">
        <v>6172</v>
      </c>
      <c r="F11" s="351"/>
      <c r="G11" s="660"/>
      <c r="H11" s="309"/>
      <c r="I11" s="652">
        <v>680</v>
      </c>
      <c r="J11" s="652"/>
      <c r="K11" s="650">
        <v>0</v>
      </c>
      <c r="L11" s="650">
        <f>SUM(J11:K11)</f>
        <v>0</v>
      </c>
      <c r="M11" s="562"/>
    </row>
    <row r="12" spans="1:13" ht="17.25" customHeight="1" thickBot="1">
      <c r="A12" s="655"/>
      <c r="B12" s="655"/>
      <c r="C12" s="655"/>
      <c r="D12" s="655"/>
      <c r="E12" s="663"/>
      <c r="F12" s="135" t="s">
        <v>123</v>
      </c>
      <c r="G12" s="661"/>
      <c r="H12" s="310"/>
      <c r="I12" s="653"/>
      <c r="J12" s="653"/>
      <c r="K12" s="651"/>
      <c r="L12" s="651"/>
      <c r="M12" s="530"/>
    </row>
    <row r="13" spans="1:13" s="74" customFormat="1" ht="17.25" customHeight="1">
      <c r="A13" s="654">
        <v>2</v>
      </c>
      <c r="B13" s="656" t="s">
        <v>124</v>
      </c>
      <c r="C13" s="657">
        <v>6125</v>
      </c>
      <c r="D13" s="654">
        <v>2</v>
      </c>
      <c r="E13" s="654">
        <v>6172</v>
      </c>
      <c r="F13" s="351"/>
      <c r="G13" s="658"/>
      <c r="H13" s="298"/>
      <c r="I13" s="652">
        <v>420</v>
      </c>
      <c r="J13" s="652"/>
      <c r="K13" s="650">
        <v>0</v>
      </c>
      <c r="L13" s="650">
        <f>SUM(J13:K13)</f>
        <v>0</v>
      </c>
      <c r="M13" s="562"/>
    </row>
    <row r="14" spans="1:13" s="74" customFormat="1" ht="18" customHeight="1" thickBot="1">
      <c r="A14" s="655"/>
      <c r="B14" s="655"/>
      <c r="C14" s="655"/>
      <c r="D14" s="655"/>
      <c r="E14" s="655"/>
      <c r="F14" s="135" t="s">
        <v>125</v>
      </c>
      <c r="G14" s="659"/>
      <c r="H14" s="311"/>
      <c r="I14" s="653"/>
      <c r="J14" s="653"/>
      <c r="K14" s="651"/>
      <c r="L14" s="651"/>
      <c r="M14" s="530"/>
    </row>
    <row r="15" spans="1:13" ht="16.5" customHeight="1">
      <c r="A15" s="654">
        <v>3</v>
      </c>
      <c r="B15" s="656" t="s">
        <v>126</v>
      </c>
      <c r="C15" s="657">
        <v>6121</v>
      </c>
      <c r="D15" s="654">
        <v>3</v>
      </c>
      <c r="E15" s="654">
        <v>6172</v>
      </c>
      <c r="F15" s="136" t="s">
        <v>127</v>
      </c>
      <c r="G15" s="650"/>
      <c r="H15" s="312"/>
      <c r="I15" s="652">
        <v>1200</v>
      </c>
      <c r="J15" s="652"/>
      <c r="K15" s="650">
        <v>0</v>
      </c>
      <c r="L15" s="650">
        <f>SUM(J15:K15)</f>
        <v>0</v>
      </c>
      <c r="M15" s="562"/>
    </row>
    <row r="16" spans="1:13" ht="32.25" customHeight="1" thickBot="1">
      <c r="A16" s="655"/>
      <c r="B16" s="655"/>
      <c r="C16" s="655"/>
      <c r="D16" s="655"/>
      <c r="E16" s="655"/>
      <c r="F16" s="129" t="s">
        <v>128</v>
      </c>
      <c r="G16" s="651"/>
      <c r="H16" s="313"/>
      <c r="I16" s="653"/>
      <c r="J16" s="653"/>
      <c r="K16" s="544"/>
      <c r="L16" s="544"/>
      <c r="M16" s="530"/>
    </row>
    <row r="17" spans="1:13" ht="17.25" customHeight="1">
      <c r="A17" s="654">
        <v>5</v>
      </c>
      <c r="B17" s="656" t="s">
        <v>129</v>
      </c>
      <c r="C17" s="657">
        <v>6123</v>
      </c>
      <c r="D17" s="654">
        <v>5</v>
      </c>
      <c r="E17" s="654">
        <v>6172</v>
      </c>
      <c r="F17" s="351"/>
      <c r="G17" s="650"/>
      <c r="H17" s="312"/>
      <c r="I17" s="652">
        <v>700</v>
      </c>
      <c r="J17" s="652"/>
      <c r="K17" s="650">
        <v>0</v>
      </c>
      <c r="L17" s="650">
        <f>SUM(J17:K17)</f>
        <v>0</v>
      </c>
      <c r="M17" s="562"/>
    </row>
    <row r="18" spans="1:13" ht="17.25" customHeight="1" thickBot="1">
      <c r="A18" s="655"/>
      <c r="B18" s="655"/>
      <c r="C18" s="655"/>
      <c r="D18" s="655"/>
      <c r="E18" s="655"/>
      <c r="F18" s="135" t="s">
        <v>130</v>
      </c>
      <c r="G18" s="651"/>
      <c r="H18" s="313"/>
      <c r="I18" s="653"/>
      <c r="J18" s="653"/>
      <c r="K18" s="544"/>
      <c r="L18" s="544"/>
      <c r="M18" s="530"/>
    </row>
    <row r="19" spans="1:13" ht="25.5" customHeight="1" thickBot="1">
      <c r="A19" s="54"/>
      <c r="B19" s="54"/>
      <c r="C19" s="54"/>
      <c r="G19" s="118"/>
      <c r="H19" s="118"/>
      <c r="I19" s="269"/>
      <c r="J19" s="269"/>
      <c r="K19" s="76"/>
      <c r="L19" s="76"/>
      <c r="M19" s="189"/>
    </row>
    <row r="20" spans="1:13" ht="25.5" customHeight="1" thickBot="1">
      <c r="A20" s="78"/>
      <c r="B20" s="78"/>
      <c r="C20" s="78"/>
      <c r="D20" s="78"/>
      <c r="E20" s="78"/>
      <c r="F20" s="79" t="s">
        <v>36</v>
      </c>
      <c r="G20" s="81"/>
      <c r="H20" s="303">
        <v>0</v>
      </c>
      <c r="I20" s="255">
        <f>SUM(I11:I19)</f>
        <v>3000</v>
      </c>
      <c r="J20" s="255">
        <f>SUM(J11:J16)</f>
        <v>0</v>
      </c>
      <c r="K20" s="81">
        <f>SUM(K11:K19)</f>
        <v>0</v>
      </c>
      <c r="L20" s="81">
        <f>SUM(L11:L19)</f>
        <v>0</v>
      </c>
      <c r="M20" s="190"/>
    </row>
    <row r="21" spans="1:13" ht="22.5" customHeight="1" thickBot="1">
      <c r="A21" s="83"/>
      <c r="B21" s="84"/>
      <c r="C21" s="83"/>
      <c r="D21" s="83"/>
      <c r="E21" s="83"/>
      <c r="F21" s="78"/>
      <c r="G21" s="119"/>
      <c r="H21" s="119"/>
      <c r="I21" s="537">
        <f>SUM(I20+J20)</f>
        <v>3000</v>
      </c>
      <c r="J21" s="538"/>
      <c r="K21" s="25"/>
      <c r="L21" s="25"/>
      <c r="M21" s="191"/>
    </row>
    <row r="22" spans="1:13" ht="28.5" customHeight="1" thickBot="1">
      <c r="A22" s="83"/>
      <c r="B22" s="84"/>
      <c r="C22" s="83"/>
      <c r="D22" s="83"/>
      <c r="E22" s="83"/>
      <c r="F22" s="78"/>
      <c r="G22" s="78"/>
      <c r="H22" s="78"/>
      <c r="I22" s="120"/>
      <c r="J22" s="120"/>
      <c r="K22" s="120"/>
      <c r="L22" s="120"/>
      <c r="M22" s="191"/>
    </row>
    <row r="23" spans="1:13" ht="19.5" customHeight="1" thickBot="1">
      <c r="A23" s="78"/>
      <c r="B23" s="78"/>
      <c r="C23" s="78"/>
      <c r="D23" s="78"/>
      <c r="E23" s="214"/>
      <c r="F23" s="86" t="s">
        <v>37</v>
      </c>
      <c r="G23" s="86" t="s">
        <v>38</v>
      </c>
      <c r="H23" s="86"/>
      <c r="I23" s="121">
        <v>0</v>
      </c>
      <c r="J23" s="122"/>
      <c r="K23" s="122"/>
      <c r="L23" s="122"/>
      <c r="M23" s="191"/>
    </row>
    <row r="24" spans="1:13" ht="19.5" customHeight="1">
      <c r="A24" s="83"/>
      <c r="B24" s="83"/>
      <c r="C24" s="83"/>
      <c r="D24" s="83"/>
      <c r="E24" s="83"/>
      <c r="F24" s="84"/>
      <c r="G24" s="86" t="s">
        <v>39</v>
      </c>
      <c r="H24" s="86"/>
      <c r="I24" s="121">
        <v>0</v>
      </c>
      <c r="J24" s="122"/>
      <c r="K24" s="122"/>
      <c r="L24" s="122"/>
      <c r="M24" s="191"/>
    </row>
    <row r="25" spans="1:13" ht="17.25" customHeight="1">
      <c r="A25" s="83"/>
      <c r="B25" s="83"/>
      <c r="C25" s="83"/>
      <c r="D25" s="83"/>
      <c r="E25" s="83"/>
      <c r="F25" s="78"/>
      <c r="G25" s="86" t="s">
        <v>40</v>
      </c>
      <c r="H25" s="86"/>
      <c r="I25" s="88">
        <f>SUM(I23:I24)</f>
        <v>0</v>
      </c>
      <c r="J25" s="89"/>
      <c r="K25" s="89"/>
      <c r="L25" s="89"/>
      <c r="M25" s="191"/>
    </row>
    <row r="26" spans="1:13" s="74" customFormat="1" ht="17.25" customHeight="1" thickBot="1">
      <c r="A26" s="90"/>
      <c r="B26" s="84"/>
      <c r="C26" s="91"/>
      <c r="D26" s="90"/>
      <c r="E26" s="90"/>
      <c r="F26" s="91"/>
      <c r="G26" s="91"/>
      <c r="H26" s="91"/>
      <c r="I26" s="91"/>
      <c r="J26" s="89"/>
      <c r="K26" s="89"/>
      <c r="L26" s="89"/>
      <c r="M26" s="192"/>
    </row>
    <row r="27" spans="1:13" s="74" customFormat="1" ht="16.5" customHeight="1">
      <c r="A27" s="193" t="s">
        <v>41</v>
      </c>
      <c r="B27" s="194"/>
      <c r="C27" s="194"/>
      <c r="D27" s="194"/>
      <c r="E27" s="194"/>
      <c r="F27" s="194"/>
      <c r="G27" s="194"/>
      <c r="H27" s="194"/>
      <c r="I27" s="195"/>
      <c r="J27" s="89"/>
      <c r="K27" s="89"/>
      <c r="L27" s="89"/>
      <c r="M27" s="192"/>
    </row>
    <row r="28" spans="1:13" ht="17.25" customHeight="1">
      <c r="A28" s="98" t="s">
        <v>25</v>
      </c>
      <c r="B28" s="100"/>
      <c r="C28" s="100">
        <v>6111</v>
      </c>
      <c r="D28" s="100"/>
      <c r="E28" s="100"/>
      <c r="F28" s="100" t="s">
        <v>170</v>
      </c>
      <c r="G28" s="100"/>
      <c r="H28" s="100"/>
      <c r="I28" s="101">
        <v>680</v>
      </c>
      <c r="J28" s="89"/>
      <c r="K28" s="89"/>
      <c r="L28" s="89"/>
      <c r="M28" s="189"/>
    </row>
    <row r="29" spans="1:13" ht="17.25" customHeight="1">
      <c r="A29" s="102" t="s">
        <v>25</v>
      </c>
      <c r="B29" s="104"/>
      <c r="C29" s="104">
        <v>6125</v>
      </c>
      <c r="D29" s="104"/>
      <c r="E29" s="104"/>
      <c r="F29" s="104" t="s">
        <v>171</v>
      </c>
      <c r="G29" s="104"/>
      <c r="H29" s="104"/>
      <c r="I29" s="105">
        <v>420</v>
      </c>
      <c r="J29" s="89"/>
      <c r="K29" s="89"/>
      <c r="L29" s="89"/>
      <c r="M29" s="189"/>
    </row>
    <row r="30" spans="1:13" ht="17.25" customHeight="1">
      <c r="A30" s="98" t="s">
        <v>25</v>
      </c>
      <c r="B30" s="100"/>
      <c r="C30" s="100">
        <v>6123</v>
      </c>
      <c r="D30" s="100"/>
      <c r="E30" s="100"/>
      <c r="F30" s="100" t="s">
        <v>172</v>
      </c>
      <c r="G30" s="100"/>
      <c r="H30" s="100"/>
      <c r="I30" s="101">
        <v>700</v>
      </c>
      <c r="J30" s="89"/>
      <c r="K30" s="89"/>
      <c r="L30" s="89"/>
      <c r="M30" s="189"/>
    </row>
    <row r="31" spans="1:13" ht="17.25" customHeight="1">
      <c r="A31" s="102" t="s">
        <v>25</v>
      </c>
      <c r="B31" s="103"/>
      <c r="C31" s="104">
        <v>6121</v>
      </c>
      <c r="D31" s="104"/>
      <c r="E31" s="104"/>
      <c r="F31" s="104" t="s">
        <v>173</v>
      </c>
      <c r="G31" s="104"/>
      <c r="H31" s="104"/>
      <c r="I31" s="105">
        <v>1200</v>
      </c>
      <c r="J31" s="54"/>
      <c r="K31" s="54"/>
      <c r="L31" s="54"/>
      <c r="M31" s="54"/>
    </row>
    <row r="32" spans="1:13" ht="17.25" customHeight="1">
      <c r="A32" s="98" t="s">
        <v>48</v>
      </c>
      <c r="B32" s="99"/>
      <c r="C32" s="100">
        <v>6901</v>
      </c>
      <c r="D32" s="100"/>
      <c r="E32" s="100"/>
      <c r="F32" s="100" t="s">
        <v>161</v>
      </c>
      <c r="G32" s="100"/>
      <c r="H32" s="100"/>
      <c r="I32" s="101">
        <v>0</v>
      </c>
      <c r="J32" s="54"/>
      <c r="K32" s="54"/>
      <c r="L32" s="54"/>
      <c r="M32" s="54"/>
    </row>
    <row r="33" spans="1:13" ht="17.25" customHeight="1" thickBot="1">
      <c r="A33" s="201"/>
      <c r="B33" s="202"/>
      <c r="C33" s="202"/>
      <c r="D33" s="202"/>
      <c r="E33" s="202"/>
      <c r="F33" s="203" t="s">
        <v>44</v>
      </c>
      <c r="G33" s="202"/>
      <c r="H33" s="202"/>
      <c r="I33" s="200">
        <f>SUM(I28:I32)</f>
        <v>3000</v>
      </c>
      <c r="J33" s="89"/>
      <c r="K33" s="89"/>
      <c r="L33" s="89"/>
      <c r="M33" s="54"/>
    </row>
    <row r="34" spans="1:12" ht="17.25" customHeight="1">
      <c r="A34" s="110"/>
      <c r="I34" s="89"/>
      <c r="J34" s="89"/>
      <c r="K34" s="89"/>
      <c r="L34" s="89"/>
    </row>
    <row r="35" spans="2:12" ht="17.25" customHeight="1">
      <c r="B35" s="137"/>
      <c r="F35" s="138"/>
      <c r="I35" s="89"/>
      <c r="J35" s="89"/>
      <c r="K35" s="89"/>
      <c r="L35" s="89"/>
    </row>
    <row r="36" spans="6:12" ht="17.25" customHeight="1">
      <c r="F36" s="138"/>
      <c r="I36" s="89"/>
      <c r="J36" s="89"/>
      <c r="K36" s="89"/>
      <c r="L36" s="89"/>
    </row>
    <row r="37" ht="17.25" customHeight="1"/>
    <row r="38" spans="1:13" ht="17.25" customHeight="1">
      <c r="A38" s="55"/>
      <c r="B38" s="55"/>
      <c r="C38" s="55"/>
      <c r="D38" s="55"/>
      <c r="E38" s="55"/>
      <c r="F38" s="55"/>
      <c r="G38" s="55"/>
      <c r="H38" s="55"/>
      <c r="I38" s="111"/>
      <c r="J38" s="111"/>
      <c r="K38" s="111"/>
      <c r="L38" s="111"/>
      <c r="M38" s="112"/>
    </row>
    <row r="39" spans="1:12" ht="17.25" customHeight="1">
      <c r="A39" s="77"/>
      <c r="I39" s="61"/>
      <c r="J39" s="61"/>
      <c r="K39" s="61"/>
      <c r="L39" s="61"/>
    </row>
    <row r="40" spans="1:13" ht="15.75" customHeight="1">
      <c r="A40" s="63"/>
      <c r="B40" s="61"/>
      <c r="C40" s="61"/>
      <c r="D40" s="61"/>
      <c r="E40" s="61"/>
      <c r="F40" s="61"/>
      <c r="G40" s="61"/>
      <c r="H40" s="61"/>
      <c r="I40" s="67"/>
      <c r="J40" s="67"/>
      <c r="K40" s="67"/>
      <c r="L40" s="67"/>
      <c r="M40" s="111"/>
    </row>
    <row r="41" spans="1:13" ht="20.25" customHeight="1">
      <c r="A41" s="77"/>
      <c r="I41" s="111"/>
      <c r="J41" s="111"/>
      <c r="K41" s="111"/>
      <c r="L41" s="111"/>
      <c r="M41" s="111"/>
    </row>
    <row r="42" spans="1:13" ht="15.75" customHeight="1">
      <c r="A42" s="196"/>
      <c r="B42" s="197"/>
      <c r="C42" s="197"/>
      <c r="D42" s="197"/>
      <c r="E42" s="197"/>
      <c r="F42" s="197"/>
      <c r="G42" s="197"/>
      <c r="H42" s="197"/>
      <c r="I42" s="115"/>
      <c r="J42" s="115"/>
      <c r="K42" s="115"/>
      <c r="L42" s="115"/>
      <c r="M42" s="198"/>
    </row>
    <row r="43" spans="1:13" ht="15.75" customHeight="1">
      <c r="A43" s="197"/>
      <c r="B43" s="197"/>
      <c r="C43" s="197"/>
      <c r="D43" s="197"/>
      <c r="E43" s="197"/>
      <c r="F43" s="197"/>
      <c r="G43" s="197"/>
      <c r="H43" s="197"/>
      <c r="I43" s="199"/>
      <c r="J43" s="199"/>
      <c r="K43" s="199"/>
      <c r="L43" s="199"/>
      <c r="M43" s="198"/>
    </row>
    <row r="44" spans="1:13" ht="15.75" customHeight="1">
      <c r="A44" s="197"/>
      <c r="B44" s="197"/>
      <c r="C44" s="197"/>
      <c r="D44" s="197"/>
      <c r="E44" s="197"/>
      <c r="F44" s="197"/>
      <c r="G44" s="197"/>
      <c r="H44" s="197"/>
      <c r="I44" s="89"/>
      <c r="J44" s="89"/>
      <c r="K44" s="89"/>
      <c r="L44" s="89"/>
      <c r="M44" s="198"/>
    </row>
    <row r="45" spans="1:13" ht="15.75" customHeight="1">
      <c r="A45" s="197"/>
      <c r="B45" s="197"/>
      <c r="C45" s="197"/>
      <c r="D45" s="197"/>
      <c r="E45" s="197"/>
      <c r="F45" s="197"/>
      <c r="G45" s="197"/>
      <c r="H45" s="197"/>
      <c r="I45" s="198"/>
      <c r="J45" s="198"/>
      <c r="K45" s="198"/>
      <c r="L45" s="198"/>
      <c r="M45" s="198"/>
    </row>
    <row r="46" spans="1:13" ht="15.75" customHeight="1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1:13" ht="15.75" customHeight="1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1:13" ht="15.75" customHeight="1">
      <c r="A48" s="197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3" ht="15.7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</row>
    <row r="50" spans="1:13" ht="15.75" customHeigh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1:13" ht="15.7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5.7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</row>
    <row r="53" spans="1:13" ht="15.75" customHeight="1">
      <c r="A53" s="197"/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</row>
    <row r="54" spans="1:13" ht="15.75" customHeight="1">
      <c r="A54" s="197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</row>
    <row r="55" spans="1:13" ht="15.7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ht="15.75" customHeight="1"/>
    <row r="57" ht="15.75" customHeight="1"/>
    <row r="58" ht="15.75" customHeight="1"/>
  </sheetData>
  <sheetProtection/>
  <mergeCells count="45">
    <mergeCell ref="G11:G12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L13:L14"/>
    <mergeCell ref="M13:M14"/>
    <mergeCell ref="I11:I12"/>
    <mergeCell ref="J11:J12"/>
    <mergeCell ref="K11:K12"/>
    <mergeCell ref="L11:L12"/>
    <mergeCell ref="M11:M12"/>
    <mergeCell ref="G15:G16"/>
    <mergeCell ref="G13:G14"/>
    <mergeCell ref="I13:I14"/>
    <mergeCell ref="J13:J14"/>
    <mergeCell ref="K13:K14"/>
    <mergeCell ref="A15:A16"/>
    <mergeCell ref="B15:B16"/>
    <mergeCell ref="C15:C16"/>
    <mergeCell ref="D15:D16"/>
    <mergeCell ref="E15:E16"/>
    <mergeCell ref="I15:I16"/>
    <mergeCell ref="J15:J16"/>
    <mergeCell ref="K15:K16"/>
    <mergeCell ref="L15:L16"/>
    <mergeCell ref="M15:M16"/>
    <mergeCell ref="A17:A18"/>
    <mergeCell ref="B17:B18"/>
    <mergeCell ref="C17:C18"/>
    <mergeCell ref="D17:D18"/>
    <mergeCell ref="E17:E18"/>
    <mergeCell ref="I21:J21"/>
    <mergeCell ref="G17:G18"/>
    <mergeCell ref="I17:I18"/>
    <mergeCell ref="J17:J18"/>
    <mergeCell ref="K17:K18"/>
    <mergeCell ref="M17:M18"/>
    <mergeCell ref="L17:L18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9"/>
  <sheetViews>
    <sheetView zoomScale="75" zoomScaleNormal="75" zoomScalePageLayoutView="0" workbookViewId="0" topLeftCell="D1">
      <selection activeCell="L29" sqref="L29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9.57421875" style="0" customWidth="1"/>
    <col min="4" max="5" width="7.7109375" style="0" customWidth="1"/>
    <col min="6" max="6" width="69.28125" style="0" customWidth="1"/>
    <col min="7" max="12" width="14.7109375" style="0" customWidth="1"/>
    <col min="13" max="13" width="36.00390625" style="0" customWidth="1"/>
  </cols>
  <sheetData>
    <row r="2" spans="1:13" ht="28.5" customHeight="1">
      <c r="A2" s="55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25" customHeight="1" thickBot="1">
      <c r="A3" s="5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2" ht="17.25" customHeight="1">
      <c r="A4" s="77"/>
      <c r="G4" s="56" t="s">
        <v>18</v>
      </c>
      <c r="H4" s="258"/>
      <c r="I4" s="483">
        <v>69031</v>
      </c>
      <c r="J4" s="57"/>
      <c r="K4" s="57"/>
      <c r="L4" s="57"/>
    </row>
    <row r="5" spans="1:12" ht="17.25" customHeight="1">
      <c r="A5" s="63"/>
      <c r="B5" s="61"/>
      <c r="C5" s="61"/>
      <c r="D5" s="61"/>
      <c r="E5" s="61"/>
      <c r="F5" s="61"/>
      <c r="G5" s="188" t="s">
        <v>19</v>
      </c>
      <c r="H5" s="259"/>
      <c r="I5" s="484">
        <v>-69031</v>
      </c>
      <c r="J5" s="57"/>
      <c r="K5" s="57"/>
      <c r="L5" s="57"/>
    </row>
    <row r="6" spans="1:12" ht="17.25" customHeight="1" thickBot="1">
      <c r="A6" s="124"/>
      <c r="B6" s="66"/>
      <c r="C6" s="66"/>
      <c r="D6" s="61"/>
      <c r="E6" s="61"/>
      <c r="F6" s="61"/>
      <c r="G6" s="62" t="s">
        <v>20</v>
      </c>
      <c r="H6" s="260"/>
      <c r="I6" s="487">
        <v>0</v>
      </c>
      <c r="J6" s="57"/>
      <c r="K6" s="57"/>
      <c r="L6" s="57"/>
    </row>
    <row r="7" spans="1:12" ht="17.25" customHeight="1">
      <c r="A7" s="63" t="s">
        <v>21</v>
      </c>
      <c r="B7" s="61"/>
      <c r="C7" s="66"/>
      <c r="D7" s="61"/>
      <c r="E7" s="61"/>
      <c r="F7" s="61"/>
      <c r="G7" s="64"/>
      <c r="H7" s="64"/>
      <c r="I7" s="65"/>
      <c r="J7" s="57"/>
      <c r="K7" s="57"/>
      <c r="L7" s="57"/>
    </row>
    <row r="8" spans="1:12" ht="17.25" customHeight="1">
      <c r="A8" s="325" t="s">
        <v>233</v>
      </c>
      <c r="B8" s="324"/>
      <c r="C8" s="324"/>
      <c r="D8" s="61"/>
      <c r="E8" s="61"/>
      <c r="F8" s="61"/>
      <c r="G8" s="64"/>
      <c r="H8" s="64"/>
      <c r="I8" s="65"/>
      <c r="J8" s="57"/>
      <c r="K8" s="57"/>
      <c r="L8" s="57"/>
    </row>
    <row r="9" spans="1:13" ht="16.5" customHeight="1" thickBot="1">
      <c r="A9" s="77"/>
      <c r="F9" s="54"/>
      <c r="G9" s="67" t="s">
        <v>22</v>
      </c>
      <c r="H9" s="67"/>
      <c r="M9" s="68"/>
    </row>
    <row r="10" spans="1:14" ht="75.75" customHeight="1" thickBot="1">
      <c r="A10" s="69" t="s">
        <v>23</v>
      </c>
      <c r="B10" s="70" t="s">
        <v>24</v>
      </c>
      <c r="C10" s="70" t="s">
        <v>25</v>
      </c>
      <c r="D10" s="70" t="s">
        <v>26</v>
      </c>
      <c r="E10" s="70" t="s">
        <v>27</v>
      </c>
      <c r="F10" s="70" t="s">
        <v>28</v>
      </c>
      <c r="G10" s="71" t="s">
        <v>29</v>
      </c>
      <c r="H10" s="213" t="s">
        <v>199</v>
      </c>
      <c r="I10" s="177" t="s">
        <v>105</v>
      </c>
      <c r="J10" s="71" t="s">
        <v>106</v>
      </c>
      <c r="K10" s="178" t="s">
        <v>31</v>
      </c>
      <c r="L10" s="177" t="s">
        <v>32</v>
      </c>
      <c r="M10" s="72" t="s">
        <v>33</v>
      </c>
      <c r="N10" s="73"/>
    </row>
    <row r="11" spans="1:13" ht="17.25" customHeight="1">
      <c r="A11" s="531">
        <v>1</v>
      </c>
      <c r="B11" s="533" t="s">
        <v>107</v>
      </c>
      <c r="C11" s="405"/>
      <c r="D11" s="534">
        <v>27</v>
      </c>
      <c r="E11" s="531">
        <v>4357</v>
      </c>
      <c r="F11" s="179" t="s">
        <v>108</v>
      </c>
      <c r="G11" s="441">
        <v>46718</v>
      </c>
      <c r="H11" s="315"/>
      <c r="I11" s="447">
        <v>1982</v>
      </c>
      <c r="J11" s="448"/>
      <c r="K11" s="670">
        <v>0</v>
      </c>
      <c r="L11" s="664">
        <v>99404</v>
      </c>
      <c r="M11" s="449" t="s">
        <v>162</v>
      </c>
    </row>
    <row r="12" spans="1:13" ht="17.25" customHeight="1">
      <c r="A12" s="667"/>
      <c r="B12" s="668"/>
      <c r="C12" s="442">
        <v>6351</v>
      </c>
      <c r="D12" s="669"/>
      <c r="E12" s="667"/>
      <c r="F12" s="443" t="s">
        <v>152</v>
      </c>
      <c r="G12" s="444">
        <v>35812</v>
      </c>
      <c r="H12" s="316">
        <v>13899</v>
      </c>
      <c r="I12" s="450">
        <v>13899</v>
      </c>
      <c r="J12" s="451"/>
      <c r="K12" s="671"/>
      <c r="L12" s="665"/>
      <c r="M12" s="452"/>
    </row>
    <row r="13" spans="1:13" ht="17.25" customHeight="1" thickBot="1">
      <c r="A13" s="532"/>
      <c r="B13" s="532"/>
      <c r="C13" s="445">
        <v>5331</v>
      </c>
      <c r="D13" s="532"/>
      <c r="E13" s="532"/>
      <c r="F13" s="180" t="s">
        <v>152</v>
      </c>
      <c r="G13" s="446"/>
      <c r="H13" s="317"/>
      <c r="I13" s="453"/>
      <c r="J13" s="454">
        <v>993</v>
      </c>
      <c r="K13" s="672"/>
      <c r="L13" s="666"/>
      <c r="M13" s="455" t="s">
        <v>157</v>
      </c>
    </row>
    <row r="14" spans="1:13" s="74" customFormat="1" ht="17.25" customHeight="1">
      <c r="A14" s="531">
        <v>2</v>
      </c>
      <c r="B14" s="533" t="s">
        <v>109</v>
      </c>
      <c r="C14" s="405"/>
      <c r="D14" s="534">
        <v>3</v>
      </c>
      <c r="E14" s="531">
        <v>4357</v>
      </c>
      <c r="F14" s="179" t="s">
        <v>110</v>
      </c>
      <c r="G14" s="441">
        <v>14830</v>
      </c>
      <c r="H14" s="318"/>
      <c r="I14" s="441">
        <v>46921</v>
      </c>
      <c r="J14" s="448"/>
      <c r="K14" s="673">
        <v>0</v>
      </c>
      <c r="L14" s="673">
        <v>84773</v>
      </c>
      <c r="M14" s="449" t="s">
        <v>162</v>
      </c>
    </row>
    <row r="15" spans="1:13" s="74" customFormat="1" ht="17.25" customHeight="1" thickBot="1">
      <c r="A15" s="667"/>
      <c r="B15" s="668"/>
      <c r="C15" s="442">
        <v>6121</v>
      </c>
      <c r="D15" s="669"/>
      <c r="E15" s="667"/>
      <c r="F15" s="443" t="s">
        <v>153</v>
      </c>
      <c r="G15" s="444">
        <v>14913</v>
      </c>
      <c r="H15" s="319"/>
      <c r="I15" s="444">
        <v>3685</v>
      </c>
      <c r="J15" s="451"/>
      <c r="K15" s="674"/>
      <c r="L15" s="674"/>
      <c r="M15" s="452"/>
    </row>
    <row r="16" spans="1:13" s="74" customFormat="1" ht="18" customHeight="1" thickBot="1">
      <c r="A16" s="532"/>
      <c r="B16" s="532"/>
      <c r="C16" s="445">
        <v>5137</v>
      </c>
      <c r="D16" s="532"/>
      <c r="E16" s="532"/>
      <c r="F16" s="180" t="s">
        <v>153</v>
      </c>
      <c r="G16" s="446"/>
      <c r="H16" s="320"/>
      <c r="I16" s="446"/>
      <c r="J16" s="454">
        <v>4424</v>
      </c>
      <c r="K16" s="675"/>
      <c r="L16" s="675"/>
      <c r="M16" s="403" t="s">
        <v>158</v>
      </c>
    </row>
    <row r="17" spans="1:13" ht="17.25" customHeight="1">
      <c r="A17" s="531">
        <v>3</v>
      </c>
      <c r="B17" s="533" t="s">
        <v>111</v>
      </c>
      <c r="C17" s="405"/>
      <c r="D17" s="534">
        <v>1</v>
      </c>
      <c r="E17" s="531">
        <v>4357</v>
      </c>
      <c r="F17" s="179" t="s">
        <v>112</v>
      </c>
      <c r="G17" s="441">
        <v>17165</v>
      </c>
      <c r="H17" s="318"/>
      <c r="I17" s="456">
        <v>7189</v>
      </c>
      <c r="J17" s="448"/>
      <c r="K17" s="673">
        <v>0</v>
      </c>
      <c r="L17" s="664">
        <v>39590</v>
      </c>
      <c r="M17" s="449" t="s">
        <v>162</v>
      </c>
    </row>
    <row r="18" spans="1:13" ht="17.25" customHeight="1">
      <c r="A18" s="667"/>
      <c r="B18" s="668"/>
      <c r="C18" s="442">
        <v>6121</v>
      </c>
      <c r="D18" s="669"/>
      <c r="E18" s="667"/>
      <c r="F18" s="443" t="s">
        <v>154</v>
      </c>
      <c r="G18" s="444">
        <v>8906</v>
      </c>
      <c r="H18" s="319"/>
      <c r="I18" s="451">
        <v>4440</v>
      </c>
      <c r="J18" s="451"/>
      <c r="K18" s="674"/>
      <c r="L18" s="665"/>
      <c r="M18" s="452" t="s">
        <v>159</v>
      </c>
    </row>
    <row r="19" spans="1:13" ht="17.25" customHeight="1" thickBot="1">
      <c r="A19" s="532"/>
      <c r="B19" s="532"/>
      <c r="C19" s="445">
        <v>5137</v>
      </c>
      <c r="D19" s="532"/>
      <c r="E19" s="532"/>
      <c r="F19" s="180" t="s">
        <v>154</v>
      </c>
      <c r="G19" s="446"/>
      <c r="H19" s="320"/>
      <c r="I19" s="457"/>
      <c r="J19" s="454">
        <v>1890</v>
      </c>
      <c r="K19" s="675"/>
      <c r="L19" s="666"/>
      <c r="M19" s="455" t="s">
        <v>160</v>
      </c>
    </row>
    <row r="20" spans="1:13" ht="18" customHeight="1">
      <c r="A20" s="556">
        <v>4</v>
      </c>
      <c r="B20" s="558"/>
      <c r="C20" s="559">
        <v>6351</v>
      </c>
      <c r="D20" s="559">
        <v>6</v>
      </c>
      <c r="E20" s="556">
        <v>4357</v>
      </c>
      <c r="F20" s="220" t="s">
        <v>113</v>
      </c>
      <c r="G20" s="678">
        <v>3500</v>
      </c>
      <c r="H20" s="321"/>
      <c r="I20" s="682">
        <v>1700</v>
      </c>
      <c r="J20" s="682">
        <v>0</v>
      </c>
      <c r="K20" s="682">
        <v>0</v>
      </c>
      <c r="L20" s="682">
        <v>5200</v>
      </c>
      <c r="M20" s="680" t="s">
        <v>114</v>
      </c>
    </row>
    <row r="21" spans="1:13" ht="18" customHeight="1" thickBot="1">
      <c r="A21" s="676"/>
      <c r="B21" s="676"/>
      <c r="C21" s="677"/>
      <c r="D21" s="676"/>
      <c r="E21" s="676"/>
      <c r="F21" s="221" t="s">
        <v>155</v>
      </c>
      <c r="G21" s="679"/>
      <c r="H21" s="322">
        <v>1700</v>
      </c>
      <c r="I21" s="683"/>
      <c r="J21" s="683"/>
      <c r="K21" s="683"/>
      <c r="L21" s="683"/>
      <c r="M21" s="681"/>
    </row>
    <row r="22" spans="1:13" ht="18" customHeight="1">
      <c r="A22" s="556">
        <v>5</v>
      </c>
      <c r="B22" s="558" t="s">
        <v>115</v>
      </c>
      <c r="C22" s="559">
        <v>6351</v>
      </c>
      <c r="D22" s="559">
        <v>11</v>
      </c>
      <c r="E22" s="556">
        <v>4357</v>
      </c>
      <c r="F22" s="220" t="s">
        <v>116</v>
      </c>
      <c r="G22" s="678">
        <v>1500</v>
      </c>
      <c r="H22" s="321"/>
      <c r="I22" s="682">
        <v>38000</v>
      </c>
      <c r="J22" s="682">
        <v>0</v>
      </c>
      <c r="K22" s="682">
        <v>0</v>
      </c>
      <c r="L22" s="682">
        <v>39500</v>
      </c>
      <c r="M22" s="680" t="s">
        <v>117</v>
      </c>
    </row>
    <row r="23" spans="1:13" ht="18" customHeight="1" thickBot="1">
      <c r="A23" s="676"/>
      <c r="B23" s="676"/>
      <c r="C23" s="677"/>
      <c r="D23" s="676"/>
      <c r="E23" s="676"/>
      <c r="F23" s="221" t="s">
        <v>156</v>
      </c>
      <c r="G23" s="679"/>
      <c r="H23" s="322">
        <v>38000</v>
      </c>
      <c r="I23" s="683"/>
      <c r="J23" s="683"/>
      <c r="K23" s="683"/>
      <c r="L23" s="683"/>
      <c r="M23" s="681"/>
    </row>
    <row r="24" spans="1:13" ht="15.75" customHeight="1" thickBot="1">
      <c r="A24" s="54"/>
      <c r="B24" s="54"/>
      <c r="C24" s="54"/>
      <c r="D24" s="54"/>
      <c r="G24" s="12"/>
      <c r="H24" s="12"/>
      <c r="I24" s="173"/>
      <c r="J24" s="173"/>
      <c r="K24" s="173"/>
      <c r="L24" s="173"/>
      <c r="M24" s="77"/>
    </row>
    <row r="25" spans="1:13" ht="28.5" customHeight="1" thickBot="1">
      <c r="A25" s="78"/>
      <c r="B25" s="78"/>
      <c r="C25" s="78"/>
      <c r="D25" s="78"/>
      <c r="E25" s="78"/>
      <c r="F25" s="79" t="s">
        <v>36</v>
      </c>
      <c r="G25" s="174">
        <f>SUM(G12+G15+G18+G20+G22)</f>
        <v>64631</v>
      </c>
      <c r="H25" s="323">
        <f>SUM(H11:H24)</f>
        <v>53599</v>
      </c>
      <c r="I25" s="314">
        <f>SUM(I12+I15+I18+I20+I22)</f>
        <v>61724</v>
      </c>
      <c r="J25" s="314">
        <f>SUM(J13+J16+J19+J20+J22)</f>
        <v>7307</v>
      </c>
      <c r="K25" s="175">
        <f>SUM(K11:K23)</f>
        <v>0</v>
      </c>
      <c r="L25" s="175">
        <f>SUM(L11:L23)</f>
        <v>268467</v>
      </c>
      <c r="M25" s="82"/>
    </row>
    <row r="26" spans="1:13" ht="19.5" customHeight="1" thickBot="1">
      <c r="A26" s="83"/>
      <c r="B26" s="84"/>
      <c r="C26" s="84"/>
      <c r="D26" s="83"/>
      <c r="E26" s="83"/>
      <c r="F26" s="78"/>
      <c r="G26" s="176"/>
      <c r="H26" s="176"/>
      <c r="I26" s="684">
        <f>SUM(I25+J25)</f>
        <v>69031</v>
      </c>
      <c r="J26" s="685"/>
      <c r="K26" s="176"/>
      <c r="L26" s="176"/>
      <c r="M26" s="85"/>
    </row>
    <row r="27" spans="1:13" ht="19.5" customHeight="1" thickBot="1">
      <c r="A27" s="78"/>
      <c r="B27" s="78"/>
      <c r="C27" s="78"/>
      <c r="D27" s="78"/>
      <c r="E27" s="78"/>
      <c r="F27" s="78"/>
      <c r="G27" s="78"/>
      <c r="H27" s="78"/>
      <c r="I27" s="122"/>
      <c r="J27" s="122"/>
      <c r="K27" s="122"/>
      <c r="L27" s="122"/>
      <c r="M27" s="85"/>
    </row>
    <row r="28" spans="1:13" ht="17.25" customHeight="1" thickBot="1">
      <c r="A28" s="78"/>
      <c r="B28" s="78"/>
      <c r="C28" s="78"/>
      <c r="D28" s="78"/>
      <c r="E28" s="214"/>
      <c r="F28" s="86" t="s">
        <v>37</v>
      </c>
      <c r="G28" s="86" t="s">
        <v>38</v>
      </c>
      <c r="H28" s="86"/>
      <c r="I28" s="121">
        <f>I12+I15+I18</f>
        <v>22024</v>
      </c>
      <c r="J28" s="122"/>
      <c r="K28" s="122"/>
      <c r="L28" s="122"/>
      <c r="M28" s="85"/>
    </row>
    <row r="29" spans="1:13" ht="17.25" customHeight="1">
      <c r="A29" s="83"/>
      <c r="B29" s="83"/>
      <c r="C29" s="83"/>
      <c r="D29" s="83"/>
      <c r="E29" s="83"/>
      <c r="F29" s="84"/>
      <c r="G29" s="86" t="s">
        <v>39</v>
      </c>
      <c r="H29" s="86"/>
      <c r="I29" s="121">
        <f>J13+J16+J19</f>
        <v>7307</v>
      </c>
      <c r="J29" s="89"/>
      <c r="K29" s="89"/>
      <c r="L29" s="89"/>
      <c r="M29" s="85"/>
    </row>
    <row r="30" spans="1:13" ht="17.25" customHeight="1">
      <c r="A30" s="83"/>
      <c r="B30" s="83"/>
      <c r="C30" s="83"/>
      <c r="D30" s="83"/>
      <c r="E30" s="83"/>
      <c r="F30" s="78"/>
      <c r="G30" s="86" t="s">
        <v>40</v>
      </c>
      <c r="H30" s="86"/>
      <c r="I30" s="88">
        <f>SUM(I28:I29)</f>
        <v>29331</v>
      </c>
      <c r="J30" s="89"/>
      <c r="K30" s="89"/>
      <c r="L30" s="89"/>
      <c r="M30" s="85"/>
    </row>
    <row r="31" spans="1:13" ht="17.25" customHeight="1">
      <c r="A31" s="83"/>
      <c r="B31" s="83"/>
      <c r="C31" s="83"/>
      <c r="D31" s="83"/>
      <c r="E31" s="83"/>
      <c r="F31" s="78"/>
      <c r="G31" s="86"/>
      <c r="H31" s="86"/>
      <c r="I31" s="88"/>
      <c r="J31" s="89"/>
      <c r="K31" s="89"/>
      <c r="L31" s="89"/>
      <c r="M31" s="85"/>
    </row>
    <row r="32" spans="1:13" s="74" customFormat="1" ht="17.25" customHeight="1" thickBot="1">
      <c r="A32" s="83"/>
      <c r="B32" s="84"/>
      <c r="C32" s="84"/>
      <c r="D32" s="83"/>
      <c r="E32" s="83"/>
      <c r="F32" s="84"/>
      <c r="G32" s="84"/>
      <c r="H32" s="84"/>
      <c r="I32" s="89"/>
      <c r="J32" s="89"/>
      <c r="K32" s="89"/>
      <c r="L32" s="89"/>
      <c r="M32" s="92"/>
    </row>
    <row r="33" spans="1:13" ht="17.25" customHeight="1" thickBot="1">
      <c r="A33" s="93" t="s">
        <v>41</v>
      </c>
      <c r="B33" s="94"/>
      <c r="C33" s="94"/>
      <c r="D33" s="94"/>
      <c r="E33" s="94"/>
      <c r="F33" s="94"/>
      <c r="G33" s="94"/>
      <c r="H33" s="304"/>
      <c r="I33" s="304"/>
      <c r="J33" s="89"/>
      <c r="K33" s="89"/>
      <c r="L33" s="89"/>
      <c r="M33" s="77"/>
    </row>
    <row r="34" spans="1:13" ht="17.25" customHeight="1">
      <c r="A34" s="98" t="s">
        <v>25</v>
      </c>
      <c r="B34" s="99"/>
      <c r="C34" s="100">
        <v>6121</v>
      </c>
      <c r="D34" s="100"/>
      <c r="E34" s="100"/>
      <c r="F34" s="100" t="s">
        <v>195</v>
      </c>
      <c r="G34" s="100"/>
      <c r="H34" s="306"/>
      <c r="I34" s="306">
        <f>SUM(I15+I18)</f>
        <v>8125</v>
      </c>
      <c r="J34" s="89"/>
      <c r="K34" s="89"/>
      <c r="L34" s="89"/>
      <c r="M34" s="77"/>
    </row>
    <row r="35" spans="1:13" ht="17.25" customHeight="1">
      <c r="A35" s="98" t="s">
        <v>25</v>
      </c>
      <c r="B35" s="99"/>
      <c r="C35" s="100">
        <v>5137</v>
      </c>
      <c r="D35" s="100"/>
      <c r="E35" s="100"/>
      <c r="F35" s="100" t="s">
        <v>196</v>
      </c>
      <c r="G35" s="100"/>
      <c r="H35" s="306"/>
      <c r="I35" s="306">
        <f>SUM(J16+J19)</f>
        <v>6314</v>
      </c>
      <c r="J35" s="89"/>
      <c r="K35" s="89"/>
      <c r="L35" s="89"/>
      <c r="M35" s="77"/>
    </row>
    <row r="36" spans="1:13" ht="17.25" customHeight="1">
      <c r="A36" s="98" t="s">
        <v>25</v>
      </c>
      <c r="B36" s="99"/>
      <c r="C36" s="100">
        <v>6351</v>
      </c>
      <c r="D36" s="100"/>
      <c r="E36" s="100"/>
      <c r="F36" s="100" t="s">
        <v>197</v>
      </c>
      <c r="G36" s="100"/>
      <c r="H36" s="306"/>
      <c r="I36" s="306">
        <f>SUM(I12+I20+I22)</f>
        <v>53599</v>
      </c>
      <c r="J36" s="89"/>
      <c r="K36" s="89"/>
      <c r="L36" s="89"/>
      <c r="M36" s="54"/>
    </row>
    <row r="37" spans="1:13" ht="17.25" customHeight="1">
      <c r="A37" s="98" t="s">
        <v>25</v>
      </c>
      <c r="B37" s="99"/>
      <c r="C37" s="100">
        <v>5331</v>
      </c>
      <c r="D37" s="100"/>
      <c r="E37" s="100"/>
      <c r="F37" s="100" t="s">
        <v>198</v>
      </c>
      <c r="G37" s="100"/>
      <c r="H37" s="306"/>
      <c r="I37" s="306">
        <f>SUM(J13+J20+J22)</f>
        <v>993</v>
      </c>
      <c r="J37" s="89"/>
      <c r="K37" s="89"/>
      <c r="L37" s="89"/>
      <c r="M37" s="54"/>
    </row>
    <row r="38" spans="1:12" ht="17.25" customHeight="1" thickBot="1">
      <c r="A38" s="102" t="s">
        <v>25</v>
      </c>
      <c r="B38" s="103"/>
      <c r="C38" s="104">
        <v>6901</v>
      </c>
      <c r="D38" s="104"/>
      <c r="E38" s="104"/>
      <c r="F38" s="104" t="s">
        <v>161</v>
      </c>
      <c r="G38" s="104"/>
      <c r="H38" s="308"/>
      <c r="I38" s="308">
        <v>0</v>
      </c>
      <c r="J38" s="89"/>
      <c r="K38" s="89"/>
      <c r="L38" s="89"/>
    </row>
    <row r="39" spans="1:12" ht="17.25" customHeight="1" thickBot="1">
      <c r="A39" s="106"/>
      <c r="B39" s="107"/>
      <c r="C39" s="107"/>
      <c r="D39" s="107"/>
      <c r="E39" s="107"/>
      <c r="F39" s="108" t="s">
        <v>44</v>
      </c>
      <c r="G39" s="107"/>
      <c r="H39" s="307"/>
      <c r="I39" s="307">
        <f>SUM(I34:I38)</f>
        <v>69031</v>
      </c>
      <c r="J39" s="89"/>
      <c r="K39" s="89"/>
      <c r="L39" s="89"/>
    </row>
    <row r="40" spans="1:12" ht="17.25" customHeight="1">
      <c r="A40" s="110"/>
      <c r="I40" s="89"/>
      <c r="J40" s="89"/>
      <c r="K40" s="89"/>
      <c r="L40" s="89"/>
    </row>
    <row r="41" spans="1:4" ht="15.75" customHeight="1">
      <c r="A41" s="138"/>
      <c r="D41" s="89"/>
    </row>
    <row r="42" spans="4:13" ht="20.25" customHeight="1">
      <c r="D42" s="89"/>
      <c r="E42" s="111"/>
      <c r="F42" s="111"/>
      <c r="G42" s="222"/>
      <c r="H42" s="222"/>
      <c r="I42" s="112"/>
      <c r="J42" s="111"/>
      <c r="K42" s="111"/>
      <c r="L42" s="111"/>
      <c r="M42" s="112"/>
    </row>
    <row r="43" spans="1:12" ht="15.75" customHeight="1">
      <c r="A43" s="77"/>
      <c r="G43" s="77"/>
      <c r="H43" s="77"/>
      <c r="I43" s="77"/>
      <c r="J43" s="61"/>
      <c r="K43" s="61"/>
      <c r="L43" s="61"/>
    </row>
    <row r="44" spans="1:13" ht="15.75" customHeight="1">
      <c r="A44" s="63"/>
      <c r="B44" s="61"/>
      <c r="C44" s="61"/>
      <c r="D44" s="61"/>
      <c r="E44" s="61"/>
      <c r="F44" s="61"/>
      <c r="G44" s="61"/>
      <c r="H44" s="61"/>
      <c r="I44" s="67"/>
      <c r="J44" s="67"/>
      <c r="K44" s="67"/>
      <c r="L44" s="67"/>
      <c r="M44" s="111"/>
    </row>
    <row r="45" spans="1:13" ht="15.75" customHeight="1">
      <c r="A45" s="77"/>
      <c r="I45" s="111"/>
      <c r="J45" s="111"/>
      <c r="K45" s="111"/>
      <c r="L45" s="111"/>
      <c r="M45" s="111"/>
    </row>
    <row r="46" spans="1:13" ht="15.75" customHeight="1">
      <c r="A46" s="223"/>
      <c r="B46" s="110"/>
      <c r="C46" s="110"/>
      <c r="D46" s="110"/>
      <c r="E46" s="110"/>
      <c r="F46" s="110"/>
      <c r="G46" s="110"/>
      <c r="H46" s="110"/>
      <c r="I46" s="115"/>
      <c r="J46" s="115"/>
      <c r="K46" s="115"/>
      <c r="L46" s="115"/>
      <c r="M46" s="187"/>
    </row>
    <row r="47" spans="1:13" ht="15.75" customHeight="1">
      <c r="A47" s="110"/>
      <c r="B47" s="110"/>
      <c r="C47" s="110"/>
      <c r="D47" s="110"/>
      <c r="E47" s="110"/>
      <c r="F47" s="110"/>
      <c r="G47" s="110"/>
      <c r="H47" s="110"/>
      <c r="I47" s="115"/>
      <c r="J47" s="115"/>
      <c r="K47" s="115"/>
      <c r="L47" s="115"/>
      <c r="M47" s="187"/>
    </row>
    <row r="48" spans="1:13" ht="15.75" customHeight="1">
      <c r="A48" s="110"/>
      <c r="B48" s="110"/>
      <c r="C48" s="110"/>
      <c r="D48" s="110"/>
      <c r="E48" s="110"/>
      <c r="F48" s="110"/>
      <c r="G48" s="110"/>
      <c r="H48" s="110"/>
      <c r="I48" s="89"/>
      <c r="J48" s="89"/>
      <c r="K48" s="89"/>
      <c r="L48" s="89"/>
      <c r="M48" s="187"/>
    </row>
    <row r="49" spans="1:13" ht="15.75" customHeight="1">
      <c r="A49" s="110"/>
      <c r="B49" s="110"/>
      <c r="C49" s="110"/>
      <c r="D49" s="110"/>
      <c r="E49" s="110"/>
      <c r="F49" s="110"/>
      <c r="G49" s="110"/>
      <c r="H49" s="110"/>
      <c r="I49" s="187"/>
      <c r="J49" s="187"/>
      <c r="K49" s="187"/>
      <c r="L49" s="187"/>
      <c r="M49" s="187"/>
    </row>
    <row r="50" spans="1:13" ht="15.7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ht="15.7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ht="15.7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ht="15.7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ht="15.7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ht="15.7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15.7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ht="15.7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ht="15.7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  <row r="59" spans="1:13" ht="15.7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</sheetData>
  <sheetProtection/>
  <mergeCells count="41">
    <mergeCell ref="I26:J26"/>
    <mergeCell ref="G22:G23"/>
    <mergeCell ref="I22:I23"/>
    <mergeCell ref="J22:J23"/>
    <mergeCell ref="K22:K23"/>
    <mergeCell ref="L22:L23"/>
    <mergeCell ref="M22:M23"/>
    <mergeCell ref="I20:I21"/>
    <mergeCell ref="J20:J21"/>
    <mergeCell ref="K20:K21"/>
    <mergeCell ref="L20:L21"/>
    <mergeCell ref="M20:M21"/>
    <mergeCell ref="A22:A23"/>
    <mergeCell ref="B22:B23"/>
    <mergeCell ref="C22:C23"/>
    <mergeCell ref="D22:D23"/>
    <mergeCell ref="E22:E23"/>
    <mergeCell ref="G20:G21"/>
    <mergeCell ref="D17:D19"/>
    <mergeCell ref="E17:E19"/>
    <mergeCell ref="A20:A21"/>
    <mergeCell ref="B20:B21"/>
    <mergeCell ref="C20:C21"/>
    <mergeCell ref="D20:D21"/>
    <mergeCell ref="E20:E21"/>
    <mergeCell ref="K17:K19"/>
    <mergeCell ref="L17:L19"/>
    <mergeCell ref="A14:A16"/>
    <mergeCell ref="B14:B16"/>
    <mergeCell ref="D14:D16"/>
    <mergeCell ref="E14:E16"/>
    <mergeCell ref="K14:K16"/>
    <mergeCell ref="L14:L16"/>
    <mergeCell ref="A17:A19"/>
    <mergeCell ref="B17:B19"/>
    <mergeCell ref="L11:L13"/>
    <mergeCell ref="A11:A13"/>
    <mergeCell ref="B11:B13"/>
    <mergeCell ref="D11:D13"/>
    <mergeCell ref="E11:E13"/>
    <mergeCell ref="K11:K1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378</cp:lastModifiedBy>
  <cp:lastPrinted>2009-11-04T13:05:03Z</cp:lastPrinted>
  <dcterms:created xsi:type="dcterms:W3CDTF">2009-06-10T08:47:43Z</dcterms:created>
  <dcterms:modified xsi:type="dcterms:W3CDTF">2009-11-30T14:42:33Z</dcterms:modified>
  <cp:category/>
  <cp:version/>
  <cp:contentType/>
  <cp:contentStatus/>
</cp:coreProperties>
</file>