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activeTab="1"/>
  </bookViews>
  <sheets>
    <sheet name="tab. č. 3.a  PO školství 2011" sheetId="1" r:id="rId1"/>
    <sheet name="tab. 3.b  Rekapitulace" sheetId="2" r:id="rId2"/>
  </sheets>
  <definedNames>
    <definedName name="_xlnm.Print_Titles" localSheetId="0">'tab. č. 3.a  PO školství 2011'!$1:$4</definedName>
    <definedName name="Z_79E381B8_D6E5_418F_B460_85DCCA75BE8D_.wvu.PrintTitles" localSheetId="0" hidden="1">'tab. č. 3.a  PO školství 2011'!$1:$4</definedName>
    <definedName name="Z_C162F822_1568_4969_B9C8_93E0C5147546_.wvu.PrintTitles" localSheetId="0" hidden="1">'tab. č. 3.a  PO školství 2011'!$1:$4</definedName>
    <definedName name="Z_DBFEDA71_B9D4_4CFE_AB34_00668FB2FEFC_.wvu.PrintTitles" localSheetId="0" hidden="1">'tab. č. 3.a  PO školství 2011'!$1:$4</definedName>
    <definedName name="Z_F975E7C7_EA56_46DD_8646_DFCFE100CA98_.wvu.PrintTitles" localSheetId="0" hidden="1">'tab. č. 3.a  PO školství 2011'!$1:$4</definedName>
  </definedNames>
  <calcPr fullCalcOnLoad="1"/>
</workbook>
</file>

<file path=xl/sharedStrings.xml><?xml version="1.0" encoding="utf-8"?>
<sst xmlns="http://schemas.openxmlformats.org/spreadsheetml/2006/main" count="160" uniqueCount="151">
  <si>
    <t>Organizace zřízené Královéhradeckým krajem</t>
  </si>
  <si>
    <t>v tis. Kč</t>
  </si>
  <si>
    <t>org.</t>
  </si>
  <si>
    <t>z toho kryté
odpisy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</si>
  <si>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</si>
  <si>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</si>
  <si>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</si>
  <si>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Obchodní akademie a Jazyková škola s právem státní jazykové zkoušky, Hradec Králové, V Lipkách 692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</si>
  <si>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</si>
  <si>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</si>
  <si>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</si>
  <si>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</si>
  <si>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</si>
  <si>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</si>
  <si>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</si>
  <si>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</si>
  <si>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</si>
  <si>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</si>
  <si>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</si>
  <si>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</si>
  <si>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Mateřská škola, Speciální základní škola a Praktická škola, Hradec Králové, Hradecká 1231</t>
  </si>
  <si>
    <t>Střední škola, Základní škola a Mateřská škola, Hradec Králové, Štefánikova 549</t>
  </si>
  <si>
    <t>Základní škola a Mateřská škola při Fakultní nemocnici, Hradec Králové, Sokolská třída 581</t>
  </si>
  <si>
    <t>Základní škola, Nový Bydžov, F. Palackého 1240</t>
  </si>
  <si>
    <t>Pedagogicko-psychologická poradna Královéhradeckého kraje, Hradec Králové, M. Horákové 504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</si>
  <si>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</si>
  <si>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</si>
  <si>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</si>
  <si>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Školské zařízení pro další vzdělávání pedagogických pracovníků Královéhradeckého kraje, Hradec Králové, Štefánikova 566</t>
  </si>
  <si>
    <t>Plavecká škola Zéva, Hradec Králové, Eliščino nábř.842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</si>
  <si>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</si>
  <si>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</si>
  <si>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</si>
  <si>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</si>
  <si>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</si>
  <si>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</si>
  <si>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</si>
  <si>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</si>
  <si>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</si>
  <si>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</si>
  <si>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</si>
  <si>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</si>
  <si>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</si>
  <si>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</si>
  <si>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</si>
  <si>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</si>
  <si>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</si>
  <si>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</si>
  <si>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</si>
  <si>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</si>
  <si>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</si>
  <si>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</si>
  <si>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</si>
  <si>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</si>
  <si>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škola hotelnictví a  společného stravování, Teplice nad Metují, Střmenské podhradí 218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</si>
  <si>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</si>
  <si>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</si>
  <si>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</si>
  <si>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speciální, Jaroměř, Palackého 142</t>
  </si>
  <si>
    <t>Dětský domov, mateřská škola a školní jídelna, Broumov, třída Masarykova 246</t>
  </si>
  <si>
    <t>Středisko služeb školám, Náchod, Kladská 733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</si>
  <si>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</si>
  <si>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</si>
  <si>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</si>
  <si>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</si>
  <si>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</si>
  <si>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</si>
  <si>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Vyšší odborná škola, Střední odborná škola a Střední odborné učiliště, Kostelec nad Orlicí, Komenského 873</t>
  </si>
  <si>
    <t>Základní škola a Praktická škola, Rychnov nad Kněžnou, Kolowratská 485</t>
  </si>
  <si>
    <t>Dětský domov, základní škola, školní družina a školní jídelna, Kostelec nad Orlicí, Pelclova 279</t>
  </si>
  <si>
    <t>Základní škola, Dobruška, Opočenská 115</t>
  </si>
  <si>
    <t>Dětský domov ,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</si>
  <si>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</si>
  <si>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</si>
  <si>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</si>
  <si>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</si>
  <si>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</si>
  <si>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</si>
  <si>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</si>
  <si>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</si>
  <si>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</si>
  <si>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</si>
  <si>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Česká lesnická akademie Trutnov - střední škola a vyšší odborná škola</t>
  </si>
  <si>
    <t>Střední odborná škola a Střední odborné učiliště,Trutnov, Volanovská 243</t>
  </si>
  <si>
    <t>Mateřská škola speciální, Trutnov, Na Struze 124</t>
  </si>
  <si>
    <t>Základní škola a Mateřská škola, Vrchlabí, Krkonošská 230</t>
  </si>
  <si>
    <t>Základní škola a Mateřská škola při dětské léčebně, Janské Lázně, Horní promenáda 268</t>
  </si>
  <si>
    <t>Základní škola logopedická a Mateřská škola logopedická, Choustníkovo Hradiště 161</t>
  </si>
  <si>
    <t>Základní škola a Praktická škola, Dvůr Králové nad Labem, Přemyslova 479</t>
  </si>
  <si>
    <t>Základní škola, Hostinné, Sluneční 377</t>
  </si>
  <si>
    <t xml:space="preserve">Speciální základní škola a Mateřská škola, Trutnov </t>
  </si>
  <si>
    <t>Speciální základní škola, Úpice,                                         
Nábřeží pplk. A. Bunzla 660</t>
  </si>
  <si>
    <t>Dětský domov, základní škola a školní jídelna, Dolní Lánov 240</t>
  </si>
  <si>
    <t>Dětský domov a školní jídelna, Vrchlabí, Žižkova 497</t>
  </si>
  <si>
    <t>CELKEM</t>
  </si>
  <si>
    <t>ODPA</t>
  </si>
  <si>
    <t xml:space="preserve">  rozpočet před změnou</t>
  </si>
  <si>
    <t xml:space="preserve">  rozpočet po úpravách</t>
  </si>
  <si>
    <t>úpr. přísp. na provoz
akt. odpisů</t>
  </si>
  <si>
    <t>Střední škola - Podorlické vzdělávací centrum, Dobruška</t>
  </si>
  <si>
    <t xml:space="preserve">úpr. přísp. na provoz podp. žáků </t>
  </si>
  <si>
    <t>Příspěvkové organizace školství</t>
  </si>
  <si>
    <t>Rekapitulace výše úprav ukazatelů rozpočtu odvětví školství z rozpočtu kraje</t>
  </si>
  <si>
    <t>částky v tis. Kč</t>
  </si>
  <si>
    <t>Předkládaná změna výdajů pro odvětví školství</t>
  </si>
  <si>
    <t>Změna příjmů odvětví školství</t>
  </si>
  <si>
    <t>příspěvek na provoz PO
5331</t>
  </si>
  <si>
    <t>ostatní běžné
výdaje kap. 14</t>
  </si>
  <si>
    <t>pol. 
6351</t>
  </si>
  <si>
    <t>invest. transfery  obcím</t>
  </si>
  <si>
    <t>ostatní kapit.
výdaje</t>
  </si>
  <si>
    <t>FRR pro
školství</t>
  </si>
  <si>
    <t>odvody 
z IF PO
kap. 14</t>
  </si>
  <si>
    <t>ostatní 
odvody PO
kap. 14</t>
  </si>
  <si>
    <t>ostatní. nedaňové příjmy 
p. 2329</t>
  </si>
  <si>
    <t>kapitál. 
příjmy kap. 14</t>
  </si>
  <si>
    <t>B.1</t>
  </si>
  <si>
    <t>B.2</t>
  </si>
  <si>
    <t>Navrhovaná změna:</t>
  </si>
  <si>
    <t>změna výdajů z kap. 14 celkem:</t>
  </si>
  <si>
    <t>tis. Kč</t>
  </si>
  <si>
    <t xml:space="preserve"> změna příjmů celkem:</t>
  </si>
  <si>
    <t>Rekapitulace úprav souhrnných ukazatelů pro odvětví školství</t>
  </si>
  <si>
    <t>změna příspěvků na provoz PO</t>
  </si>
  <si>
    <t>změna investiční dotace PO z kap. 14</t>
  </si>
  <si>
    <t>změna ostatních běžných výdajů kap 14</t>
  </si>
  <si>
    <t>příjmy kap. 14 z odvodů PO z invest. fondů</t>
  </si>
  <si>
    <t>příjmy kap. 14 - ostatní odvody PO</t>
  </si>
  <si>
    <t>kapitálové příjmy kap. 14</t>
  </si>
  <si>
    <t>úpravy odpisů</t>
  </si>
  <si>
    <t>CELKEM za PO zřízené krajem</t>
  </si>
  <si>
    <t>Poskytnutí neinvestičního transferu podnikatelským subjektům - právnickým osobám</t>
  </si>
  <si>
    <t>přísp. na provoz PO 2011 celkem</t>
  </si>
  <si>
    <t>odvod z IF
2011</t>
  </si>
  <si>
    <t>příspěvek na provoz 2011 po úpravě</t>
  </si>
  <si>
    <t>odvod 
z IF
2011</t>
  </si>
  <si>
    <t>Střední průmyslová škola stavební, Hradec Králové, Pospíšilova tř. 787</t>
  </si>
  <si>
    <t>Speciální základní škola, Chlumec nad Cidlinou, Smetanova 123</t>
  </si>
  <si>
    <t>Střední  škola oděvní, služeb a ekonomiky,  Červený Kostelec, 17.listopadu 1197</t>
  </si>
  <si>
    <t>Střední škola a Základní škola, Nové Město nad Metují, Husovo nám. 1218</t>
  </si>
  <si>
    <t>Základní škola praktická, Jaroměř, Komenského 392</t>
  </si>
  <si>
    <t>Odborné učiliště, Hostinné, Mládežnická 329</t>
  </si>
  <si>
    <t>podpora vybraných učební oborů z 1.-6.2011 celkem</t>
  </si>
  <si>
    <t>podpora žáků učebních oborů - PO</t>
  </si>
  <si>
    <t>podpora žáků učebních oborů - PVC Dobruška</t>
  </si>
  <si>
    <t xml:space="preserve">úpr. odv. 
z IF </t>
  </si>
  <si>
    <t>změny +/- z rozpočtu kraje</t>
  </si>
  <si>
    <t>Úprava ukazatelů PO školství pro rok 2011 - Zastupitelstvo KHK dne 24.3.2011 (částky v tis. Kč)</t>
  </si>
  <si>
    <t>Zastupitelstvo KHK dne 24.3.2011</t>
  </si>
  <si>
    <t>tab. č. 3.a</t>
  </si>
  <si>
    <t>tab. č. 3.b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</si>
</sst>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0"/>
    <numFmt numFmtId="169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 CE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Arial CE"/>
      <family val="0"/>
    </font>
    <font>
      <b/>
      <sz val="9"/>
      <name val="Times New Roman CE"/>
      <family val="1"/>
    </font>
    <font>
      <sz val="11"/>
      <name val="Times New Roman CE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0" fontId="5" fillId="0" borderId="10" xfId="46" applyFont="1" applyFill="1" applyBorder="1" applyAlignment="1">
      <alignment horizontal="center" vertical="center"/>
      <protection/>
    </xf>
    <xf numFmtId="0" fontId="6" fillId="0" borderId="11" xfId="46" applyFont="1" applyFill="1" applyBorder="1" applyAlignment="1">
      <alignment horizontal="center" vertical="center" wrapText="1"/>
      <protection/>
    </xf>
    <xf numFmtId="0" fontId="4" fillId="0" borderId="11" xfId="46" applyFont="1" applyBorder="1" applyAlignment="1">
      <alignment horizontal="center" vertical="center" wrapText="1"/>
      <protection/>
    </xf>
    <xf numFmtId="0" fontId="7" fillId="0" borderId="12" xfId="46" applyFont="1" applyBorder="1" applyAlignment="1">
      <alignment horizontal="center" vertical="center" wrapText="1"/>
      <protection/>
    </xf>
    <xf numFmtId="164" fontId="2" fillId="0" borderId="13" xfId="46" applyNumberFormat="1" applyBorder="1" applyAlignment="1">
      <alignment horizontal="center" vertical="center"/>
      <protection/>
    </xf>
    <xf numFmtId="164" fontId="10" fillId="0" borderId="14" xfId="46" applyNumberFormat="1" applyFont="1" applyBorder="1" applyAlignment="1">
      <alignment horizontal="center" vertical="center"/>
      <protection/>
    </xf>
    <xf numFmtId="164" fontId="10" fillId="0" borderId="15" xfId="46" applyNumberFormat="1" applyFont="1" applyBorder="1" applyAlignment="1">
      <alignment horizontal="center" vertical="center"/>
      <protection/>
    </xf>
    <xf numFmtId="164" fontId="10" fillId="0" borderId="16" xfId="46" applyNumberFormat="1" applyFont="1" applyBorder="1" applyAlignment="1">
      <alignment horizontal="center" vertical="center"/>
      <protection/>
    </xf>
    <xf numFmtId="164" fontId="10" fillId="0" borderId="14" xfId="46" applyNumberFormat="1" applyFont="1" applyFill="1" applyBorder="1" applyAlignment="1">
      <alignment horizontal="center" vertical="center"/>
      <protection/>
    </xf>
    <xf numFmtId="164" fontId="10" fillId="0" borderId="17" xfId="46" applyNumberFormat="1" applyFont="1" applyBorder="1" applyAlignment="1">
      <alignment horizontal="center" vertical="center"/>
      <protection/>
    </xf>
    <xf numFmtId="1" fontId="2" fillId="0" borderId="18" xfId="46" applyNumberFormat="1" applyFont="1" applyBorder="1" applyAlignment="1">
      <alignment horizontal="center" vertical="center"/>
      <protection/>
    </xf>
    <xf numFmtId="1" fontId="2" fillId="0" borderId="19" xfId="46" applyNumberFormat="1" applyFont="1" applyBorder="1" applyAlignment="1">
      <alignment horizontal="center" vertical="center"/>
      <protection/>
    </xf>
    <xf numFmtId="1" fontId="2" fillId="0" borderId="20" xfId="46" applyNumberFormat="1" applyFont="1" applyBorder="1" applyAlignment="1">
      <alignment horizontal="center" vertical="center"/>
      <protection/>
    </xf>
    <xf numFmtId="1" fontId="2" fillId="0" borderId="21" xfId="46" applyNumberFormat="1" applyFont="1" applyBorder="1" applyAlignment="1">
      <alignment horizontal="center" vertical="center"/>
      <protection/>
    </xf>
    <xf numFmtId="1" fontId="2" fillId="0" borderId="19" xfId="46" applyNumberFormat="1" applyFont="1" applyFill="1" applyBorder="1" applyAlignment="1">
      <alignment horizontal="center" vertical="center"/>
      <protection/>
    </xf>
    <xf numFmtId="1" fontId="2" fillId="0" borderId="22" xfId="46" applyNumberFormat="1" applyFont="1" applyBorder="1" applyAlignment="1">
      <alignment horizontal="center" vertical="center"/>
      <protection/>
    </xf>
    <xf numFmtId="0" fontId="9" fillId="0" borderId="0" xfId="46" applyNumberFormat="1" applyFont="1" applyFill="1" applyBorder="1" applyAlignment="1">
      <alignment horizontal="left" vertical="center" wrapText="1"/>
      <protection/>
    </xf>
    <xf numFmtId="164" fontId="2" fillId="0" borderId="23" xfId="46" applyNumberFormat="1" applyBorder="1" applyAlignment="1">
      <alignment horizontal="center" vertical="center"/>
      <protection/>
    </xf>
    <xf numFmtId="164" fontId="2" fillId="0" borderId="24" xfId="46" applyNumberFormat="1" applyBorder="1" applyAlignment="1">
      <alignment horizontal="center" vertical="center"/>
      <protection/>
    </xf>
    <xf numFmtId="164" fontId="2" fillId="0" borderId="13" xfId="46" applyNumberFormat="1" applyFill="1" applyBorder="1" applyAlignment="1">
      <alignment horizontal="center" vertical="center"/>
      <protection/>
    </xf>
    <xf numFmtId="164" fontId="2" fillId="0" borderId="25" xfId="46" applyNumberFormat="1" applyBorder="1" applyAlignment="1">
      <alignment horizontal="center" vertical="center"/>
      <protection/>
    </xf>
    <xf numFmtId="0" fontId="5" fillId="0" borderId="26" xfId="46" applyFont="1" applyBorder="1" applyAlignment="1">
      <alignment horizontal="center" vertical="center"/>
      <protection/>
    </xf>
    <xf numFmtId="0" fontId="8" fillId="0" borderId="27" xfId="46" applyFont="1" applyBorder="1" applyAlignment="1">
      <alignment horizontal="center" vertical="center"/>
      <protection/>
    </xf>
    <xf numFmtId="1" fontId="2" fillId="0" borderId="28" xfId="46" applyNumberFormat="1" applyBorder="1" applyAlignment="1">
      <alignment horizontal="center" vertical="center"/>
      <protection/>
    </xf>
    <xf numFmtId="1" fontId="2" fillId="0" borderId="29" xfId="46" applyNumberFormat="1" applyBorder="1" applyAlignment="1">
      <alignment horizontal="center" vertical="center"/>
      <protection/>
    </xf>
    <xf numFmtId="0" fontId="2" fillId="0" borderId="29" xfId="46" applyBorder="1" applyAlignment="1">
      <alignment horizontal="center" vertical="center"/>
      <protection/>
    </xf>
    <xf numFmtId="1" fontId="2" fillId="0" borderId="30" xfId="46" applyNumberFormat="1" applyBorder="1" applyAlignment="1">
      <alignment horizontal="center" vertical="center"/>
      <protection/>
    </xf>
    <xf numFmtId="1" fontId="2" fillId="0" borderId="31" xfId="46" applyNumberFormat="1" applyBorder="1" applyAlignment="1">
      <alignment horizontal="center" vertical="center"/>
      <protection/>
    </xf>
    <xf numFmtId="0" fontId="2" fillId="0" borderId="28" xfId="46" applyBorder="1" applyAlignment="1">
      <alignment horizontal="center" vertical="center"/>
      <protection/>
    </xf>
    <xf numFmtId="0" fontId="2" fillId="0" borderId="29" xfId="46" applyFill="1" applyBorder="1" applyAlignment="1">
      <alignment horizontal="center" vertical="center"/>
      <protection/>
    </xf>
    <xf numFmtId="1" fontId="2" fillId="0" borderId="29" xfId="46" applyNumberFormat="1" applyFill="1" applyBorder="1" applyAlignment="1">
      <alignment horizontal="center" vertical="center"/>
      <protection/>
    </xf>
    <xf numFmtId="0" fontId="2" fillId="0" borderId="32" xfId="46" applyBorder="1" applyAlignment="1">
      <alignment horizontal="center" vertical="center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Border="1" applyAlignment="1">
      <alignment horizontal="left" vertical="center" wrapText="1"/>
      <protection/>
    </xf>
    <xf numFmtId="0" fontId="11" fillId="0" borderId="13" xfId="46" applyNumberFormat="1" applyFont="1" applyBorder="1" applyAlignment="1">
      <alignment horizontal="left" vertical="center" wrapText="1"/>
      <protection/>
    </xf>
    <xf numFmtId="0" fontId="9" fillId="0" borderId="23" xfId="46" applyNumberFormat="1" applyFont="1" applyBorder="1" applyAlignment="1">
      <alignment horizontal="left" vertical="center" wrapText="1"/>
      <protection/>
    </xf>
    <xf numFmtId="0" fontId="9" fillId="33" borderId="13" xfId="46" applyNumberFormat="1" applyFont="1" applyFill="1" applyBorder="1" applyAlignment="1">
      <alignment horizontal="left" vertical="center" wrapText="1"/>
      <protection/>
    </xf>
    <xf numFmtId="0" fontId="9" fillId="0" borderId="24" xfId="46" applyNumberFormat="1" applyFont="1" applyBorder="1" applyAlignment="1">
      <alignment horizontal="left" vertical="center" wrapText="1"/>
      <protection/>
    </xf>
    <xf numFmtId="0" fontId="9" fillId="0" borderId="13" xfId="46" applyNumberFormat="1" applyFont="1" applyFill="1" applyBorder="1" applyAlignment="1">
      <alignment horizontal="left" vertical="center" wrapText="1"/>
      <protection/>
    </xf>
    <xf numFmtId="0" fontId="9" fillId="0" borderId="25" xfId="46" applyNumberFormat="1" applyFont="1" applyBorder="1" applyAlignment="1">
      <alignment horizontal="left" vertical="center" wrapText="1"/>
      <protection/>
    </xf>
    <xf numFmtId="0" fontId="9" fillId="0" borderId="23" xfId="46" applyNumberFormat="1" applyFont="1" applyBorder="1" applyAlignment="1">
      <alignment horizontal="left" vertical="center" wrapText="1"/>
      <protection/>
    </xf>
    <xf numFmtId="0" fontId="6" fillId="0" borderId="33" xfId="46" applyFont="1" applyBorder="1" applyAlignment="1">
      <alignment horizontal="center" vertical="center" wrapText="1"/>
      <protection/>
    </xf>
    <xf numFmtId="0" fontId="2" fillId="0" borderId="33" xfId="46" applyBorder="1">
      <alignment/>
      <protection/>
    </xf>
    <xf numFmtId="0" fontId="3" fillId="0" borderId="34" xfId="46" applyFont="1" applyBorder="1">
      <alignment/>
      <protection/>
    </xf>
    <xf numFmtId="0" fontId="7" fillId="33" borderId="35" xfId="46" applyFont="1" applyFill="1" applyBorder="1" applyAlignment="1">
      <alignment horizontal="center" vertical="center" wrapText="1"/>
      <protection/>
    </xf>
    <xf numFmtId="0" fontId="6" fillId="0" borderId="36" xfId="46" applyFont="1" applyBorder="1" applyAlignment="1">
      <alignment horizontal="center" vertical="center" wrapText="1"/>
      <protection/>
    </xf>
    <xf numFmtId="0" fontId="8" fillId="0" borderId="37" xfId="46" applyFont="1" applyBorder="1" applyAlignment="1">
      <alignment horizontal="center" vertical="center"/>
      <protection/>
    </xf>
    <xf numFmtId="164" fontId="53" fillId="0" borderId="0" xfId="0" applyNumberFormat="1" applyFont="1" applyAlignment="1">
      <alignment horizontal="center"/>
    </xf>
    <xf numFmtId="164" fontId="10" fillId="0" borderId="18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Border="1" applyAlignment="1">
      <alignment horizontal="center" vertical="center"/>
      <protection/>
    </xf>
    <xf numFmtId="164" fontId="10" fillId="0" borderId="19" xfId="46" applyNumberFormat="1" applyFont="1" applyFill="1" applyBorder="1" applyAlignment="1">
      <alignment horizontal="center" vertical="center"/>
      <protection/>
    </xf>
    <xf numFmtId="164" fontId="10" fillId="0" borderId="21" xfId="46" applyNumberFormat="1" applyFont="1" applyBorder="1" applyAlignment="1">
      <alignment horizontal="center" vertical="center"/>
      <protection/>
    </xf>
    <xf numFmtId="164" fontId="10" fillId="0" borderId="22" xfId="46" applyNumberFormat="1" applyFont="1" applyBorder="1" applyAlignment="1">
      <alignment horizontal="center" vertical="center"/>
      <protection/>
    </xf>
    <xf numFmtId="0" fontId="9" fillId="0" borderId="38" xfId="0" applyFont="1" applyBorder="1" applyAlignment="1">
      <alignment/>
    </xf>
    <xf numFmtId="0" fontId="9" fillId="0" borderId="38" xfId="0" applyFont="1" applyBorder="1" applyAlignment="1">
      <alignment wrapText="1"/>
    </xf>
    <xf numFmtId="0" fontId="3" fillId="0" borderId="0" xfId="0" applyFont="1" applyAlignment="1">
      <alignment vertical="top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165" fontId="3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Alignment="1">
      <alignment/>
    </xf>
    <xf numFmtId="0" fontId="55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65" fontId="53" fillId="0" borderId="0" xfId="0" applyNumberFormat="1" applyFont="1" applyAlignment="1">
      <alignment horizontal="center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9" fillId="33" borderId="24" xfId="46" applyNumberFormat="1" applyFont="1" applyFill="1" applyBorder="1" applyAlignment="1">
      <alignment horizontal="left" vertical="center" wrapText="1"/>
      <protection/>
    </xf>
    <xf numFmtId="164" fontId="10" fillId="0" borderId="21" xfId="46" applyNumberFormat="1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165" fontId="54" fillId="0" borderId="43" xfId="0" applyNumberFormat="1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/>
    </xf>
    <xf numFmtId="164" fontId="54" fillId="0" borderId="41" xfId="0" applyNumberFormat="1" applyFont="1" applyBorder="1" applyAlignment="1">
      <alignment horizontal="center" vertical="center"/>
    </xf>
    <xf numFmtId="164" fontId="56" fillId="0" borderId="43" xfId="0" applyNumberFormat="1" applyFont="1" applyBorder="1" applyAlignment="1">
      <alignment horizontal="center" vertical="center"/>
    </xf>
    <xf numFmtId="164" fontId="4" fillId="0" borderId="11" xfId="46" applyNumberFormat="1" applyFont="1" applyBorder="1" applyAlignment="1">
      <alignment horizontal="center" vertical="center" wrapText="1"/>
      <protection/>
    </xf>
    <xf numFmtId="164" fontId="56" fillId="0" borderId="45" xfId="0" applyNumberFormat="1" applyFont="1" applyBorder="1" applyAlignment="1">
      <alignment horizontal="center" vertical="center"/>
    </xf>
    <xf numFmtId="164" fontId="56" fillId="0" borderId="46" xfId="0" applyNumberFormat="1" applyFont="1" applyBorder="1" applyAlignment="1">
      <alignment horizontal="center" vertical="center"/>
    </xf>
    <xf numFmtId="164" fontId="56" fillId="0" borderId="48" xfId="0" applyNumberFormat="1" applyFont="1" applyBorder="1" applyAlignment="1">
      <alignment horizontal="center" vertical="center"/>
    </xf>
    <xf numFmtId="164" fontId="56" fillId="0" borderId="37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65" fontId="54" fillId="0" borderId="28" xfId="0" applyNumberFormat="1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left" vertical="center"/>
    </xf>
    <xf numFmtId="164" fontId="3" fillId="0" borderId="52" xfId="0" applyNumberFormat="1" applyFont="1" applyFill="1" applyBorder="1" applyAlignment="1">
      <alignment horizontal="left" vertical="center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0" fillId="0" borderId="36" xfId="0" applyNumberFormat="1" applyBorder="1" applyAlignment="1">
      <alignment/>
    </xf>
    <xf numFmtId="164" fontId="54" fillId="0" borderId="15" xfId="0" applyNumberFormat="1" applyFont="1" applyBorder="1" applyAlignment="1">
      <alignment horizontal="center" vertical="center"/>
    </xf>
    <xf numFmtId="164" fontId="54" fillId="0" borderId="14" xfId="0" applyNumberFormat="1" applyFont="1" applyBorder="1" applyAlignment="1">
      <alignment horizontal="center" vertical="center"/>
    </xf>
    <xf numFmtId="164" fontId="54" fillId="0" borderId="16" xfId="0" applyNumberFormat="1" applyFont="1" applyBorder="1" applyAlignment="1">
      <alignment horizontal="center" vertical="center"/>
    </xf>
    <xf numFmtId="164" fontId="54" fillId="0" borderId="17" xfId="0" applyNumberFormat="1" applyFont="1" applyBorder="1" applyAlignment="1">
      <alignment horizontal="center" vertical="center"/>
    </xf>
    <xf numFmtId="164" fontId="54" fillId="0" borderId="3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4" fontId="0" fillId="0" borderId="53" xfId="0" applyNumberFormat="1" applyFill="1" applyBorder="1" applyAlignment="1">
      <alignment horizontal="center" vertical="center"/>
    </xf>
    <xf numFmtId="164" fontId="7" fillId="0" borderId="54" xfId="0" applyNumberFormat="1" applyFont="1" applyFill="1" applyBorder="1" applyAlignment="1">
      <alignment horizontal="center" vertical="center" wrapText="1"/>
    </xf>
    <xf numFmtId="164" fontId="0" fillId="0" borderId="55" xfId="0" applyNumberFormat="1" applyBorder="1" applyAlignment="1">
      <alignment/>
    </xf>
    <xf numFmtId="164" fontId="56" fillId="0" borderId="56" xfId="0" applyNumberFormat="1" applyFont="1" applyBorder="1" applyAlignment="1">
      <alignment horizontal="center" vertical="center"/>
    </xf>
    <xf numFmtId="164" fontId="56" fillId="0" borderId="57" xfId="0" applyNumberFormat="1" applyFont="1" applyBorder="1" applyAlignment="1">
      <alignment horizontal="center" vertical="center"/>
    </xf>
    <xf numFmtId="164" fontId="56" fillId="0" borderId="58" xfId="0" applyNumberFormat="1" applyFont="1" applyBorder="1" applyAlignment="1">
      <alignment horizontal="center" vertical="center"/>
    </xf>
    <xf numFmtId="164" fontId="56" fillId="0" borderId="59" xfId="0" applyNumberFormat="1" applyFont="1" applyBorder="1" applyAlignment="1">
      <alignment horizontal="center" vertical="center"/>
    </xf>
    <xf numFmtId="164" fontId="56" fillId="0" borderId="55" xfId="0" applyNumberFormat="1" applyFont="1" applyBorder="1" applyAlignment="1">
      <alignment horizontal="center" vertical="center"/>
    </xf>
    <xf numFmtId="0" fontId="3" fillId="0" borderId="0" xfId="47" applyFont="1">
      <alignment/>
      <protection/>
    </xf>
    <xf numFmtId="0" fontId="2" fillId="0" borderId="0" xfId="47">
      <alignment/>
      <protection/>
    </xf>
    <xf numFmtId="0" fontId="4" fillId="0" borderId="0" xfId="47" applyFont="1" applyAlignment="1">
      <alignment horizontal="right"/>
      <protection/>
    </xf>
    <xf numFmtId="0" fontId="10" fillId="0" borderId="0" xfId="47" applyFont="1">
      <alignment/>
      <protection/>
    </xf>
    <xf numFmtId="0" fontId="2" fillId="0" borderId="37" xfId="47" applyBorder="1">
      <alignment/>
      <protection/>
    </xf>
    <xf numFmtId="0" fontId="4" fillId="0" borderId="33" xfId="47" applyFont="1" applyBorder="1" applyAlignment="1">
      <alignment horizontal="center"/>
      <protection/>
    </xf>
    <xf numFmtId="0" fontId="4" fillId="0" borderId="37" xfId="47" applyFont="1" applyBorder="1" applyAlignment="1">
      <alignment horizontal="center" vertical="center" wrapText="1"/>
      <protection/>
    </xf>
    <xf numFmtId="0" fontId="4" fillId="0" borderId="50" xfId="47" applyFont="1" applyBorder="1" applyAlignment="1">
      <alignment horizontal="center" vertical="center" wrapText="1"/>
      <protection/>
    </xf>
    <xf numFmtId="0" fontId="4" fillId="0" borderId="33" xfId="47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  <xf numFmtId="0" fontId="2" fillId="0" borderId="45" xfId="47" applyBorder="1">
      <alignment/>
      <protection/>
    </xf>
    <xf numFmtId="0" fontId="4" fillId="0" borderId="13" xfId="47" applyFont="1" applyBorder="1">
      <alignment/>
      <protection/>
    </xf>
    <xf numFmtId="164" fontId="2" fillId="0" borderId="45" xfId="47" applyNumberFormat="1" applyBorder="1">
      <alignment/>
      <protection/>
    </xf>
    <xf numFmtId="164" fontId="2" fillId="0" borderId="41" xfId="47" applyNumberFormat="1" applyBorder="1">
      <alignment/>
      <protection/>
    </xf>
    <xf numFmtId="0" fontId="2" fillId="0" borderId="41" xfId="47" applyBorder="1">
      <alignment/>
      <protection/>
    </xf>
    <xf numFmtId="0" fontId="2" fillId="0" borderId="13" xfId="47" applyBorder="1">
      <alignment/>
      <protection/>
    </xf>
    <xf numFmtId="0" fontId="2" fillId="0" borderId="45" xfId="47" applyFont="1" applyBorder="1">
      <alignment/>
      <protection/>
    </xf>
    <xf numFmtId="164" fontId="2" fillId="0" borderId="13" xfId="47" applyNumberFormat="1" applyBorder="1">
      <alignment/>
      <protection/>
    </xf>
    <xf numFmtId="164" fontId="2" fillId="0" borderId="0" xfId="47" applyNumberFormat="1">
      <alignment/>
      <protection/>
    </xf>
    <xf numFmtId="164" fontId="15" fillId="0" borderId="45" xfId="47" applyNumberFormat="1" applyFont="1" applyBorder="1">
      <alignment/>
      <protection/>
    </xf>
    <xf numFmtId="164" fontId="2" fillId="0" borderId="41" xfId="47" applyNumberFormat="1" applyFill="1" applyBorder="1">
      <alignment/>
      <protection/>
    </xf>
    <xf numFmtId="0" fontId="0" fillId="0" borderId="45" xfId="47" applyFont="1" applyBorder="1">
      <alignment/>
      <protection/>
    </xf>
    <xf numFmtId="0" fontId="2" fillId="0" borderId="46" xfId="47" applyBorder="1">
      <alignment/>
      <protection/>
    </xf>
    <xf numFmtId="0" fontId="4" fillId="0" borderId="24" xfId="47" applyFont="1" applyBorder="1">
      <alignment/>
      <protection/>
    </xf>
    <xf numFmtId="164" fontId="2" fillId="0" borderId="46" xfId="47" applyNumberFormat="1" applyBorder="1">
      <alignment/>
      <protection/>
    </xf>
    <xf numFmtId="164" fontId="2" fillId="0" borderId="47" xfId="47" applyNumberFormat="1" applyBorder="1">
      <alignment/>
      <protection/>
    </xf>
    <xf numFmtId="164" fontId="2" fillId="0" borderId="24" xfId="47" applyNumberFormat="1" applyBorder="1">
      <alignment/>
      <protection/>
    </xf>
    <xf numFmtId="0" fontId="2" fillId="0" borderId="47" xfId="47" applyBorder="1">
      <alignment/>
      <protection/>
    </xf>
    <xf numFmtId="0" fontId="7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right"/>
      <protection/>
    </xf>
    <xf numFmtId="0" fontId="4" fillId="0" borderId="0" xfId="47" applyFont="1">
      <alignment/>
      <protection/>
    </xf>
    <xf numFmtId="164" fontId="3" fillId="0" borderId="0" xfId="47" applyNumberFormat="1" applyFont="1">
      <alignment/>
      <protection/>
    </xf>
    <xf numFmtId="164" fontId="2" fillId="0" borderId="0" xfId="46" applyNumberFormat="1">
      <alignment/>
      <protection/>
    </xf>
    <xf numFmtId="164" fontId="3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2" fillId="0" borderId="0" xfId="46" applyAlignment="1">
      <alignment/>
      <protection/>
    </xf>
    <xf numFmtId="164" fontId="0" fillId="0" borderId="0" xfId="0" applyNumberFormat="1" applyAlignment="1">
      <alignment horizontal="right"/>
    </xf>
    <xf numFmtId="164" fontId="12" fillId="34" borderId="36" xfId="0" applyNumberFormat="1" applyFont="1" applyFill="1" applyBorder="1" applyAlignment="1">
      <alignment horizontal="left"/>
    </xf>
    <xf numFmtId="0" fontId="0" fillId="34" borderId="6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164" fontId="0" fillId="0" borderId="33" xfId="0" applyNumberFormat="1" applyBorder="1" applyAlignment="1">
      <alignment/>
    </xf>
    <xf numFmtId="0" fontId="38" fillId="0" borderId="0" xfId="0" applyFont="1" applyAlignment="1">
      <alignment/>
    </xf>
    <xf numFmtId="0" fontId="14" fillId="0" borderId="54" xfId="0" applyFont="1" applyFill="1" applyBorder="1" applyAlignment="1">
      <alignment horizontal="left" vertical="center" wrapText="1"/>
    </xf>
    <xf numFmtId="165" fontId="38" fillId="0" borderId="54" xfId="0" applyNumberFormat="1" applyFont="1" applyFill="1" applyBorder="1" applyAlignment="1">
      <alignment horizontal="center" vertical="center"/>
    </xf>
    <xf numFmtId="164" fontId="38" fillId="0" borderId="0" xfId="0" applyNumberFormat="1" applyFont="1" applyAlignment="1">
      <alignment horizontal="center"/>
    </xf>
    <xf numFmtId="1" fontId="2" fillId="0" borderId="36" xfId="46" applyNumberFormat="1" applyFont="1" applyBorder="1" applyAlignment="1">
      <alignment horizontal="center" vertical="center"/>
      <protection/>
    </xf>
    <xf numFmtId="1" fontId="2" fillId="0" borderId="27" xfId="46" applyNumberFormat="1" applyBorder="1" applyAlignment="1">
      <alignment horizontal="center" vertical="center"/>
      <protection/>
    </xf>
    <xf numFmtId="0" fontId="9" fillId="0" borderId="33" xfId="46" applyNumberFormat="1" applyFont="1" applyBorder="1" applyAlignment="1">
      <alignment horizontal="left" vertical="center" wrapText="1"/>
      <protection/>
    </xf>
    <xf numFmtId="164" fontId="10" fillId="0" borderId="36" xfId="46" applyNumberFormat="1" applyFont="1" applyBorder="1" applyAlignment="1">
      <alignment horizontal="center" vertical="center"/>
      <protection/>
    </xf>
    <xf numFmtId="164" fontId="2" fillId="0" borderId="33" xfId="46" applyNumberFormat="1" applyBorder="1" applyAlignment="1">
      <alignment horizontal="center" vertical="center"/>
      <protection/>
    </xf>
    <xf numFmtId="164" fontId="10" fillId="0" borderId="34" xfId="46" applyNumberFormat="1" applyFont="1" applyBorder="1" applyAlignment="1">
      <alignment horizontal="center" vertical="center"/>
      <protection/>
    </xf>
    <xf numFmtId="0" fontId="4" fillId="0" borderId="13" xfId="47" applyFont="1" applyBorder="1" applyAlignment="1">
      <alignment wrapText="1"/>
      <protection/>
    </xf>
    <xf numFmtId="164" fontId="57" fillId="0" borderId="45" xfId="47" applyNumberFormat="1" applyFont="1" applyBorder="1">
      <alignment/>
      <protection/>
    </xf>
    <xf numFmtId="164" fontId="57" fillId="0" borderId="41" xfId="47" applyNumberFormat="1" applyFont="1" applyBorder="1">
      <alignment/>
      <protection/>
    </xf>
    <xf numFmtId="0" fontId="0" fillId="0" borderId="0" xfId="47" applyFont="1">
      <alignment/>
      <protection/>
    </xf>
    <xf numFmtId="0" fontId="0" fillId="0" borderId="0" xfId="47" applyFont="1" applyAlignment="1">
      <alignment horizontal="right"/>
      <protection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ozpočet školství tab 7ab Z131207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zoomScale="76" zoomScaleNormal="76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5"/>
  <cols>
    <col min="1" max="1" width="5.28125" style="0" customWidth="1"/>
    <col min="2" max="2" width="5.57421875" style="0" customWidth="1"/>
    <col min="3" max="3" width="37.140625" style="0" customWidth="1"/>
    <col min="4" max="4" width="10.421875" style="0" customWidth="1"/>
    <col min="5" max="5" width="8.7109375" style="0" customWidth="1"/>
    <col min="6" max="6" width="9.00390625" style="0" customWidth="1"/>
    <col min="7" max="8" width="8.8515625" style="0" customWidth="1"/>
    <col min="9" max="9" width="7.8515625" style="0" customWidth="1"/>
    <col min="10" max="10" width="10.00390625" style="71" customWidth="1"/>
    <col min="11" max="11" width="8.28125" style="71" customWidth="1"/>
    <col min="12" max="12" width="8.57421875" style="71" customWidth="1"/>
    <col min="13" max="13" width="3.7109375" style="113" customWidth="1"/>
  </cols>
  <sheetData>
    <row r="1" spans="1:12" ht="15">
      <c r="A1" s="59" t="s">
        <v>147</v>
      </c>
      <c r="B1" s="1"/>
      <c r="C1" s="1"/>
      <c r="D1" s="1"/>
      <c r="E1" s="1"/>
      <c r="F1" s="1"/>
      <c r="L1" s="158" t="s">
        <v>149</v>
      </c>
    </row>
    <row r="2" spans="1:12" ht="15.75" thickBot="1">
      <c r="A2" s="2" t="s">
        <v>0</v>
      </c>
      <c r="B2" s="1"/>
      <c r="C2" s="1"/>
      <c r="D2" s="1"/>
      <c r="E2" s="1"/>
      <c r="L2" s="3" t="s">
        <v>1</v>
      </c>
    </row>
    <row r="3" spans="1:12" ht="15.75" thickBot="1">
      <c r="A3" s="2"/>
      <c r="B3" s="1"/>
      <c r="C3" s="1"/>
      <c r="D3" s="180" t="s">
        <v>96</v>
      </c>
      <c r="E3" s="181"/>
      <c r="F3" s="182"/>
      <c r="G3" s="159" t="s">
        <v>146</v>
      </c>
      <c r="H3" s="160"/>
      <c r="I3" s="161"/>
      <c r="J3" s="104" t="s">
        <v>97</v>
      </c>
      <c r="K3" s="105"/>
      <c r="L3" s="114"/>
    </row>
    <row r="4" spans="1:12" ht="51.75" thickBot="1">
      <c r="A4" s="4" t="s">
        <v>2</v>
      </c>
      <c r="B4" s="25" t="s">
        <v>95</v>
      </c>
      <c r="C4" s="5" t="s">
        <v>101</v>
      </c>
      <c r="D4" s="48" t="s">
        <v>132</v>
      </c>
      <c r="E4" s="6" t="s">
        <v>3</v>
      </c>
      <c r="F4" s="7" t="s">
        <v>133</v>
      </c>
      <c r="G4" s="60" t="s">
        <v>98</v>
      </c>
      <c r="H4" s="61" t="s">
        <v>100</v>
      </c>
      <c r="I4" s="97" t="s">
        <v>145</v>
      </c>
      <c r="J4" s="106" t="s">
        <v>134</v>
      </c>
      <c r="K4" s="92" t="s">
        <v>3</v>
      </c>
      <c r="L4" s="115" t="s">
        <v>135</v>
      </c>
    </row>
    <row r="5" spans="1:12" ht="10.5" customHeight="1">
      <c r="A5" s="50"/>
      <c r="B5" s="26"/>
      <c r="C5" s="45"/>
      <c r="D5" s="49"/>
      <c r="E5" s="46"/>
      <c r="F5" s="47"/>
      <c r="G5" s="79"/>
      <c r="H5" s="162"/>
      <c r="I5" s="163"/>
      <c r="J5" s="107"/>
      <c r="K5" s="164"/>
      <c r="L5" s="116"/>
    </row>
    <row r="6" spans="1:12" ht="28.5">
      <c r="A6" s="14">
        <v>1</v>
      </c>
      <c r="B6" s="27">
        <v>3121</v>
      </c>
      <c r="C6" s="44" t="s">
        <v>4</v>
      </c>
      <c r="D6" s="52">
        <v>3364</v>
      </c>
      <c r="E6" s="21">
        <v>376</v>
      </c>
      <c r="F6" s="10">
        <v>226</v>
      </c>
      <c r="G6" s="80">
        <v>27.6</v>
      </c>
      <c r="H6" s="81"/>
      <c r="I6" s="98">
        <v>16.6</v>
      </c>
      <c r="J6" s="91">
        <f aca="true" t="shared" si="0" ref="J6:J37">SUM(D6,G6:H6)</f>
        <v>3391.6</v>
      </c>
      <c r="K6" s="108">
        <f aca="true" t="shared" si="1" ref="K6:K32">E6+G6</f>
        <v>403.6</v>
      </c>
      <c r="L6" s="117">
        <f aca="true" t="shared" si="2" ref="L6:L37">F6+I6</f>
        <v>242.6</v>
      </c>
    </row>
    <row r="7" spans="1:12" ht="28.5">
      <c r="A7" s="15">
        <v>2</v>
      </c>
      <c r="B7" s="28">
        <v>3121</v>
      </c>
      <c r="C7" s="36" t="s">
        <v>5</v>
      </c>
      <c r="D7" s="53">
        <v>4175</v>
      </c>
      <c r="E7" s="8">
        <v>254.9</v>
      </c>
      <c r="F7" s="9">
        <v>153</v>
      </c>
      <c r="G7" s="82">
        <v>-22.4</v>
      </c>
      <c r="H7" s="62"/>
      <c r="I7" s="99">
        <v>-13.4</v>
      </c>
      <c r="J7" s="93">
        <f t="shared" si="0"/>
        <v>4152.6</v>
      </c>
      <c r="K7" s="108">
        <f t="shared" si="1"/>
        <v>232.5</v>
      </c>
      <c r="L7" s="118">
        <f t="shared" si="2"/>
        <v>139.6</v>
      </c>
    </row>
    <row r="8" spans="1:12" ht="28.5">
      <c r="A8" s="15">
        <v>3</v>
      </c>
      <c r="B8" s="28">
        <v>3121</v>
      </c>
      <c r="C8" s="36" t="s">
        <v>6</v>
      </c>
      <c r="D8" s="53">
        <v>1441</v>
      </c>
      <c r="E8" s="8">
        <v>155.8</v>
      </c>
      <c r="F8" s="9">
        <v>93</v>
      </c>
      <c r="G8" s="82">
        <v>0</v>
      </c>
      <c r="H8" s="62"/>
      <c r="I8" s="99">
        <v>0</v>
      </c>
      <c r="J8" s="93">
        <f t="shared" si="0"/>
        <v>1441</v>
      </c>
      <c r="K8" s="108">
        <f t="shared" si="1"/>
        <v>155.8</v>
      </c>
      <c r="L8" s="118">
        <f t="shared" si="2"/>
        <v>93</v>
      </c>
    </row>
    <row r="9" spans="1:12" ht="42.75">
      <c r="A9" s="15">
        <v>6</v>
      </c>
      <c r="B9" s="28">
        <v>3122</v>
      </c>
      <c r="C9" s="36" t="s">
        <v>7</v>
      </c>
      <c r="D9" s="53">
        <v>2400</v>
      </c>
      <c r="E9" s="8">
        <v>80</v>
      </c>
      <c r="F9" s="9">
        <v>48</v>
      </c>
      <c r="G9" s="82">
        <v>-32</v>
      </c>
      <c r="H9" s="62"/>
      <c r="I9" s="99">
        <v>-19.2</v>
      </c>
      <c r="J9" s="93">
        <f t="shared" si="0"/>
        <v>2368</v>
      </c>
      <c r="K9" s="108">
        <f t="shared" si="1"/>
        <v>48</v>
      </c>
      <c r="L9" s="118">
        <f t="shared" si="2"/>
        <v>28.8</v>
      </c>
    </row>
    <row r="10" spans="1:12" ht="28.5">
      <c r="A10" s="15">
        <v>12</v>
      </c>
      <c r="B10" s="28">
        <v>3122</v>
      </c>
      <c r="C10" s="36" t="s">
        <v>8</v>
      </c>
      <c r="D10" s="53">
        <v>1544</v>
      </c>
      <c r="E10" s="8">
        <v>121.2</v>
      </c>
      <c r="F10" s="9">
        <v>73</v>
      </c>
      <c r="G10" s="82">
        <v>0.3</v>
      </c>
      <c r="H10" s="62"/>
      <c r="I10" s="99">
        <v>0.2</v>
      </c>
      <c r="J10" s="93">
        <f t="shared" si="0"/>
        <v>1544.3</v>
      </c>
      <c r="K10" s="108">
        <f t="shared" si="1"/>
        <v>121.5</v>
      </c>
      <c r="L10" s="118">
        <f t="shared" si="2"/>
        <v>73.2</v>
      </c>
    </row>
    <row r="11" spans="1:12" ht="42.75">
      <c r="A11" s="15">
        <v>10</v>
      </c>
      <c r="B11" s="28">
        <v>3122</v>
      </c>
      <c r="C11" s="36" t="s">
        <v>9</v>
      </c>
      <c r="D11" s="53">
        <v>2342</v>
      </c>
      <c r="E11" s="8">
        <v>367.4</v>
      </c>
      <c r="F11" s="9">
        <v>220</v>
      </c>
      <c r="G11" s="82">
        <v>-41.2</v>
      </c>
      <c r="H11" s="62"/>
      <c r="I11" s="99">
        <v>-24.7</v>
      </c>
      <c r="J11" s="93">
        <f t="shared" si="0"/>
        <v>2300.8</v>
      </c>
      <c r="K11" s="108">
        <f t="shared" si="1"/>
        <v>326.2</v>
      </c>
      <c r="L11" s="118">
        <f t="shared" si="2"/>
        <v>195.3</v>
      </c>
    </row>
    <row r="12" spans="1:12" ht="28.5">
      <c r="A12" s="15">
        <v>7</v>
      </c>
      <c r="B12" s="28">
        <v>3122</v>
      </c>
      <c r="C12" s="36" t="s">
        <v>10</v>
      </c>
      <c r="D12" s="53">
        <v>3807</v>
      </c>
      <c r="E12" s="8">
        <v>577.7</v>
      </c>
      <c r="F12" s="9">
        <v>347</v>
      </c>
      <c r="G12" s="82">
        <v>0.5</v>
      </c>
      <c r="H12" s="62"/>
      <c r="I12" s="99">
        <v>0.3</v>
      </c>
      <c r="J12" s="93">
        <f t="shared" si="0"/>
        <v>3807.5</v>
      </c>
      <c r="K12" s="108">
        <f t="shared" si="1"/>
        <v>578.2</v>
      </c>
      <c r="L12" s="118">
        <f t="shared" si="2"/>
        <v>347.3</v>
      </c>
    </row>
    <row r="13" spans="1:12" ht="42.75">
      <c r="A13" s="15">
        <v>8</v>
      </c>
      <c r="B13" s="28">
        <v>3123</v>
      </c>
      <c r="C13" s="36" t="s">
        <v>11</v>
      </c>
      <c r="D13" s="53">
        <v>8927</v>
      </c>
      <c r="E13" s="8">
        <v>1120.7</v>
      </c>
      <c r="F13" s="9">
        <v>672</v>
      </c>
      <c r="G13" s="82">
        <v>19.9</v>
      </c>
      <c r="H13" s="62">
        <v>493.6</v>
      </c>
      <c r="I13" s="99">
        <v>11.9</v>
      </c>
      <c r="J13" s="93">
        <f t="shared" si="0"/>
        <v>9440.5</v>
      </c>
      <c r="K13" s="108">
        <f t="shared" si="1"/>
        <v>1140.6000000000001</v>
      </c>
      <c r="L13" s="118">
        <f t="shared" si="2"/>
        <v>683.9</v>
      </c>
    </row>
    <row r="14" spans="1:12" ht="42.75">
      <c r="A14" s="15">
        <v>9</v>
      </c>
      <c r="B14" s="28">
        <v>3123</v>
      </c>
      <c r="C14" s="36" t="s">
        <v>12</v>
      </c>
      <c r="D14" s="53">
        <v>6241</v>
      </c>
      <c r="E14" s="8">
        <v>1466.7</v>
      </c>
      <c r="F14" s="9">
        <v>880</v>
      </c>
      <c r="G14" s="82">
        <v>-26.9</v>
      </c>
      <c r="H14" s="62">
        <v>755.6</v>
      </c>
      <c r="I14" s="99">
        <v>-16.1</v>
      </c>
      <c r="J14" s="93">
        <f t="shared" si="0"/>
        <v>6969.700000000001</v>
      </c>
      <c r="K14" s="108">
        <f t="shared" si="1"/>
        <v>1439.8</v>
      </c>
      <c r="L14" s="118">
        <f t="shared" si="2"/>
        <v>863.9</v>
      </c>
    </row>
    <row r="15" spans="1:12" ht="42.75">
      <c r="A15" s="15">
        <v>17</v>
      </c>
      <c r="B15" s="28">
        <v>3123</v>
      </c>
      <c r="C15" s="36" t="s">
        <v>13</v>
      </c>
      <c r="D15" s="53">
        <v>5342</v>
      </c>
      <c r="E15" s="8">
        <v>908.2</v>
      </c>
      <c r="F15" s="9">
        <v>545</v>
      </c>
      <c r="G15" s="82">
        <v>-2.7</v>
      </c>
      <c r="H15" s="62"/>
      <c r="I15" s="99">
        <v>-1.6</v>
      </c>
      <c r="J15" s="93">
        <f t="shared" si="0"/>
        <v>5339.3</v>
      </c>
      <c r="K15" s="108">
        <f t="shared" si="1"/>
        <v>905.5</v>
      </c>
      <c r="L15" s="118">
        <f t="shared" si="2"/>
        <v>543.4</v>
      </c>
    </row>
    <row r="16" spans="1:12" ht="28.5">
      <c r="A16" s="15">
        <v>4</v>
      </c>
      <c r="B16" s="28">
        <v>3122</v>
      </c>
      <c r="C16" s="36" t="s">
        <v>14</v>
      </c>
      <c r="D16" s="53">
        <v>4077</v>
      </c>
      <c r="E16" s="8">
        <v>532.6</v>
      </c>
      <c r="F16" s="9">
        <v>320</v>
      </c>
      <c r="G16" s="82">
        <v>141.9</v>
      </c>
      <c r="H16" s="62"/>
      <c r="I16" s="99">
        <v>85.1</v>
      </c>
      <c r="J16" s="93">
        <f t="shared" si="0"/>
        <v>4218.9</v>
      </c>
      <c r="K16" s="108">
        <f t="shared" si="1"/>
        <v>674.5</v>
      </c>
      <c r="L16" s="118">
        <f t="shared" si="2"/>
        <v>405.1</v>
      </c>
    </row>
    <row r="17" spans="1:12" ht="28.5">
      <c r="A17" s="15">
        <v>5</v>
      </c>
      <c r="B17" s="28">
        <v>3122</v>
      </c>
      <c r="C17" s="36" t="s">
        <v>136</v>
      </c>
      <c r="D17" s="53">
        <v>3925</v>
      </c>
      <c r="E17" s="8">
        <v>423.9</v>
      </c>
      <c r="F17" s="9">
        <v>54</v>
      </c>
      <c r="G17" s="82">
        <v>0</v>
      </c>
      <c r="H17" s="62"/>
      <c r="I17" s="99">
        <v>0</v>
      </c>
      <c r="J17" s="93">
        <f t="shared" si="0"/>
        <v>3925</v>
      </c>
      <c r="K17" s="108">
        <f t="shared" si="1"/>
        <v>423.9</v>
      </c>
      <c r="L17" s="118">
        <f t="shared" si="2"/>
        <v>54</v>
      </c>
    </row>
    <row r="18" spans="1:12" ht="42.75">
      <c r="A18" s="15">
        <v>14</v>
      </c>
      <c r="B18" s="28">
        <v>3122</v>
      </c>
      <c r="C18" s="36" t="s">
        <v>15</v>
      </c>
      <c r="D18" s="53">
        <v>5209</v>
      </c>
      <c r="E18" s="8">
        <v>943.6</v>
      </c>
      <c r="F18" s="9">
        <v>366</v>
      </c>
      <c r="G18" s="82">
        <v>0</v>
      </c>
      <c r="H18" s="62"/>
      <c r="I18" s="99">
        <v>0</v>
      </c>
      <c r="J18" s="93">
        <f t="shared" si="0"/>
        <v>5209</v>
      </c>
      <c r="K18" s="108">
        <f t="shared" si="1"/>
        <v>943.6</v>
      </c>
      <c r="L18" s="118">
        <f t="shared" si="2"/>
        <v>366</v>
      </c>
    </row>
    <row r="19" spans="1:12" ht="28.5">
      <c r="A19" s="15">
        <v>145</v>
      </c>
      <c r="B19" s="28">
        <v>3123</v>
      </c>
      <c r="C19" s="36" t="s">
        <v>16</v>
      </c>
      <c r="D19" s="53">
        <v>7648</v>
      </c>
      <c r="E19" s="8">
        <v>1202</v>
      </c>
      <c r="F19" s="9">
        <v>721</v>
      </c>
      <c r="G19" s="82">
        <v>0</v>
      </c>
      <c r="H19" s="62">
        <v>134</v>
      </c>
      <c r="I19" s="99">
        <v>0</v>
      </c>
      <c r="J19" s="93">
        <f t="shared" si="0"/>
        <v>7782</v>
      </c>
      <c r="K19" s="108">
        <f t="shared" si="1"/>
        <v>1202</v>
      </c>
      <c r="L19" s="118">
        <f t="shared" si="2"/>
        <v>721</v>
      </c>
    </row>
    <row r="20" spans="1:12" ht="42.75">
      <c r="A20" s="15">
        <v>18</v>
      </c>
      <c r="B20" s="28">
        <v>3123</v>
      </c>
      <c r="C20" s="36" t="s">
        <v>17</v>
      </c>
      <c r="D20" s="53">
        <v>6676</v>
      </c>
      <c r="E20" s="8">
        <v>999.8</v>
      </c>
      <c r="F20" s="9">
        <v>600</v>
      </c>
      <c r="G20" s="82">
        <v>0</v>
      </c>
      <c r="H20" s="62"/>
      <c r="I20" s="99">
        <v>0</v>
      </c>
      <c r="J20" s="93">
        <f t="shared" si="0"/>
        <v>6676</v>
      </c>
      <c r="K20" s="108">
        <f t="shared" si="1"/>
        <v>999.8</v>
      </c>
      <c r="L20" s="118">
        <f t="shared" si="2"/>
        <v>600</v>
      </c>
    </row>
    <row r="21" spans="1:12" ht="28.5">
      <c r="A21" s="15">
        <v>146</v>
      </c>
      <c r="B21" s="28">
        <v>3123</v>
      </c>
      <c r="C21" s="36" t="s">
        <v>18</v>
      </c>
      <c r="D21" s="53">
        <v>2154</v>
      </c>
      <c r="E21" s="8">
        <v>249.7</v>
      </c>
      <c r="F21" s="9">
        <v>150</v>
      </c>
      <c r="G21" s="82">
        <v>0</v>
      </c>
      <c r="H21" s="62"/>
      <c r="I21" s="99">
        <v>0</v>
      </c>
      <c r="J21" s="93">
        <f t="shared" si="0"/>
        <v>2154</v>
      </c>
      <c r="K21" s="108">
        <f t="shared" si="1"/>
        <v>249.7</v>
      </c>
      <c r="L21" s="118">
        <f t="shared" si="2"/>
        <v>150</v>
      </c>
    </row>
    <row r="22" spans="1:12" ht="28.5">
      <c r="A22" s="15">
        <v>19</v>
      </c>
      <c r="B22" s="28">
        <v>3124</v>
      </c>
      <c r="C22" s="36" t="s">
        <v>19</v>
      </c>
      <c r="D22" s="53">
        <v>5145</v>
      </c>
      <c r="E22" s="8">
        <v>1540.7</v>
      </c>
      <c r="F22" s="9">
        <v>924</v>
      </c>
      <c r="G22" s="82">
        <v>-8.8</v>
      </c>
      <c r="H22" s="62">
        <v>77.2</v>
      </c>
      <c r="I22" s="99">
        <v>-5.3</v>
      </c>
      <c r="J22" s="93">
        <f t="shared" si="0"/>
        <v>5213.4</v>
      </c>
      <c r="K22" s="108">
        <f t="shared" si="1"/>
        <v>1531.9</v>
      </c>
      <c r="L22" s="118">
        <f t="shared" si="2"/>
        <v>918.7</v>
      </c>
    </row>
    <row r="23" spans="1:12" ht="42.75">
      <c r="A23" s="15">
        <v>20</v>
      </c>
      <c r="B23" s="28">
        <v>3114</v>
      </c>
      <c r="C23" s="36" t="s">
        <v>20</v>
      </c>
      <c r="D23" s="53">
        <v>3512</v>
      </c>
      <c r="E23" s="8">
        <v>707.2</v>
      </c>
      <c r="F23" s="9">
        <v>424</v>
      </c>
      <c r="G23" s="82">
        <v>3.6</v>
      </c>
      <c r="H23" s="62"/>
      <c r="I23" s="99">
        <v>2.2</v>
      </c>
      <c r="J23" s="93">
        <f t="shared" si="0"/>
        <v>3515.6</v>
      </c>
      <c r="K23" s="108">
        <f t="shared" si="1"/>
        <v>710.8000000000001</v>
      </c>
      <c r="L23" s="118">
        <f t="shared" si="2"/>
        <v>426.2</v>
      </c>
    </row>
    <row r="24" spans="1:12" ht="42.75">
      <c r="A24" s="15">
        <v>21</v>
      </c>
      <c r="B24" s="28">
        <v>3114</v>
      </c>
      <c r="C24" s="36" t="s">
        <v>21</v>
      </c>
      <c r="D24" s="53">
        <v>7341</v>
      </c>
      <c r="E24" s="8">
        <v>1112.9</v>
      </c>
      <c r="F24" s="9">
        <v>668</v>
      </c>
      <c r="G24" s="82">
        <v>-7.3</v>
      </c>
      <c r="H24" s="62"/>
      <c r="I24" s="99">
        <v>-4.4</v>
      </c>
      <c r="J24" s="93">
        <f t="shared" si="0"/>
        <v>7333.7</v>
      </c>
      <c r="K24" s="108">
        <f t="shared" si="1"/>
        <v>1105.6000000000001</v>
      </c>
      <c r="L24" s="118">
        <f t="shared" si="2"/>
        <v>663.6</v>
      </c>
    </row>
    <row r="25" spans="1:12" ht="42.75">
      <c r="A25" s="15">
        <v>27</v>
      </c>
      <c r="B25" s="28">
        <v>3114</v>
      </c>
      <c r="C25" s="36" t="s">
        <v>22</v>
      </c>
      <c r="D25" s="53">
        <v>423</v>
      </c>
      <c r="E25" s="8">
        <v>4.7</v>
      </c>
      <c r="F25" s="9">
        <v>3</v>
      </c>
      <c r="G25" s="82">
        <v>0</v>
      </c>
      <c r="H25" s="62"/>
      <c r="I25" s="99">
        <v>0</v>
      </c>
      <c r="J25" s="93">
        <f t="shared" si="0"/>
        <v>423</v>
      </c>
      <c r="K25" s="108">
        <f t="shared" si="1"/>
        <v>4.7</v>
      </c>
      <c r="L25" s="118">
        <f t="shared" si="2"/>
        <v>3</v>
      </c>
    </row>
    <row r="26" spans="1:12" ht="28.5">
      <c r="A26" s="15">
        <v>24</v>
      </c>
      <c r="B26" s="28">
        <v>3114</v>
      </c>
      <c r="C26" s="36" t="s">
        <v>137</v>
      </c>
      <c r="D26" s="53">
        <v>631</v>
      </c>
      <c r="E26" s="8">
        <v>41.7</v>
      </c>
      <c r="F26" s="9">
        <v>25</v>
      </c>
      <c r="G26" s="82">
        <v>0</v>
      </c>
      <c r="H26" s="62"/>
      <c r="I26" s="99">
        <v>0</v>
      </c>
      <c r="J26" s="93">
        <f t="shared" si="0"/>
        <v>631</v>
      </c>
      <c r="K26" s="108">
        <f t="shared" si="1"/>
        <v>41.7</v>
      </c>
      <c r="L26" s="118">
        <f t="shared" si="2"/>
        <v>25</v>
      </c>
    </row>
    <row r="27" spans="1:12" ht="28.5">
      <c r="A27" s="15">
        <v>25</v>
      </c>
      <c r="B27" s="28">
        <v>3114</v>
      </c>
      <c r="C27" s="36" t="s">
        <v>23</v>
      </c>
      <c r="D27" s="53">
        <v>1077</v>
      </c>
      <c r="E27" s="8">
        <v>0</v>
      </c>
      <c r="F27" s="9">
        <v>0</v>
      </c>
      <c r="G27" s="82">
        <v>0</v>
      </c>
      <c r="H27" s="62"/>
      <c r="I27" s="99">
        <v>0</v>
      </c>
      <c r="J27" s="93">
        <f t="shared" si="0"/>
        <v>1077</v>
      </c>
      <c r="K27" s="108">
        <f t="shared" si="1"/>
        <v>0</v>
      </c>
      <c r="L27" s="118">
        <f t="shared" si="2"/>
        <v>0</v>
      </c>
    </row>
    <row r="28" spans="1:12" ht="42.75">
      <c r="A28" s="15">
        <v>155</v>
      </c>
      <c r="B28" s="28">
        <v>3146</v>
      </c>
      <c r="C28" s="36" t="s">
        <v>24</v>
      </c>
      <c r="D28" s="53">
        <v>3171</v>
      </c>
      <c r="E28" s="8">
        <v>0</v>
      </c>
      <c r="F28" s="9">
        <v>0</v>
      </c>
      <c r="G28" s="82">
        <v>49.1</v>
      </c>
      <c r="H28" s="62"/>
      <c r="I28" s="99">
        <v>29.5</v>
      </c>
      <c r="J28" s="93">
        <f t="shared" si="0"/>
        <v>3220.1</v>
      </c>
      <c r="K28" s="108">
        <f t="shared" si="1"/>
        <v>49.1</v>
      </c>
      <c r="L28" s="118">
        <f t="shared" si="2"/>
        <v>29.5</v>
      </c>
    </row>
    <row r="29" spans="1:12" ht="28.5">
      <c r="A29" s="15">
        <v>22</v>
      </c>
      <c r="B29" s="28">
        <v>4322</v>
      </c>
      <c r="C29" s="36" t="s">
        <v>25</v>
      </c>
      <c r="D29" s="53">
        <v>3428</v>
      </c>
      <c r="E29" s="8">
        <v>271</v>
      </c>
      <c r="F29" s="9">
        <v>163</v>
      </c>
      <c r="G29" s="82">
        <v>0</v>
      </c>
      <c r="H29" s="62"/>
      <c r="I29" s="99">
        <v>0</v>
      </c>
      <c r="J29" s="93">
        <f t="shared" si="0"/>
        <v>3428</v>
      </c>
      <c r="K29" s="108">
        <f t="shared" si="1"/>
        <v>271</v>
      </c>
      <c r="L29" s="118">
        <f t="shared" si="2"/>
        <v>163</v>
      </c>
    </row>
    <row r="30" spans="1:12" ht="42.75">
      <c r="A30" s="15">
        <v>32</v>
      </c>
      <c r="B30" s="28">
        <v>3147</v>
      </c>
      <c r="C30" s="37" t="s">
        <v>26</v>
      </c>
      <c r="D30" s="53">
        <v>4460</v>
      </c>
      <c r="E30" s="8">
        <v>1187.1</v>
      </c>
      <c r="F30" s="9">
        <v>712</v>
      </c>
      <c r="G30" s="82">
        <v>-1.2</v>
      </c>
      <c r="H30" s="62"/>
      <c r="I30" s="99">
        <v>-0.7</v>
      </c>
      <c r="J30" s="93">
        <f t="shared" si="0"/>
        <v>4458.8</v>
      </c>
      <c r="K30" s="108">
        <f t="shared" si="1"/>
        <v>1185.8999999999999</v>
      </c>
      <c r="L30" s="118">
        <f t="shared" si="2"/>
        <v>711.3</v>
      </c>
    </row>
    <row r="31" spans="1:12" ht="28.5">
      <c r="A31" s="15">
        <v>35</v>
      </c>
      <c r="B31" s="28">
        <v>3142</v>
      </c>
      <c r="C31" s="38" t="s">
        <v>27</v>
      </c>
      <c r="D31" s="53">
        <v>2230</v>
      </c>
      <c r="E31" s="8">
        <v>745.9</v>
      </c>
      <c r="F31" s="9">
        <v>448</v>
      </c>
      <c r="G31" s="82">
        <v>3.6</v>
      </c>
      <c r="H31" s="62"/>
      <c r="I31" s="99">
        <v>2.2</v>
      </c>
      <c r="J31" s="93">
        <f t="shared" si="0"/>
        <v>2233.6</v>
      </c>
      <c r="K31" s="108">
        <f t="shared" si="1"/>
        <v>749.5</v>
      </c>
      <c r="L31" s="118">
        <f t="shared" si="2"/>
        <v>450.2</v>
      </c>
    </row>
    <row r="32" spans="1:12" ht="57">
      <c r="A32" s="15">
        <v>52</v>
      </c>
      <c r="B32" s="29">
        <v>3149</v>
      </c>
      <c r="C32" s="37" t="s">
        <v>28</v>
      </c>
      <c r="D32" s="53">
        <v>1496</v>
      </c>
      <c r="E32" s="8">
        <v>37.4</v>
      </c>
      <c r="F32" s="9">
        <v>22</v>
      </c>
      <c r="G32" s="82">
        <v>0</v>
      </c>
      <c r="H32" s="62"/>
      <c r="I32" s="99">
        <v>0</v>
      </c>
      <c r="J32" s="93">
        <f t="shared" si="0"/>
        <v>1496</v>
      </c>
      <c r="K32" s="108">
        <f t="shared" si="1"/>
        <v>37.4</v>
      </c>
      <c r="L32" s="118">
        <f t="shared" si="2"/>
        <v>22</v>
      </c>
    </row>
    <row r="33" spans="1:12" ht="29.25" thickBot="1">
      <c r="A33" s="17">
        <v>153</v>
      </c>
      <c r="B33" s="31">
        <v>3119</v>
      </c>
      <c r="C33" s="76" t="s">
        <v>29</v>
      </c>
      <c r="D33" s="55">
        <v>13</v>
      </c>
      <c r="E33" s="22">
        <v>12.6</v>
      </c>
      <c r="F33" s="11">
        <v>8</v>
      </c>
      <c r="G33" s="83">
        <v>0</v>
      </c>
      <c r="H33" s="84"/>
      <c r="I33" s="100">
        <v>0</v>
      </c>
      <c r="J33" s="94">
        <f t="shared" si="0"/>
        <v>13</v>
      </c>
      <c r="K33" s="110">
        <f aca="true" t="shared" si="3" ref="K33:K94">E33+G33</f>
        <v>12.6</v>
      </c>
      <c r="L33" s="119">
        <f t="shared" si="2"/>
        <v>8</v>
      </c>
    </row>
    <row r="34" spans="1:12" ht="28.5">
      <c r="A34" s="14">
        <v>90</v>
      </c>
      <c r="B34" s="27">
        <v>3121</v>
      </c>
      <c r="C34" s="39" t="s">
        <v>30</v>
      </c>
      <c r="D34" s="52">
        <v>2689</v>
      </c>
      <c r="E34" s="21">
        <v>144</v>
      </c>
      <c r="F34" s="10">
        <v>86</v>
      </c>
      <c r="G34" s="85">
        <v>-11.1</v>
      </c>
      <c r="H34" s="81"/>
      <c r="I34" s="101">
        <v>-6.7</v>
      </c>
      <c r="J34" s="91">
        <f t="shared" si="0"/>
        <v>2677.9</v>
      </c>
      <c r="K34" s="108">
        <f t="shared" si="3"/>
        <v>132.9</v>
      </c>
      <c r="L34" s="117">
        <f t="shared" si="2"/>
        <v>79.3</v>
      </c>
    </row>
    <row r="35" spans="1:12" ht="28.5">
      <c r="A35" s="15">
        <v>91</v>
      </c>
      <c r="B35" s="28">
        <v>3121</v>
      </c>
      <c r="C35" s="39" t="s">
        <v>31</v>
      </c>
      <c r="D35" s="52">
        <v>2585</v>
      </c>
      <c r="E35" s="8">
        <v>521.2</v>
      </c>
      <c r="F35" s="9">
        <v>313</v>
      </c>
      <c r="G35" s="82">
        <v>0</v>
      </c>
      <c r="H35" s="62"/>
      <c r="I35" s="99">
        <v>0</v>
      </c>
      <c r="J35" s="93">
        <f t="shared" si="0"/>
        <v>2585</v>
      </c>
      <c r="K35" s="109">
        <f t="shared" si="3"/>
        <v>521.2</v>
      </c>
      <c r="L35" s="118">
        <f t="shared" si="2"/>
        <v>313</v>
      </c>
    </row>
    <row r="36" spans="1:12" ht="42.75">
      <c r="A36" s="15">
        <v>92</v>
      </c>
      <c r="B36" s="28">
        <v>3121</v>
      </c>
      <c r="C36" s="40" t="s">
        <v>32</v>
      </c>
      <c r="D36" s="54">
        <v>2828</v>
      </c>
      <c r="E36" s="8">
        <v>263</v>
      </c>
      <c r="F36" s="9">
        <v>158</v>
      </c>
      <c r="G36" s="82">
        <v>0</v>
      </c>
      <c r="H36" s="62"/>
      <c r="I36" s="99">
        <v>0</v>
      </c>
      <c r="J36" s="93">
        <f t="shared" si="0"/>
        <v>2828</v>
      </c>
      <c r="K36" s="109">
        <f t="shared" si="3"/>
        <v>263</v>
      </c>
      <c r="L36" s="118">
        <f t="shared" si="2"/>
        <v>158</v>
      </c>
    </row>
    <row r="37" spans="1:12" ht="28.5">
      <c r="A37" s="15">
        <v>93</v>
      </c>
      <c r="B37" s="28">
        <v>3122</v>
      </c>
      <c r="C37" s="37" t="s">
        <v>33</v>
      </c>
      <c r="D37" s="53">
        <v>2314</v>
      </c>
      <c r="E37" s="8">
        <v>813.3</v>
      </c>
      <c r="F37" s="9">
        <v>488</v>
      </c>
      <c r="G37" s="82">
        <v>0.1</v>
      </c>
      <c r="H37" s="62"/>
      <c r="I37" s="99">
        <v>0.1</v>
      </c>
      <c r="J37" s="93">
        <f t="shared" si="0"/>
        <v>2314.1</v>
      </c>
      <c r="K37" s="109">
        <f t="shared" si="3"/>
        <v>813.4</v>
      </c>
      <c r="L37" s="118">
        <f t="shared" si="2"/>
        <v>488.1</v>
      </c>
    </row>
    <row r="38" spans="1:12" ht="28.5">
      <c r="A38" s="15">
        <v>98</v>
      </c>
      <c r="B38" s="28">
        <v>3123</v>
      </c>
      <c r="C38" s="40" t="s">
        <v>34</v>
      </c>
      <c r="D38" s="54">
        <v>3086</v>
      </c>
      <c r="E38" s="8">
        <v>507.3</v>
      </c>
      <c r="F38" s="9">
        <v>304</v>
      </c>
      <c r="G38" s="82">
        <v>0</v>
      </c>
      <c r="H38" s="62"/>
      <c r="I38" s="99">
        <v>0</v>
      </c>
      <c r="J38" s="93">
        <f aca="true" t="shared" si="4" ref="J38:J69">SUM(D38,G38:H38)</f>
        <v>3086</v>
      </c>
      <c r="K38" s="109">
        <f t="shared" si="3"/>
        <v>507.3</v>
      </c>
      <c r="L38" s="118">
        <f aca="true" t="shared" si="5" ref="L38:L69">F38+I38</f>
        <v>304</v>
      </c>
    </row>
    <row r="39" spans="1:12" ht="28.5">
      <c r="A39" s="15">
        <v>95</v>
      </c>
      <c r="B39" s="28">
        <v>3122</v>
      </c>
      <c r="C39" s="40" t="s">
        <v>35</v>
      </c>
      <c r="D39" s="54">
        <v>2197</v>
      </c>
      <c r="E39" s="8">
        <v>291.1</v>
      </c>
      <c r="F39" s="9">
        <v>175</v>
      </c>
      <c r="G39" s="82">
        <v>0</v>
      </c>
      <c r="H39" s="62"/>
      <c r="I39" s="99">
        <v>0</v>
      </c>
      <c r="J39" s="93">
        <f t="shared" si="4"/>
        <v>2197</v>
      </c>
      <c r="K39" s="109">
        <f t="shared" si="3"/>
        <v>291.1</v>
      </c>
      <c r="L39" s="118">
        <f t="shared" si="5"/>
        <v>175</v>
      </c>
    </row>
    <row r="40" spans="1:12" ht="28.5">
      <c r="A40" s="15">
        <v>97</v>
      </c>
      <c r="B40" s="28">
        <v>3123</v>
      </c>
      <c r="C40" s="40" t="s">
        <v>36</v>
      </c>
      <c r="D40" s="54">
        <v>3950</v>
      </c>
      <c r="E40" s="8">
        <v>462.7</v>
      </c>
      <c r="F40" s="9">
        <v>278</v>
      </c>
      <c r="G40" s="82">
        <v>0</v>
      </c>
      <c r="H40" s="62"/>
      <c r="I40" s="99">
        <v>0</v>
      </c>
      <c r="J40" s="93">
        <f t="shared" si="4"/>
        <v>3950</v>
      </c>
      <c r="K40" s="109">
        <f t="shared" si="3"/>
        <v>462.7</v>
      </c>
      <c r="L40" s="118">
        <f t="shared" si="5"/>
        <v>278</v>
      </c>
    </row>
    <row r="41" spans="1:12" ht="28.5">
      <c r="A41" s="15">
        <v>99</v>
      </c>
      <c r="B41" s="28">
        <v>3123</v>
      </c>
      <c r="C41" s="37" t="s">
        <v>37</v>
      </c>
      <c r="D41" s="53">
        <v>3261</v>
      </c>
      <c r="E41" s="8">
        <v>282.6</v>
      </c>
      <c r="F41" s="9">
        <v>170</v>
      </c>
      <c r="G41" s="82">
        <v>0</v>
      </c>
      <c r="H41" s="62">
        <v>390.8</v>
      </c>
      <c r="I41" s="99">
        <v>0</v>
      </c>
      <c r="J41" s="93">
        <f t="shared" si="4"/>
        <v>3651.8</v>
      </c>
      <c r="K41" s="109">
        <f t="shared" si="3"/>
        <v>282.6</v>
      </c>
      <c r="L41" s="118">
        <f t="shared" si="5"/>
        <v>170</v>
      </c>
    </row>
    <row r="42" spans="1:12" ht="28.5">
      <c r="A42" s="15">
        <v>150</v>
      </c>
      <c r="B42" s="28">
        <v>3123</v>
      </c>
      <c r="C42" s="37" t="s">
        <v>38</v>
      </c>
      <c r="D42" s="53">
        <v>4388</v>
      </c>
      <c r="E42" s="8">
        <v>242.3</v>
      </c>
      <c r="F42" s="9">
        <v>145</v>
      </c>
      <c r="G42" s="82">
        <v>-1</v>
      </c>
      <c r="H42" s="62">
        <v>136.8</v>
      </c>
      <c r="I42" s="99">
        <v>-0.6</v>
      </c>
      <c r="J42" s="93">
        <f t="shared" si="4"/>
        <v>4523.8</v>
      </c>
      <c r="K42" s="109">
        <f t="shared" si="3"/>
        <v>241.3</v>
      </c>
      <c r="L42" s="118">
        <f t="shared" si="5"/>
        <v>144.4</v>
      </c>
    </row>
    <row r="43" spans="1:12" ht="28.5">
      <c r="A43" s="15">
        <v>100</v>
      </c>
      <c r="B43" s="28">
        <v>3123</v>
      </c>
      <c r="C43" s="40" t="s">
        <v>39</v>
      </c>
      <c r="D43" s="54">
        <v>3406</v>
      </c>
      <c r="E43" s="8">
        <v>393.8</v>
      </c>
      <c r="F43" s="9">
        <v>236</v>
      </c>
      <c r="G43" s="82">
        <v>5.1</v>
      </c>
      <c r="H43" s="62"/>
      <c r="I43" s="99">
        <v>3.1</v>
      </c>
      <c r="J43" s="93">
        <f t="shared" si="4"/>
        <v>3411.1</v>
      </c>
      <c r="K43" s="109">
        <f t="shared" si="3"/>
        <v>398.90000000000003</v>
      </c>
      <c r="L43" s="118">
        <f t="shared" si="5"/>
        <v>239.1</v>
      </c>
    </row>
    <row r="44" spans="1:12" ht="42.75">
      <c r="A44" s="15">
        <v>96</v>
      </c>
      <c r="B44" s="28">
        <v>3122</v>
      </c>
      <c r="C44" s="37" t="s">
        <v>40</v>
      </c>
      <c r="D44" s="53">
        <v>5225</v>
      </c>
      <c r="E44" s="8">
        <v>669.2</v>
      </c>
      <c r="F44" s="9">
        <v>402</v>
      </c>
      <c r="G44" s="82">
        <v>110.5</v>
      </c>
      <c r="H44" s="62"/>
      <c r="I44" s="99">
        <v>66.3</v>
      </c>
      <c r="J44" s="93">
        <f t="shared" si="4"/>
        <v>5335.5</v>
      </c>
      <c r="K44" s="109">
        <f t="shared" si="3"/>
        <v>779.7</v>
      </c>
      <c r="L44" s="118">
        <f t="shared" si="5"/>
        <v>468.3</v>
      </c>
    </row>
    <row r="45" spans="1:12" ht="42.75">
      <c r="A45" s="15">
        <v>94</v>
      </c>
      <c r="B45" s="28">
        <v>3122</v>
      </c>
      <c r="C45" s="40" t="s">
        <v>41</v>
      </c>
      <c r="D45" s="54">
        <v>5144</v>
      </c>
      <c r="E45" s="8">
        <v>1095.8</v>
      </c>
      <c r="F45" s="9">
        <v>657</v>
      </c>
      <c r="G45" s="82">
        <v>60.2</v>
      </c>
      <c r="H45" s="62">
        <v>176</v>
      </c>
      <c r="I45" s="99">
        <v>36.1</v>
      </c>
      <c r="J45" s="93">
        <f t="shared" si="4"/>
        <v>5380.2</v>
      </c>
      <c r="K45" s="109">
        <f t="shared" si="3"/>
        <v>1156</v>
      </c>
      <c r="L45" s="118">
        <f t="shared" si="5"/>
        <v>693.1</v>
      </c>
    </row>
    <row r="46" spans="1:12" ht="28.5">
      <c r="A46" s="15">
        <v>101</v>
      </c>
      <c r="B46" s="28">
        <v>3125</v>
      </c>
      <c r="C46" s="37" t="s">
        <v>42</v>
      </c>
      <c r="D46" s="53">
        <v>2275</v>
      </c>
      <c r="E46" s="8">
        <v>166</v>
      </c>
      <c r="F46" s="9">
        <v>100</v>
      </c>
      <c r="G46" s="82">
        <v>-0.1</v>
      </c>
      <c r="H46" s="62">
        <v>46.8</v>
      </c>
      <c r="I46" s="99">
        <v>-0.1</v>
      </c>
      <c r="J46" s="93">
        <f t="shared" si="4"/>
        <v>2321.7000000000003</v>
      </c>
      <c r="K46" s="109">
        <f t="shared" si="3"/>
        <v>165.9</v>
      </c>
      <c r="L46" s="118">
        <f t="shared" si="5"/>
        <v>99.9</v>
      </c>
    </row>
    <row r="47" spans="1:12" ht="15">
      <c r="A47" s="15">
        <v>151</v>
      </c>
      <c r="B47" s="28">
        <v>3114</v>
      </c>
      <c r="C47" s="40" t="s">
        <v>43</v>
      </c>
      <c r="D47" s="54">
        <v>521</v>
      </c>
      <c r="E47" s="8">
        <v>0</v>
      </c>
      <c r="F47" s="9">
        <v>0</v>
      </c>
      <c r="G47" s="82">
        <v>0</v>
      </c>
      <c r="H47" s="62"/>
      <c r="I47" s="99">
        <v>0</v>
      </c>
      <c r="J47" s="93">
        <f t="shared" si="4"/>
        <v>521</v>
      </c>
      <c r="K47" s="109">
        <f t="shared" si="3"/>
        <v>0</v>
      </c>
      <c r="L47" s="118">
        <f t="shared" si="5"/>
        <v>0</v>
      </c>
    </row>
    <row r="48" spans="1:12" ht="15">
      <c r="A48" s="15">
        <v>152</v>
      </c>
      <c r="B48" s="28">
        <v>3114</v>
      </c>
      <c r="C48" s="40" t="s">
        <v>44</v>
      </c>
      <c r="D48" s="54">
        <v>1740</v>
      </c>
      <c r="E48" s="8">
        <v>23.8</v>
      </c>
      <c r="F48" s="9">
        <v>14</v>
      </c>
      <c r="G48" s="82">
        <v>0</v>
      </c>
      <c r="H48" s="62"/>
      <c r="I48" s="99">
        <v>0</v>
      </c>
      <c r="J48" s="93">
        <f t="shared" si="4"/>
        <v>1740</v>
      </c>
      <c r="K48" s="109">
        <f t="shared" si="3"/>
        <v>23.8</v>
      </c>
      <c r="L48" s="118">
        <f t="shared" si="5"/>
        <v>14</v>
      </c>
    </row>
    <row r="49" spans="1:12" ht="43.5" thickBot="1">
      <c r="A49" s="17">
        <v>106</v>
      </c>
      <c r="B49" s="31">
        <v>3114</v>
      </c>
      <c r="C49" s="77" t="s">
        <v>45</v>
      </c>
      <c r="D49" s="78">
        <v>261</v>
      </c>
      <c r="E49" s="22">
        <v>1.8</v>
      </c>
      <c r="F49" s="11">
        <v>1</v>
      </c>
      <c r="G49" s="83">
        <v>0</v>
      </c>
      <c r="H49" s="84"/>
      <c r="I49" s="100">
        <v>0</v>
      </c>
      <c r="J49" s="94">
        <f t="shared" si="4"/>
        <v>261</v>
      </c>
      <c r="K49" s="110">
        <f t="shared" si="3"/>
        <v>1.8</v>
      </c>
      <c r="L49" s="119">
        <f t="shared" si="5"/>
        <v>1</v>
      </c>
    </row>
    <row r="50" spans="1:12" ht="15">
      <c r="A50" s="14">
        <v>38</v>
      </c>
      <c r="B50" s="32">
        <v>3121</v>
      </c>
      <c r="C50" s="39" t="s">
        <v>46</v>
      </c>
      <c r="D50" s="52">
        <v>2331</v>
      </c>
      <c r="E50" s="21">
        <v>38.3</v>
      </c>
      <c r="F50" s="10">
        <v>23</v>
      </c>
      <c r="G50" s="85">
        <v>0</v>
      </c>
      <c r="H50" s="81"/>
      <c r="I50" s="101">
        <v>0</v>
      </c>
      <c r="J50" s="91">
        <f t="shared" si="4"/>
        <v>2331</v>
      </c>
      <c r="K50" s="108">
        <f t="shared" si="3"/>
        <v>38.3</v>
      </c>
      <c r="L50" s="117">
        <f t="shared" si="5"/>
        <v>23</v>
      </c>
    </row>
    <row r="51" spans="1:12" ht="28.5">
      <c r="A51" s="15">
        <v>39</v>
      </c>
      <c r="B51" s="29">
        <v>3121</v>
      </c>
      <c r="C51" s="39" t="s">
        <v>47</v>
      </c>
      <c r="D51" s="52">
        <v>2723</v>
      </c>
      <c r="E51" s="8">
        <v>172.8</v>
      </c>
      <c r="F51" s="9">
        <v>104</v>
      </c>
      <c r="G51" s="82">
        <v>0</v>
      </c>
      <c r="H51" s="62"/>
      <c r="I51" s="99">
        <v>0</v>
      </c>
      <c r="J51" s="93">
        <f t="shared" si="4"/>
        <v>2723</v>
      </c>
      <c r="K51" s="109">
        <f t="shared" si="3"/>
        <v>172.8</v>
      </c>
      <c r="L51" s="118">
        <f t="shared" si="5"/>
        <v>104</v>
      </c>
    </row>
    <row r="52" spans="1:12" ht="28.5">
      <c r="A52" s="15">
        <v>40</v>
      </c>
      <c r="B52" s="33">
        <v>3121</v>
      </c>
      <c r="C52" s="37" t="s">
        <v>48</v>
      </c>
      <c r="D52" s="53">
        <v>2954</v>
      </c>
      <c r="E52" s="8">
        <v>278.5</v>
      </c>
      <c r="F52" s="9">
        <v>167</v>
      </c>
      <c r="G52" s="82">
        <v>0.6</v>
      </c>
      <c r="H52" s="62"/>
      <c r="I52" s="99">
        <v>0.4</v>
      </c>
      <c r="J52" s="93">
        <f t="shared" si="4"/>
        <v>2954.6</v>
      </c>
      <c r="K52" s="109">
        <f t="shared" si="3"/>
        <v>279.1</v>
      </c>
      <c r="L52" s="118">
        <f t="shared" si="5"/>
        <v>167.4</v>
      </c>
    </row>
    <row r="53" spans="1:12" ht="28.5">
      <c r="A53" s="15">
        <v>41</v>
      </c>
      <c r="B53" s="29">
        <v>3122</v>
      </c>
      <c r="C53" s="37" t="s">
        <v>49</v>
      </c>
      <c r="D53" s="53">
        <v>1998</v>
      </c>
      <c r="E53" s="8">
        <v>102.3</v>
      </c>
      <c r="F53" s="9">
        <v>61</v>
      </c>
      <c r="G53" s="82">
        <v>0</v>
      </c>
      <c r="H53" s="62"/>
      <c r="I53" s="99">
        <v>0</v>
      </c>
      <c r="J53" s="93">
        <f t="shared" si="4"/>
        <v>1998</v>
      </c>
      <c r="K53" s="109">
        <f t="shared" si="3"/>
        <v>102.3</v>
      </c>
      <c r="L53" s="118">
        <f t="shared" si="5"/>
        <v>61</v>
      </c>
    </row>
    <row r="54" spans="1:12" ht="42.75">
      <c r="A54" s="15">
        <v>43</v>
      </c>
      <c r="B54" s="29">
        <v>3122</v>
      </c>
      <c r="C54" s="37" t="s">
        <v>50</v>
      </c>
      <c r="D54" s="53">
        <v>2462</v>
      </c>
      <c r="E54" s="8">
        <v>287.6</v>
      </c>
      <c r="F54" s="9">
        <v>173</v>
      </c>
      <c r="G54" s="82">
        <v>0</v>
      </c>
      <c r="H54" s="62"/>
      <c r="I54" s="99">
        <v>0</v>
      </c>
      <c r="J54" s="93">
        <f t="shared" si="4"/>
        <v>2462</v>
      </c>
      <c r="K54" s="109">
        <f t="shared" si="3"/>
        <v>287.6</v>
      </c>
      <c r="L54" s="118">
        <f t="shared" si="5"/>
        <v>173</v>
      </c>
    </row>
    <row r="55" spans="1:12" ht="42.75">
      <c r="A55" s="15">
        <v>44</v>
      </c>
      <c r="B55" s="29">
        <v>3123</v>
      </c>
      <c r="C55" s="37" t="s">
        <v>51</v>
      </c>
      <c r="D55" s="53">
        <v>3672</v>
      </c>
      <c r="E55" s="8">
        <v>1092.9</v>
      </c>
      <c r="F55" s="9">
        <v>656</v>
      </c>
      <c r="G55" s="82">
        <v>32.7</v>
      </c>
      <c r="H55" s="62"/>
      <c r="I55" s="99">
        <v>19.6</v>
      </c>
      <c r="J55" s="93">
        <f t="shared" si="4"/>
        <v>3704.7</v>
      </c>
      <c r="K55" s="109">
        <f t="shared" si="3"/>
        <v>1125.6000000000001</v>
      </c>
      <c r="L55" s="118">
        <f t="shared" si="5"/>
        <v>675.6</v>
      </c>
    </row>
    <row r="56" spans="1:12" ht="28.5">
      <c r="A56" s="15">
        <v>147</v>
      </c>
      <c r="B56" s="29">
        <v>3123</v>
      </c>
      <c r="C56" s="37" t="s">
        <v>52</v>
      </c>
      <c r="D56" s="53">
        <v>3415</v>
      </c>
      <c r="E56" s="8">
        <v>557</v>
      </c>
      <c r="F56" s="9">
        <v>334</v>
      </c>
      <c r="G56" s="82">
        <v>-10.5</v>
      </c>
      <c r="H56" s="62">
        <v>120.7</v>
      </c>
      <c r="I56" s="99">
        <v>-6.3</v>
      </c>
      <c r="J56" s="93">
        <f t="shared" si="4"/>
        <v>3525.2</v>
      </c>
      <c r="K56" s="109">
        <f t="shared" si="3"/>
        <v>546.5</v>
      </c>
      <c r="L56" s="118">
        <f t="shared" si="5"/>
        <v>327.7</v>
      </c>
    </row>
    <row r="57" spans="1:12" ht="15">
      <c r="A57" s="15">
        <v>55</v>
      </c>
      <c r="B57" s="29">
        <v>3123</v>
      </c>
      <c r="C57" s="57" t="s">
        <v>138</v>
      </c>
      <c r="D57" s="53">
        <v>2713</v>
      </c>
      <c r="E57" s="8">
        <v>851</v>
      </c>
      <c r="F57" s="9">
        <v>511</v>
      </c>
      <c r="G57" s="82">
        <v>-6.3</v>
      </c>
      <c r="H57" s="62"/>
      <c r="I57" s="99">
        <v>-3.8</v>
      </c>
      <c r="J57" s="93">
        <f t="shared" si="4"/>
        <v>2706.7</v>
      </c>
      <c r="K57" s="109">
        <f t="shared" si="3"/>
        <v>844.7</v>
      </c>
      <c r="L57" s="118">
        <f t="shared" si="5"/>
        <v>507.2</v>
      </c>
    </row>
    <row r="58" spans="1:12" ht="42.75">
      <c r="A58" s="15">
        <v>57</v>
      </c>
      <c r="B58" s="29">
        <v>3123</v>
      </c>
      <c r="C58" s="37" t="s">
        <v>53</v>
      </c>
      <c r="D58" s="53">
        <v>7371</v>
      </c>
      <c r="E58" s="8">
        <v>1261.1</v>
      </c>
      <c r="F58" s="9">
        <v>293</v>
      </c>
      <c r="G58" s="82">
        <v>0</v>
      </c>
      <c r="H58" s="62">
        <v>212.2</v>
      </c>
      <c r="I58" s="99">
        <v>0</v>
      </c>
      <c r="J58" s="93">
        <f t="shared" si="4"/>
        <v>7583.2</v>
      </c>
      <c r="K58" s="109">
        <f t="shared" si="3"/>
        <v>1261.1</v>
      </c>
      <c r="L58" s="118">
        <f t="shared" si="5"/>
        <v>293</v>
      </c>
    </row>
    <row r="59" spans="1:12" ht="43.5">
      <c r="A59" s="15">
        <v>54</v>
      </c>
      <c r="B59" s="29">
        <v>3123</v>
      </c>
      <c r="C59" s="58" t="s">
        <v>54</v>
      </c>
      <c r="D59" s="53">
        <v>2748</v>
      </c>
      <c r="E59" s="8">
        <v>174.3</v>
      </c>
      <c r="F59" s="9">
        <v>105</v>
      </c>
      <c r="G59" s="82">
        <v>11.5</v>
      </c>
      <c r="H59" s="62"/>
      <c r="I59" s="99">
        <v>6.9</v>
      </c>
      <c r="J59" s="93">
        <f t="shared" si="4"/>
        <v>2759.5</v>
      </c>
      <c r="K59" s="109">
        <f t="shared" si="3"/>
        <v>185.8</v>
      </c>
      <c r="L59" s="118">
        <f t="shared" si="5"/>
        <v>111.9</v>
      </c>
    </row>
    <row r="60" spans="1:12" ht="28.5">
      <c r="A60" s="15">
        <v>53</v>
      </c>
      <c r="B60" s="29">
        <v>3123</v>
      </c>
      <c r="C60" s="37" t="s">
        <v>55</v>
      </c>
      <c r="D60" s="53">
        <v>4128</v>
      </c>
      <c r="E60" s="8">
        <v>481.6</v>
      </c>
      <c r="F60" s="9">
        <v>289</v>
      </c>
      <c r="G60" s="82">
        <v>1.1</v>
      </c>
      <c r="H60" s="62">
        <v>518.4</v>
      </c>
      <c r="I60" s="99">
        <v>0.7</v>
      </c>
      <c r="J60" s="93">
        <f t="shared" si="4"/>
        <v>4647.5</v>
      </c>
      <c r="K60" s="109">
        <f t="shared" si="3"/>
        <v>482.70000000000005</v>
      </c>
      <c r="L60" s="118">
        <f t="shared" si="5"/>
        <v>289.7</v>
      </c>
    </row>
    <row r="61" spans="1:12" ht="57">
      <c r="A61" s="15">
        <v>42</v>
      </c>
      <c r="B61" s="29">
        <v>3122</v>
      </c>
      <c r="C61" s="37" t="s">
        <v>56</v>
      </c>
      <c r="D61" s="53">
        <v>5472</v>
      </c>
      <c r="E61" s="8">
        <v>1060.3</v>
      </c>
      <c r="F61" s="9">
        <v>636</v>
      </c>
      <c r="G61" s="82">
        <v>6.7</v>
      </c>
      <c r="H61" s="62">
        <v>224.8</v>
      </c>
      <c r="I61" s="99">
        <v>4</v>
      </c>
      <c r="J61" s="93">
        <f t="shared" si="4"/>
        <v>5703.5</v>
      </c>
      <c r="K61" s="109">
        <f t="shared" si="3"/>
        <v>1067</v>
      </c>
      <c r="L61" s="118">
        <f t="shared" si="5"/>
        <v>640</v>
      </c>
    </row>
    <row r="62" spans="1:12" ht="42.75">
      <c r="A62" s="18">
        <v>45</v>
      </c>
      <c r="B62" s="34">
        <v>3124</v>
      </c>
      <c r="C62" s="42" t="s">
        <v>139</v>
      </c>
      <c r="D62" s="54">
        <v>8173</v>
      </c>
      <c r="E62" s="23">
        <v>1612.5</v>
      </c>
      <c r="F62" s="12">
        <v>968</v>
      </c>
      <c r="G62" s="82">
        <v>-151</v>
      </c>
      <c r="H62" s="62">
        <v>36.4</v>
      </c>
      <c r="I62" s="99">
        <v>-90.6</v>
      </c>
      <c r="J62" s="93">
        <f t="shared" si="4"/>
        <v>8058.4</v>
      </c>
      <c r="K62" s="109">
        <f t="shared" si="3"/>
        <v>1461.5</v>
      </c>
      <c r="L62" s="118">
        <f t="shared" si="5"/>
        <v>877.4</v>
      </c>
    </row>
    <row r="63" spans="1:12" ht="42.75">
      <c r="A63" s="15">
        <v>63</v>
      </c>
      <c r="B63" s="29">
        <v>3114</v>
      </c>
      <c r="C63" s="37" t="s">
        <v>57</v>
      </c>
      <c r="D63" s="53">
        <v>873</v>
      </c>
      <c r="E63" s="8">
        <v>0</v>
      </c>
      <c r="F63" s="9">
        <v>0</v>
      </c>
      <c r="G63" s="82">
        <v>0</v>
      </c>
      <c r="H63" s="62"/>
      <c r="I63" s="99">
        <v>0</v>
      </c>
      <c r="J63" s="93">
        <f t="shared" si="4"/>
        <v>873</v>
      </c>
      <c r="K63" s="109">
        <f t="shared" si="3"/>
        <v>0</v>
      </c>
      <c r="L63" s="118">
        <f t="shared" si="5"/>
        <v>0</v>
      </c>
    </row>
    <row r="64" spans="1:12" ht="28.5">
      <c r="A64" s="15">
        <v>62</v>
      </c>
      <c r="B64" s="29">
        <v>3114</v>
      </c>
      <c r="C64" s="37" t="s">
        <v>140</v>
      </c>
      <c r="D64" s="53">
        <v>852</v>
      </c>
      <c r="E64" s="8">
        <v>0</v>
      </c>
      <c r="F64" s="9">
        <v>0</v>
      </c>
      <c r="G64" s="82">
        <v>0</v>
      </c>
      <c r="H64" s="62"/>
      <c r="I64" s="99">
        <v>0</v>
      </c>
      <c r="J64" s="93">
        <f t="shared" si="4"/>
        <v>852</v>
      </c>
      <c r="K64" s="109">
        <f t="shared" si="3"/>
        <v>0</v>
      </c>
      <c r="L64" s="118">
        <f t="shared" si="5"/>
        <v>0</v>
      </c>
    </row>
    <row r="65" spans="1:12" ht="28.5">
      <c r="A65" s="15">
        <v>46</v>
      </c>
      <c r="B65" s="29">
        <v>3114</v>
      </c>
      <c r="C65" s="37" t="s">
        <v>58</v>
      </c>
      <c r="D65" s="53">
        <v>2636</v>
      </c>
      <c r="E65" s="8">
        <v>404.2</v>
      </c>
      <c r="F65" s="9">
        <v>243</v>
      </c>
      <c r="G65" s="82">
        <v>-37.2</v>
      </c>
      <c r="H65" s="62"/>
      <c r="I65" s="99">
        <v>-22.3</v>
      </c>
      <c r="J65" s="93">
        <f t="shared" si="4"/>
        <v>2598.8</v>
      </c>
      <c r="K65" s="109">
        <f t="shared" si="3"/>
        <v>367</v>
      </c>
      <c r="L65" s="118">
        <f t="shared" si="5"/>
        <v>220.7</v>
      </c>
    </row>
    <row r="66" spans="1:12" ht="42.75">
      <c r="A66" s="15">
        <v>49</v>
      </c>
      <c r="B66" s="29">
        <v>4322</v>
      </c>
      <c r="C66" s="37" t="s">
        <v>59</v>
      </c>
      <c r="D66" s="53">
        <v>4909</v>
      </c>
      <c r="E66" s="8">
        <v>652</v>
      </c>
      <c r="F66" s="9">
        <v>391</v>
      </c>
      <c r="G66" s="82">
        <v>0</v>
      </c>
      <c r="H66" s="62"/>
      <c r="I66" s="99">
        <v>0</v>
      </c>
      <c r="J66" s="93">
        <f t="shared" si="4"/>
        <v>4909</v>
      </c>
      <c r="K66" s="109">
        <f t="shared" si="3"/>
        <v>652</v>
      </c>
      <c r="L66" s="118">
        <f t="shared" si="5"/>
        <v>391</v>
      </c>
    </row>
    <row r="67" spans="1:12" ht="28.5">
      <c r="A67" s="15">
        <v>51</v>
      </c>
      <c r="B67" s="29">
        <v>3149</v>
      </c>
      <c r="C67" s="37" t="s">
        <v>60</v>
      </c>
      <c r="D67" s="53">
        <v>0</v>
      </c>
      <c r="E67" s="8">
        <v>0</v>
      </c>
      <c r="F67" s="9">
        <v>0</v>
      </c>
      <c r="G67" s="82">
        <v>0</v>
      </c>
      <c r="H67" s="62"/>
      <c r="I67" s="99">
        <v>0</v>
      </c>
      <c r="J67" s="93">
        <f t="shared" si="4"/>
        <v>0</v>
      </c>
      <c r="K67" s="109">
        <f t="shared" si="3"/>
        <v>0</v>
      </c>
      <c r="L67" s="118">
        <f t="shared" si="5"/>
        <v>0</v>
      </c>
    </row>
    <row r="68" spans="1:12" ht="29.25" thickBot="1">
      <c r="A68" s="19">
        <v>58</v>
      </c>
      <c r="B68" s="35">
        <v>3114</v>
      </c>
      <c r="C68" s="43" t="s">
        <v>61</v>
      </c>
      <c r="D68" s="56">
        <v>771</v>
      </c>
      <c r="E68" s="24">
        <v>172.2</v>
      </c>
      <c r="F68" s="13">
        <v>103</v>
      </c>
      <c r="G68" s="86">
        <v>-38.1</v>
      </c>
      <c r="H68" s="87"/>
      <c r="I68" s="102">
        <v>-22.9</v>
      </c>
      <c r="J68" s="95">
        <f t="shared" si="4"/>
        <v>732.9</v>
      </c>
      <c r="K68" s="111">
        <f t="shared" si="3"/>
        <v>134.1</v>
      </c>
      <c r="L68" s="120">
        <f t="shared" si="5"/>
        <v>80.1</v>
      </c>
    </row>
    <row r="69" spans="1:12" ht="42.75">
      <c r="A69" s="169">
        <v>67</v>
      </c>
      <c r="B69" s="170">
        <v>3121</v>
      </c>
      <c r="C69" s="171" t="s">
        <v>62</v>
      </c>
      <c r="D69" s="172">
        <v>3209</v>
      </c>
      <c r="E69" s="173">
        <v>502.1</v>
      </c>
      <c r="F69" s="174">
        <v>201</v>
      </c>
      <c r="G69" s="88">
        <v>0</v>
      </c>
      <c r="H69" s="89"/>
      <c r="I69" s="103">
        <v>0</v>
      </c>
      <c r="J69" s="96">
        <f t="shared" si="4"/>
        <v>3209</v>
      </c>
      <c r="K69" s="112">
        <f t="shared" si="3"/>
        <v>502.1</v>
      </c>
      <c r="L69" s="121">
        <f t="shared" si="5"/>
        <v>201</v>
      </c>
    </row>
    <row r="70" spans="1:12" ht="15">
      <c r="A70" s="15">
        <v>68</v>
      </c>
      <c r="B70" s="28">
        <v>3121</v>
      </c>
      <c r="C70" s="39" t="s">
        <v>63</v>
      </c>
      <c r="D70" s="52">
        <v>2368</v>
      </c>
      <c r="E70" s="8">
        <v>431.2</v>
      </c>
      <c r="F70" s="9">
        <v>259</v>
      </c>
      <c r="G70" s="82">
        <v>4.8</v>
      </c>
      <c r="H70" s="62"/>
      <c r="I70" s="99">
        <v>2.9</v>
      </c>
      <c r="J70" s="93">
        <f aca="true" t="shared" si="6" ref="J70:J101">SUM(D70,G70:H70)</f>
        <v>2372.8</v>
      </c>
      <c r="K70" s="109">
        <f t="shared" si="3"/>
        <v>436</v>
      </c>
      <c r="L70" s="118">
        <f aca="true" t="shared" si="7" ref="L70:L101">F70+I70</f>
        <v>261.9</v>
      </c>
    </row>
    <row r="71" spans="1:12" ht="42.75">
      <c r="A71" s="15">
        <v>71</v>
      </c>
      <c r="B71" s="28">
        <v>3122</v>
      </c>
      <c r="C71" s="37" t="s">
        <v>64</v>
      </c>
      <c r="D71" s="53">
        <v>2555</v>
      </c>
      <c r="E71" s="8">
        <v>43.7</v>
      </c>
      <c r="F71" s="9">
        <v>26</v>
      </c>
      <c r="G71" s="82">
        <v>0</v>
      </c>
      <c r="H71" s="62"/>
      <c r="I71" s="99">
        <v>0</v>
      </c>
      <c r="J71" s="93">
        <f t="shared" si="6"/>
        <v>2555</v>
      </c>
      <c r="K71" s="109">
        <f t="shared" si="3"/>
        <v>43.7</v>
      </c>
      <c r="L71" s="118">
        <f t="shared" si="7"/>
        <v>26</v>
      </c>
    </row>
    <row r="72" spans="1:12" ht="57">
      <c r="A72" s="15">
        <v>70</v>
      </c>
      <c r="B72" s="28">
        <v>3122</v>
      </c>
      <c r="C72" s="37" t="s">
        <v>65</v>
      </c>
      <c r="D72" s="53">
        <v>2592</v>
      </c>
      <c r="E72" s="8">
        <v>459.9</v>
      </c>
      <c r="F72" s="9">
        <v>276</v>
      </c>
      <c r="G72" s="82">
        <v>14.2</v>
      </c>
      <c r="H72" s="62"/>
      <c r="I72" s="99">
        <v>8.5</v>
      </c>
      <c r="J72" s="93">
        <f t="shared" si="6"/>
        <v>2606.2</v>
      </c>
      <c r="K72" s="109">
        <f t="shared" si="3"/>
        <v>474.09999999999997</v>
      </c>
      <c r="L72" s="118">
        <f t="shared" si="7"/>
        <v>284.5</v>
      </c>
    </row>
    <row r="73" spans="1:12" ht="42.75">
      <c r="A73" s="18">
        <v>154</v>
      </c>
      <c r="B73" s="34">
        <v>3122</v>
      </c>
      <c r="C73" s="42" t="s">
        <v>66</v>
      </c>
      <c r="D73" s="54">
        <v>12491</v>
      </c>
      <c r="E73" s="8">
        <v>3636.8</v>
      </c>
      <c r="F73" s="12">
        <v>2182</v>
      </c>
      <c r="G73" s="82">
        <v>34.5</v>
      </c>
      <c r="H73" s="62">
        <v>126.4</v>
      </c>
      <c r="I73" s="99">
        <v>20.7</v>
      </c>
      <c r="J73" s="93">
        <f t="shared" si="6"/>
        <v>12651.9</v>
      </c>
      <c r="K73" s="109">
        <f t="shared" si="3"/>
        <v>3671.3</v>
      </c>
      <c r="L73" s="118">
        <f t="shared" si="7"/>
        <v>2202.7</v>
      </c>
    </row>
    <row r="74" spans="1:12" ht="57">
      <c r="A74" s="15">
        <v>72</v>
      </c>
      <c r="B74" s="28">
        <v>3122</v>
      </c>
      <c r="C74" s="37" t="s">
        <v>67</v>
      </c>
      <c r="D74" s="53">
        <v>6229</v>
      </c>
      <c r="E74" s="8">
        <v>914.6</v>
      </c>
      <c r="F74" s="12">
        <v>549</v>
      </c>
      <c r="G74" s="82">
        <v>-54.7</v>
      </c>
      <c r="H74" s="62"/>
      <c r="I74" s="99">
        <v>-32.8</v>
      </c>
      <c r="J74" s="93">
        <f t="shared" si="6"/>
        <v>6174.3</v>
      </c>
      <c r="K74" s="109">
        <f t="shared" si="3"/>
        <v>859.9</v>
      </c>
      <c r="L74" s="118">
        <f t="shared" si="7"/>
        <v>516.2</v>
      </c>
    </row>
    <row r="75" spans="1:12" ht="42.75">
      <c r="A75" s="15">
        <v>81</v>
      </c>
      <c r="B75" s="28">
        <v>3114</v>
      </c>
      <c r="C75" s="37" t="s">
        <v>68</v>
      </c>
      <c r="D75" s="53">
        <v>1454</v>
      </c>
      <c r="E75" s="8">
        <v>30.9</v>
      </c>
      <c r="F75" s="9">
        <v>19</v>
      </c>
      <c r="G75" s="82">
        <v>0</v>
      </c>
      <c r="H75" s="62"/>
      <c r="I75" s="99">
        <v>0</v>
      </c>
      <c r="J75" s="93">
        <f t="shared" si="6"/>
        <v>1454</v>
      </c>
      <c r="K75" s="109">
        <f t="shared" si="3"/>
        <v>30.9</v>
      </c>
      <c r="L75" s="118">
        <f t="shared" si="7"/>
        <v>19</v>
      </c>
    </row>
    <row r="76" spans="1:12" ht="42.75">
      <c r="A76" s="15">
        <v>83</v>
      </c>
      <c r="B76" s="28">
        <v>3114</v>
      </c>
      <c r="C76" s="37" t="s">
        <v>69</v>
      </c>
      <c r="D76" s="53">
        <v>2737</v>
      </c>
      <c r="E76" s="8">
        <v>74.1</v>
      </c>
      <c r="F76" s="9">
        <v>44</v>
      </c>
      <c r="G76" s="82">
        <v>0</v>
      </c>
      <c r="H76" s="62"/>
      <c r="I76" s="99">
        <v>0</v>
      </c>
      <c r="J76" s="93">
        <f t="shared" si="6"/>
        <v>2737</v>
      </c>
      <c r="K76" s="109">
        <f t="shared" si="3"/>
        <v>74.1</v>
      </c>
      <c r="L76" s="118">
        <f t="shared" si="7"/>
        <v>44</v>
      </c>
    </row>
    <row r="77" spans="1:12" ht="28.5">
      <c r="A77" s="15">
        <v>79</v>
      </c>
      <c r="B77" s="28">
        <v>3114</v>
      </c>
      <c r="C77" s="37" t="s">
        <v>70</v>
      </c>
      <c r="D77" s="53">
        <v>488</v>
      </c>
      <c r="E77" s="8">
        <v>27</v>
      </c>
      <c r="F77" s="9">
        <v>16</v>
      </c>
      <c r="G77" s="82">
        <v>0</v>
      </c>
      <c r="H77" s="62"/>
      <c r="I77" s="99">
        <v>0</v>
      </c>
      <c r="J77" s="93">
        <f t="shared" si="6"/>
        <v>488</v>
      </c>
      <c r="K77" s="109">
        <f t="shared" si="3"/>
        <v>27</v>
      </c>
      <c r="L77" s="118">
        <f t="shared" si="7"/>
        <v>16</v>
      </c>
    </row>
    <row r="78" spans="1:12" ht="28.5">
      <c r="A78" s="15">
        <v>74</v>
      </c>
      <c r="B78" s="28">
        <v>4322</v>
      </c>
      <c r="C78" s="37" t="s">
        <v>71</v>
      </c>
      <c r="D78" s="53">
        <v>1779</v>
      </c>
      <c r="E78" s="8">
        <v>115.1</v>
      </c>
      <c r="F78" s="9">
        <v>69</v>
      </c>
      <c r="G78" s="82">
        <v>-0.7</v>
      </c>
      <c r="H78" s="62"/>
      <c r="I78" s="99">
        <v>-0.4</v>
      </c>
      <c r="J78" s="93">
        <f t="shared" si="6"/>
        <v>1778.3</v>
      </c>
      <c r="K78" s="109">
        <f t="shared" si="3"/>
        <v>114.39999999999999</v>
      </c>
      <c r="L78" s="118">
        <f t="shared" si="7"/>
        <v>68.6</v>
      </c>
    </row>
    <row r="79" spans="1:12" ht="29.25" thickBot="1">
      <c r="A79" s="17">
        <v>80</v>
      </c>
      <c r="B79" s="31">
        <v>4322</v>
      </c>
      <c r="C79" s="41" t="s">
        <v>72</v>
      </c>
      <c r="D79" s="55">
        <v>2265</v>
      </c>
      <c r="E79" s="22">
        <v>134.7</v>
      </c>
      <c r="F79" s="11">
        <v>81</v>
      </c>
      <c r="G79" s="86">
        <v>0</v>
      </c>
      <c r="H79" s="87"/>
      <c r="I79" s="102">
        <v>0</v>
      </c>
      <c r="J79" s="95">
        <f t="shared" si="6"/>
        <v>2265</v>
      </c>
      <c r="K79" s="111">
        <f t="shared" si="3"/>
        <v>134.7</v>
      </c>
      <c r="L79" s="120">
        <f t="shared" si="7"/>
        <v>81</v>
      </c>
    </row>
    <row r="80" spans="1:12" ht="28.5">
      <c r="A80" s="14">
        <v>109</v>
      </c>
      <c r="B80" s="27">
        <v>3121</v>
      </c>
      <c r="C80" s="39" t="s">
        <v>73</v>
      </c>
      <c r="D80" s="52">
        <v>2195</v>
      </c>
      <c r="E80" s="21">
        <v>18.2</v>
      </c>
      <c r="F80" s="10">
        <v>11</v>
      </c>
      <c r="G80" s="88">
        <v>0</v>
      </c>
      <c r="H80" s="89"/>
      <c r="I80" s="103">
        <v>0</v>
      </c>
      <c r="J80" s="96">
        <f t="shared" si="6"/>
        <v>2195</v>
      </c>
      <c r="K80" s="112">
        <f t="shared" si="3"/>
        <v>18.2</v>
      </c>
      <c r="L80" s="121">
        <f t="shared" si="7"/>
        <v>11</v>
      </c>
    </row>
    <row r="81" spans="1:12" ht="28.5">
      <c r="A81" s="15">
        <v>110</v>
      </c>
      <c r="B81" s="28">
        <v>3121</v>
      </c>
      <c r="C81" s="39" t="s">
        <v>74</v>
      </c>
      <c r="D81" s="52">
        <v>5637</v>
      </c>
      <c r="E81" s="8">
        <v>1001.3</v>
      </c>
      <c r="F81" s="9">
        <v>601</v>
      </c>
      <c r="G81" s="82">
        <v>0</v>
      </c>
      <c r="H81" s="62"/>
      <c r="I81" s="99">
        <v>0</v>
      </c>
      <c r="J81" s="93">
        <f t="shared" si="6"/>
        <v>5637</v>
      </c>
      <c r="K81" s="109">
        <f t="shared" si="3"/>
        <v>1001.3</v>
      </c>
      <c r="L81" s="118">
        <f t="shared" si="7"/>
        <v>601</v>
      </c>
    </row>
    <row r="82" spans="1:12" ht="28.5">
      <c r="A82" s="15">
        <v>113</v>
      </c>
      <c r="B82" s="28">
        <v>3121</v>
      </c>
      <c r="C82" s="37" t="s">
        <v>75</v>
      </c>
      <c r="D82" s="53">
        <v>3339</v>
      </c>
      <c r="E82" s="8">
        <v>50.2</v>
      </c>
      <c r="F82" s="9">
        <v>30</v>
      </c>
      <c r="G82" s="82">
        <v>0</v>
      </c>
      <c r="H82" s="62"/>
      <c r="I82" s="99">
        <v>0</v>
      </c>
      <c r="J82" s="93">
        <f t="shared" si="6"/>
        <v>3339</v>
      </c>
      <c r="K82" s="109">
        <f t="shared" si="3"/>
        <v>50.2</v>
      </c>
      <c r="L82" s="118">
        <f t="shared" si="7"/>
        <v>30</v>
      </c>
    </row>
    <row r="83" spans="1:12" ht="28.5">
      <c r="A83" s="15">
        <v>111</v>
      </c>
      <c r="B83" s="28">
        <v>3121</v>
      </c>
      <c r="C83" s="37" t="s">
        <v>76</v>
      </c>
      <c r="D83" s="53">
        <v>2223</v>
      </c>
      <c r="E83" s="8">
        <v>607.2</v>
      </c>
      <c r="F83" s="9">
        <v>364</v>
      </c>
      <c r="G83" s="82">
        <v>0</v>
      </c>
      <c r="H83" s="62"/>
      <c r="I83" s="99">
        <v>0</v>
      </c>
      <c r="J83" s="93">
        <f t="shared" si="6"/>
        <v>2223</v>
      </c>
      <c r="K83" s="109">
        <f t="shared" si="3"/>
        <v>607.2</v>
      </c>
      <c r="L83" s="118">
        <f t="shared" si="7"/>
        <v>364</v>
      </c>
    </row>
    <row r="84" spans="1:12" ht="28.5">
      <c r="A84" s="15">
        <v>114</v>
      </c>
      <c r="B84" s="28">
        <v>3122</v>
      </c>
      <c r="C84" s="37" t="s">
        <v>77</v>
      </c>
      <c r="D84" s="53">
        <v>1648</v>
      </c>
      <c r="E84" s="8">
        <v>197.8</v>
      </c>
      <c r="F84" s="9">
        <v>119</v>
      </c>
      <c r="G84" s="82">
        <v>55.1</v>
      </c>
      <c r="H84" s="62"/>
      <c r="I84" s="99">
        <v>33.1</v>
      </c>
      <c r="J84" s="93">
        <f t="shared" si="6"/>
        <v>1703.1</v>
      </c>
      <c r="K84" s="109">
        <f t="shared" si="3"/>
        <v>252.9</v>
      </c>
      <c r="L84" s="118">
        <f t="shared" si="7"/>
        <v>152.1</v>
      </c>
    </row>
    <row r="85" spans="1:12" ht="42.75">
      <c r="A85" s="15">
        <v>120</v>
      </c>
      <c r="B85" s="28">
        <v>3123</v>
      </c>
      <c r="C85" s="37" t="s">
        <v>78</v>
      </c>
      <c r="D85" s="53">
        <v>1691</v>
      </c>
      <c r="E85" s="8">
        <v>149.2</v>
      </c>
      <c r="F85" s="9">
        <v>90</v>
      </c>
      <c r="G85" s="82">
        <v>-0.9</v>
      </c>
      <c r="H85" s="62">
        <v>116</v>
      </c>
      <c r="I85" s="99">
        <v>-0.5</v>
      </c>
      <c r="J85" s="93">
        <f t="shared" si="6"/>
        <v>1806.1</v>
      </c>
      <c r="K85" s="109">
        <f t="shared" si="3"/>
        <v>148.29999999999998</v>
      </c>
      <c r="L85" s="118">
        <f t="shared" si="7"/>
        <v>89.5</v>
      </c>
    </row>
    <row r="86" spans="1:12" ht="42.75">
      <c r="A86" s="15">
        <v>118</v>
      </c>
      <c r="B86" s="28">
        <v>3123</v>
      </c>
      <c r="C86" s="37" t="s">
        <v>79</v>
      </c>
      <c r="D86" s="53">
        <v>6814</v>
      </c>
      <c r="E86" s="8">
        <v>1148.4</v>
      </c>
      <c r="F86" s="9">
        <v>689</v>
      </c>
      <c r="G86" s="82">
        <v>5.1</v>
      </c>
      <c r="H86" s="62"/>
      <c r="I86" s="99">
        <v>3.1</v>
      </c>
      <c r="J86" s="93">
        <f t="shared" si="6"/>
        <v>6819.1</v>
      </c>
      <c r="K86" s="109">
        <f t="shared" si="3"/>
        <v>1153.5</v>
      </c>
      <c r="L86" s="118">
        <f t="shared" si="7"/>
        <v>692.1</v>
      </c>
    </row>
    <row r="87" spans="1:12" ht="28.5">
      <c r="A87" s="15">
        <v>119</v>
      </c>
      <c r="B87" s="28">
        <v>3123</v>
      </c>
      <c r="C87" s="37" t="s">
        <v>80</v>
      </c>
      <c r="D87" s="53">
        <v>6138</v>
      </c>
      <c r="E87" s="8">
        <v>1025.9</v>
      </c>
      <c r="F87" s="9">
        <v>616</v>
      </c>
      <c r="G87" s="82">
        <v>-15.1</v>
      </c>
      <c r="H87" s="62">
        <v>684</v>
      </c>
      <c r="I87" s="99">
        <v>-9.1</v>
      </c>
      <c r="J87" s="93">
        <f t="shared" si="6"/>
        <v>6806.9</v>
      </c>
      <c r="K87" s="109">
        <f t="shared" si="3"/>
        <v>1010.8000000000001</v>
      </c>
      <c r="L87" s="118">
        <f t="shared" si="7"/>
        <v>606.9</v>
      </c>
    </row>
    <row r="88" spans="1:12" ht="42.75">
      <c r="A88" s="15">
        <v>115</v>
      </c>
      <c r="B88" s="28">
        <v>3122</v>
      </c>
      <c r="C88" s="37" t="s">
        <v>81</v>
      </c>
      <c r="D88" s="53">
        <v>3676</v>
      </c>
      <c r="E88" s="8">
        <v>272.6</v>
      </c>
      <c r="F88" s="9">
        <v>164</v>
      </c>
      <c r="G88" s="82">
        <v>0</v>
      </c>
      <c r="H88" s="62"/>
      <c r="I88" s="99">
        <v>0</v>
      </c>
      <c r="J88" s="93">
        <f t="shared" si="6"/>
        <v>3676</v>
      </c>
      <c r="K88" s="109">
        <f t="shared" si="3"/>
        <v>272.6</v>
      </c>
      <c r="L88" s="118">
        <f t="shared" si="7"/>
        <v>164</v>
      </c>
    </row>
    <row r="89" spans="1:12" ht="28.5">
      <c r="A89" s="15">
        <v>116</v>
      </c>
      <c r="B89" s="28">
        <v>3122</v>
      </c>
      <c r="C89" s="37" t="s">
        <v>82</v>
      </c>
      <c r="D89" s="53">
        <v>12638</v>
      </c>
      <c r="E89" s="8">
        <v>3446.9</v>
      </c>
      <c r="F89" s="9">
        <v>2068</v>
      </c>
      <c r="G89" s="82">
        <v>-213.1</v>
      </c>
      <c r="H89" s="62"/>
      <c r="I89" s="99">
        <v>-128.1</v>
      </c>
      <c r="J89" s="93">
        <f t="shared" si="6"/>
        <v>12424.9</v>
      </c>
      <c r="K89" s="109">
        <f t="shared" si="3"/>
        <v>3233.8</v>
      </c>
      <c r="L89" s="118">
        <f t="shared" si="7"/>
        <v>1939.9</v>
      </c>
    </row>
    <row r="90" spans="1:12" ht="42.75">
      <c r="A90" s="15">
        <v>122</v>
      </c>
      <c r="B90" s="28">
        <v>3123</v>
      </c>
      <c r="C90" s="37" t="s">
        <v>83</v>
      </c>
      <c r="D90" s="53">
        <v>5835</v>
      </c>
      <c r="E90" s="8">
        <v>371</v>
      </c>
      <c r="F90" s="9">
        <v>223</v>
      </c>
      <c r="G90" s="82">
        <v>0</v>
      </c>
      <c r="H90" s="90">
        <v>399.8</v>
      </c>
      <c r="I90" s="99">
        <v>0</v>
      </c>
      <c r="J90" s="93">
        <f t="shared" si="6"/>
        <v>6234.8</v>
      </c>
      <c r="K90" s="109">
        <f t="shared" si="3"/>
        <v>371</v>
      </c>
      <c r="L90" s="118">
        <f t="shared" si="7"/>
        <v>223</v>
      </c>
    </row>
    <row r="91" spans="1:12" ht="28.5">
      <c r="A91" s="15">
        <v>123</v>
      </c>
      <c r="B91" s="28">
        <v>3124</v>
      </c>
      <c r="C91" s="37" t="s">
        <v>141</v>
      </c>
      <c r="D91" s="53">
        <v>3267</v>
      </c>
      <c r="E91" s="8">
        <v>362.1</v>
      </c>
      <c r="F91" s="9">
        <v>217</v>
      </c>
      <c r="G91" s="82">
        <v>32.4</v>
      </c>
      <c r="H91" s="62">
        <v>39.2</v>
      </c>
      <c r="I91" s="99">
        <v>19.4</v>
      </c>
      <c r="J91" s="93">
        <f t="shared" si="6"/>
        <v>3338.6</v>
      </c>
      <c r="K91" s="109">
        <f t="shared" si="3"/>
        <v>394.5</v>
      </c>
      <c r="L91" s="118">
        <f t="shared" si="7"/>
        <v>236.4</v>
      </c>
    </row>
    <row r="92" spans="1:12" ht="28.5">
      <c r="A92" s="15">
        <v>125</v>
      </c>
      <c r="B92" s="28">
        <v>3112</v>
      </c>
      <c r="C92" s="37" t="s">
        <v>84</v>
      </c>
      <c r="D92" s="53">
        <v>922</v>
      </c>
      <c r="E92" s="8">
        <v>49.8</v>
      </c>
      <c r="F92" s="9">
        <v>30</v>
      </c>
      <c r="G92" s="82">
        <v>4.3</v>
      </c>
      <c r="H92" s="62"/>
      <c r="I92" s="99">
        <v>2.6</v>
      </c>
      <c r="J92" s="93">
        <f t="shared" si="6"/>
        <v>926.3</v>
      </c>
      <c r="K92" s="109">
        <f t="shared" si="3"/>
        <v>54.099999999999994</v>
      </c>
      <c r="L92" s="118">
        <f t="shared" si="7"/>
        <v>32.6</v>
      </c>
    </row>
    <row r="93" spans="1:12" ht="28.5">
      <c r="A93" s="15">
        <v>133</v>
      </c>
      <c r="B93" s="28">
        <v>3114</v>
      </c>
      <c r="C93" s="37" t="s">
        <v>85</v>
      </c>
      <c r="D93" s="53">
        <v>540</v>
      </c>
      <c r="E93" s="8">
        <v>0</v>
      </c>
      <c r="F93" s="9">
        <v>0</v>
      </c>
      <c r="G93" s="82">
        <v>0</v>
      </c>
      <c r="H93" s="62"/>
      <c r="I93" s="99">
        <v>0</v>
      </c>
      <c r="J93" s="93">
        <f t="shared" si="6"/>
        <v>540</v>
      </c>
      <c r="K93" s="109">
        <f t="shared" si="3"/>
        <v>0</v>
      </c>
      <c r="L93" s="118">
        <f t="shared" si="7"/>
        <v>0</v>
      </c>
    </row>
    <row r="94" spans="1:12" ht="42.75">
      <c r="A94" s="15">
        <v>136</v>
      </c>
      <c r="B94" s="28">
        <v>3114</v>
      </c>
      <c r="C94" s="37" t="s">
        <v>86</v>
      </c>
      <c r="D94" s="53">
        <v>2081</v>
      </c>
      <c r="E94" s="8">
        <v>0</v>
      </c>
      <c r="F94" s="9">
        <v>0</v>
      </c>
      <c r="G94" s="82">
        <v>0</v>
      </c>
      <c r="H94" s="62"/>
      <c r="I94" s="99">
        <v>0</v>
      </c>
      <c r="J94" s="93">
        <f t="shared" si="6"/>
        <v>2081</v>
      </c>
      <c r="K94" s="109">
        <f t="shared" si="3"/>
        <v>0</v>
      </c>
      <c r="L94" s="118">
        <f t="shared" si="7"/>
        <v>0</v>
      </c>
    </row>
    <row r="95" spans="1:12" ht="42.75">
      <c r="A95" s="15">
        <v>47</v>
      </c>
      <c r="B95" s="29">
        <v>3114</v>
      </c>
      <c r="C95" s="37" t="s">
        <v>87</v>
      </c>
      <c r="D95" s="53">
        <v>1849</v>
      </c>
      <c r="E95" s="8">
        <v>54</v>
      </c>
      <c r="F95" s="9">
        <v>32</v>
      </c>
      <c r="G95" s="82">
        <v>0</v>
      </c>
      <c r="H95" s="62"/>
      <c r="I95" s="99">
        <v>0</v>
      </c>
      <c r="J95" s="93">
        <f t="shared" si="6"/>
        <v>1849</v>
      </c>
      <c r="K95" s="109">
        <f aca="true" t="shared" si="8" ref="K95:K101">E95+G95</f>
        <v>54</v>
      </c>
      <c r="L95" s="118">
        <f t="shared" si="7"/>
        <v>32</v>
      </c>
    </row>
    <row r="96" spans="1:12" ht="42.75">
      <c r="A96" s="15">
        <v>126</v>
      </c>
      <c r="B96" s="28">
        <v>3114</v>
      </c>
      <c r="C96" s="37" t="s">
        <v>88</v>
      </c>
      <c r="D96" s="53">
        <v>645.5</v>
      </c>
      <c r="E96" s="8">
        <v>14.3</v>
      </c>
      <c r="F96" s="9">
        <v>9</v>
      </c>
      <c r="G96" s="82">
        <v>0</v>
      </c>
      <c r="H96" s="62"/>
      <c r="I96" s="99">
        <v>0</v>
      </c>
      <c r="J96" s="93">
        <f t="shared" si="6"/>
        <v>645.5</v>
      </c>
      <c r="K96" s="109">
        <f t="shared" si="8"/>
        <v>14.3</v>
      </c>
      <c r="L96" s="118">
        <f t="shared" si="7"/>
        <v>9</v>
      </c>
    </row>
    <row r="97" spans="1:12" ht="28.5">
      <c r="A97" s="15">
        <v>130</v>
      </c>
      <c r="B97" s="28">
        <v>3114</v>
      </c>
      <c r="C97" s="37" t="s">
        <v>89</v>
      </c>
      <c r="D97" s="53">
        <v>1168</v>
      </c>
      <c r="E97" s="8">
        <v>24.1</v>
      </c>
      <c r="F97" s="9">
        <v>14</v>
      </c>
      <c r="G97" s="82">
        <v>0</v>
      </c>
      <c r="H97" s="62"/>
      <c r="I97" s="99">
        <v>0</v>
      </c>
      <c r="J97" s="93">
        <f t="shared" si="6"/>
        <v>1168</v>
      </c>
      <c r="K97" s="109">
        <f t="shared" si="8"/>
        <v>24.1</v>
      </c>
      <c r="L97" s="118">
        <f t="shared" si="7"/>
        <v>14</v>
      </c>
    </row>
    <row r="98" spans="1:12" ht="28.5">
      <c r="A98" s="14">
        <v>132</v>
      </c>
      <c r="B98" s="27">
        <v>3114</v>
      </c>
      <c r="C98" s="37" t="s">
        <v>90</v>
      </c>
      <c r="D98" s="53">
        <v>2284</v>
      </c>
      <c r="E98" s="8">
        <v>0</v>
      </c>
      <c r="F98" s="9">
        <v>0</v>
      </c>
      <c r="G98" s="82">
        <v>0</v>
      </c>
      <c r="H98" s="62"/>
      <c r="I98" s="99">
        <v>0</v>
      </c>
      <c r="J98" s="93">
        <f t="shared" si="6"/>
        <v>2284</v>
      </c>
      <c r="K98" s="109">
        <f t="shared" si="8"/>
        <v>0</v>
      </c>
      <c r="L98" s="118">
        <f t="shared" si="7"/>
        <v>0</v>
      </c>
    </row>
    <row r="99" spans="1:12" ht="28.5">
      <c r="A99" s="14">
        <v>131</v>
      </c>
      <c r="B99" s="27">
        <v>3114</v>
      </c>
      <c r="C99" s="42" t="s">
        <v>91</v>
      </c>
      <c r="D99" s="53">
        <f>332+878</f>
        <v>1210</v>
      </c>
      <c r="E99" s="8">
        <f>21.8+135.4</f>
        <v>157.20000000000002</v>
      </c>
      <c r="F99" s="9">
        <f>13+81</f>
        <v>94</v>
      </c>
      <c r="G99" s="82">
        <v>64.2</v>
      </c>
      <c r="H99" s="62"/>
      <c r="I99" s="99">
        <v>38.5</v>
      </c>
      <c r="J99" s="93">
        <f t="shared" si="6"/>
        <v>1274.2</v>
      </c>
      <c r="K99" s="109">
        <f t="shared" si="8"/>
        <v>221.40000000000003</v>
      </c>
      <c r="L99" s="118">
        <f t="shared" si="7"/>
        <v>132.5</v>
      </c>
    </row>
    <row r="100" spans="1:12" ht="28.5">
      <c r="A100" s="14">
        <v>128</v>
      </c>
      <c r="B100" s="27">
        <v>4322</v>
      </c>
      <c r="C100" s="37" t="s">
        <v>92</v>
      </c>
      <c r="D100" s="53">
        <v>2763</v>
      </c>
      <c r="E100" s="8">
        <v>194.7</v>
      </c>
      <c r="F100" s="9">
        <v>117</v>
      </c>
      <c r="G100" s="82">
        <v>0</v>
      </c>
      <c r="H100" s="62"/>
      <c r="I100" s="99">
        <v>0</v>
      </c>
      <c r="J100" s="93">
        <f t="shared" si="6"/>
        <v>2763</v>
      </c>
      <c r="K100" s="109">
        <f t="shared" si="8"/>
        <v>194.7</v>
      </c>
      <c r="L100" s="118">
        <f t="shared" si="7"/>
        <v>117</v>
      </c>
    </row>
    <row r="101" spans="1:12" ht="29.25" thickBot="1">
      <c r="A101" s="16">
        <v>127</v>
      </c>
      <c r="B101" s="30">
        <v>4322</v>
      </c>
      <c r="C101" s="41" t="s">
        <v>93</v>
      </c>
      <c r="D101" s="55">
        <v>2256</v>
      </c>
      <c r="E101" s="22">
        <v>97.9</v>
      </c>
      <c r="F101" s="11">
        <v>59</v>
      </c>
      <c r="G101" s="83">
        <v>-7.3</v>
      </c>
      <c r="H101" s="84"/>
      <c r="I101" s="100">
        <v>-4.4</v>
      </c>
      <c r="J101" s="94">
        <f t="shared" si="6"/>
        <v>2248.7</v>
      </c>
      <c r="K101" s="110">
        <f t="shared" si="8"/>
        <v>90.60000000000001</v>
      </c>
      <c r="L101" s="119">
        <f t="shared" si="7"/>
        <v>54.6</v>
      </c>
    </row>
    <row r="103" spans="3:12" ht="15.75">
      <c r="C103" s="20" t="s">
        <v>130</v>
      </c>
      <c r="D103" s="75">
        <f aca="true" t="shared" si="9" ref="D103:L103">SUM(D6:D101)</f>
        <v>317256.5</v>
      </c>
      <c r="E103" s="51">
        <f t="shared" si="9"/>
        <v>46130.79999999999</v>
      </c>
      <c r="F103" s="75">
        <f t="shared" si="9"/>
        <v>26718</v>
      </c>
      <c r="G103" s="51">
        <f t="shared" si="9"/>
        <v>-2.398081733190338E-14</v>
      </c>
      <c r="H103" s="51">
        <f t="shared" si="9"/>
        <v>4688.700000000001</v>
      </c>
      <c r="I103" s="51">
        <f t="shared" si="9"/>
        <v>-2.3092638912203256E-14</v>
      </c>
      <c r="J103" s="51">
        <f t="shared" si="9"/>
        <v>321945.2</v>
      </c>
      <c r="K103" s="51">
        <f t="shared" si="9"/>
        <v>46130.79999999999</v>
      </c>
      <c r="L103" s="51">
        <f t="shared" si="9"/>
        <v>26718</v>
      </c>
    </row>
    <row r="105" spans="1:5" ht="16.5" thickBot="1">
      <c r="A105" s="63" t="s">
        <v>131</v>
      </c>
      <c r="B105" s="64"/>
      <c r="C105" s="65"/>
      <c r="D105" s="66"/>
      <c r="E105" s="67"/>
    </row>
    <row r="106" spans="1:8" ht="35.25" customHeight="1" thickBot="1">
      <c r="A106" s="68">
        <v>233</v>
      </c>
      <c r="B106" s="69">
        <v>3123</v>
      </c>
      <c r="C106" s="166" t="s">
        <v>99</v>
      </c>
      <c r="D106" s="73"/>
      <c r="E106" s="74"/>
      <c r="F106" s="72"/>
      <c r="G106" s="70"/>
      <c r="H106" s="167">
        <v>325.2</v>
      </c>
    </row>
    <row r="108" spans="3:8" ht="15">
      <c r="C108" s="165" t="s">
        <v>142</v>
      </c>
      <c r="H108" s="168">
        <f>H103+H106</f>
        <v>5013.900000000001</v>
      </c>
    </row>
  </sheetData>
  <sheetProtection/>
  <mergeCells count="1">
    <mergeCell ref="D3:F3"/>
  </mergeCells>
  <printOptions/>
  <pageMargins left="0.32" right="0.31496062992125984" top="0.4330708661417323" bottom="0.4724409448818898" header="0.1968503937007874" footer="0.31496062992125984"/>
  <pageSetup horizontalDpi="600" verticalDpi="600" orientation="portrait" paperSize="9" scale="75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31" sqref="J31"/>
    </sheetView>
  </sheetViews>
  <sheetFormatPr defaultColWidth="9.140625" defaultRowHeight="15"/>
  <cols>
    <col min="1" max="1" width="4.421875" style="1" customWidth="1"/>
    <col min="2" max="2" width="28.7109375" style="1" customWidth="1"/>
    <col min="3" max="3" width="8.57421875" style="1" customWidth="1"/>
    <col min="4" max="4" width="9.140625" style="1" customWidth="1"/>
    <col min="5" max="5" width="8.28125" style="1" customWidth="1"/>
    <col min="6" max="6" width="7.8515625" style="1" customWidth="1"/>
    <col min="7" max="7" width="7.421875" style="1" customWidth="1"/>
    <col min="8" max="8" width="8.00390625" style="1" customWidth="1"/>
    <col min="9" max="9" width="3.140625" style="1" customWidth="1"/>
    <col min="10" max="10" width="9.140625" style="1" customWidth="1"/>
    <col min="11" max="11" width="8.57421875" style="1" customWidth="1"/>
    <col min="12" max="12" width="8.8515625" style="1" customWidth="1"/>
    <col min="13" max="13" width="8.57421875" style="1" customWidth="1"/>
    <col min="14" max="16384" width="9.140625" style="1" customWidth="1"/>
  </cols>
  <sheetData>
    <row r="1" spans="1:13" ht="15">
      <c r="A1" s="122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79" t="s">
        <v>150</v>
      </c>
    </row>
    <row r="2" spans="1:13" ht="15">
      <c r="A2" s="178" t="s">
        <v>148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 t="s">
        <v>103</v>
      </c>
    </row>
    <row r="3" spans="1:13" ht="12.7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.75" thickBot="1">
      <c r="A4" s="125" t="s">
        <v>104</v>
      </c>
      <c r="B4" s="123"/>
      <c r="C4" s="123"/>
      <c r="D4" s="123"/>
      <c r="E4" s="123"/>
      <c r="F4" s="123"/>
      <c r="G4" s="123"/>
      <c r="H4" s="123"/>
      <c r="I4" s="123"/>
      <c r="J4" s="125" t="s">
        <v>105</v>
      </c>
      <c r="K4" s="123"/>
      <c r="L4" s="123"/>
      <c r="M4" s="123"/>
    </row>
    <row r="5" spans="1:13" ht="51">
      <c r="A5" s="126"/>
      <c r="B5" s="127"/>
      <c r="C5" s="128" t="s">
        <v>106</v>
      </c>
      <c r="D5" s="129" t="s">
        <v>107</v>
      </c>
      <c r="E5" s="129" t="s">
        <v>108</v>
      </c>
      <c r="F5" s="129" t="s">
        <v>109</v>
      </c>
      <c r="G5" s="129" t="s">
        <v>110</v>
      </c>
      <c r="H5" s="130" t="s">
        <v>111</v>
      </c>
      <c r="I5" s="131"/>
      <c r="J5" s="128" t="s">
        <v>112</v>
      </c>
      <c r="K5" s="129" t="s">
        <v>113</v>
      </c>
      <c r="L5" s="129" t="s">
        <v>114</v>
      </c>
      <c r="M5" s="130" t="s">
        <v>115</v>
      </c>
    </row>
    <row r="6" spans="1:13" ht="12.75">
      <c r="A6" s="132" t="s">
        <v>116</v>
      </c>
      <c r="B6" s="133" t="s">
        <v>129</v>
      </c>
      <c r="C6" s="176">
        <v>0</v>
      </c>
      <c r="D6" s="177"/>
      <c r="E6" s="136"/>
      <c r="F6" s="136"/>
      <c r="G6" s="136"/>
      <c r="H6" s="137"/>
      <c r="I6" s="123"/>
      <c r="J6" s="132">
        <v>0</v>
      </c>
      <c r="K6" s="136"/>
      <c r="L6" s="136"/>
      <c r="M6" s="137"/>
    </row>
    <row r="7" spans="1:13" ht="12.75">
      <c r="A7" s="138" t="s">
        <v>117</v>
      </c>
      <c r="B7" s="133" t="s">
        <v>143</v>
      </c>
      <c r="C7" s="176">
        <v>4688.7</v>
      </c>
      <c r="D7" s="177">
        <f>J7-C7</f>
        <v>-4688.7</v>
      </c>
      <c r="E7" s="135"/>
      <c r="F7" s="135"/>
      <c r="G7" s="135"/>
      <c r="H7" s="139"/>
      <c r="I7" s="140"/>
      <c r="J7" s="134"/>
      <c r="K7" s="135"/>
      <c r="L7" s="135"/>
      <c r="M7" s="137"/>
    </row>
    <row r="8" spans="1:13" ht="24.75" customHeight="1">
      <c r="A8" s="138" t="s">
        <v>117</v>
      </c>
      <c r="B8" s="175" t="s">
        <v>144</v>
      </c>
      <c r="C8" s="141">
        <v>0</v>
      </c>
      <c r="D8" s="135">
        <v>0</v>
      </c>
      <c r="E8" s="142"/>
      <c r="F8" s="142"/>
      <c r="G8" s="135"/>
      <c r="H8" s="139"/>
      <c r="I8" s="140"/>
      <c r="J8" s="134"/>
      <c r="K8" s="135"/>
      <c r="L8" s="135"/>
      <c r="M8" s="137"/>
    </row>
    <row r="9" spans="1:13" ht="15">
      <c r="A9" s="143"/>
      <c r="B9" s="133"/>
      <c r="C9" s="134"/>
      <c r="D9" s="135"/>
      <c r="E9" s="135"/>
      <c r="F9" s="135"/>
      <c r="G9" s="135"/>
      <c r="H9" s="139">
        <v>0</v>
      </c>
      <c r="I9" s="140"/>
      <c r="J9" s="134"/>
      <c r="K9" s="135"/>
      <c r="L9" s="135"/>
      <c r="M9" s="137"/>
    </row>
    <row r="10" spans="1:13" ht="13.5" thickBot="1">
      <c r="A10" s="144"/>
      <c r="B10" s="145" t="s">
        <v>94</v>
      </c>
      <c r="C10" s="146">
        <f aca="true" t="shared" si="0" ref="C10:H10">SUM(C6:C9)</f>
        <v>4688.7</v>
      </c>
      <c r="D10" s="147">
        <f t="shared" si="0"/>
        <v>-4688.7</v>
      </c>
      <c r="E10" s="147">
        <f t="shared" si="0"/>
        <v>0</v>
      </c>
      <c r="F10" s="147">
        <f t="shared" si="0"/>
        <v>0</v>
      </c>
      <c r="G10" s="147">
        <f t="shared" si="0"/>
        <v>0</v>
      </c>
      <c r="H10" s="148">
        <f t="shared" si="0"/>
        <v>0</v>
      </c>
      <c r="I10" s="123"/>
      <c r="J10" s="146">
        <f>SUM(J6:J9)</f>
        <v>0</v>
      </c>
      <c r="K10" s="149">
        <f>SUM(K6:K9)</f>
        <v>0</v>
      </c>
      <c r="L10" s="147">
        <f>SUM(L6:L9)</f>
        <v>0</v>
      </c>
      <c r="M10" s="148">
        <f>SUM(M6:M9)</f>
        <v>0</v>
      </c>
    </row>
    <row r="11" spans="1:13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</row>
    <row r="12" spans="1:13" ht="12.75">
      <c r="A12" s="123"/>
      <c r="B12" s="150" t="s">
        <v>118</v>
      </c>
      <c r="C12" s="123"/>
      <c r="D12" s="123"/>
      <c r="E12" s="151" t="s">
        <v>119</v>
      </c>
      <c r="F12" s="151"/>
      <c r="G12" s="122">
        <f>SUM(C10:H10)</f>
        <v>0</v>
      </c>
      <c r="H12" s="152" t="s">
        <v>120</v>
      </c>
      <c r="I12" s="123"/>
      <c r="J12" s="123"/>
      <c r="K12" s="151" t="s">
        <v>121</v>
      </c>
      <c r="L12" s="153">
        <f>SUM(J10:M10)</f>
        <v>0</v>
      </c>
      <c r="M12" s="152" t="s">
        <v>120</v>
      </c>
    </row>
    <row r="13" spans="4:8" ht="12.75">
      <c r="D13" s="123"/>
      <c r="E13" s="151"/>
      <c r="G13" s="154"/>
      <c r="H13" s="152"/>
    </row>
    <row r="14" spans="7:8" ht="12.75">
      <c r="G14" s="155"/>
      <c r="H14" s="152"/>
    </row>
    <row r="16" ht="12.75">
      <c r="B16" s="2" t="s">
        <v>122</v>
      </c>
    </row>
    <row r="17" spans="2:5" ht="12.75">
      <c r="B17" s="1" t="s">
        <v>123</v>
      </c>
      <c r="D17" s="154">
        <f>C10</f>
        <v>4688.7</v>
      </c>
      <c r="E17" s="156" t="s">
        <v>120</v>
      </c>
    </row>
    <row r="18" spans="2:5" ht="12.75">
      <c r="B18" s="1" t="s">
        <v>124</v>
      </c>
      <c r="D18" s="154">
        <f>E10</f>
        <v>0</v>
      </c>
      <c r="E18" s="156" t="s">
        <v>120</v>
      </c>
    </row>
    <row r="19" spans="2:5" ht="12.75">
      <c r="B19" s="1" t="s">
        <v>125</v>
      </c>
      <c r="D19" s="154">
        <f>D10</f>
        <v>-4688.7</v>
      </c>
      <c r="E19" s="156" t="s">
        <v>120</v>
      </c>
    </row>
    <row r="20" ht="12.75">
      <c r="E20" s="156"/>
    </row>
    <row r="21" ht="3.75" customHeight="1">
      <c r="E21" s="156"/>
    </row>
    <row r="22" spans="2:5" ht="12.75">
      <c r="B22" s="1" t="s">
        <v>126</v>
      </c>
      <c r="D22" s="154">
        <f>J10</f>
        <v>0</v>
      </c>
      <c r="E22" s="156" t="s">
        <v>120</v>
      </c>
    </row>
    <row r="23" spans="2:5" ht="12.75">
      <c r="B23" s="157" t="s">
        <v>127</v>
      </c>
      <c r="D23" s="1">
        <f>K10</f>
        <v>0</v>
      </c>
      <c r="E23" s="156" t="s">
        <v>120</v>
      </c>
    </row>
    <row r="24" spans="2:5" ht="12.75">
      <c r="B24" s="157" t="s">
        <v>128</v>
      </c>
      <c r="D24" s="154">
        <f>M10</f>
        <v>0</v>
      </c>
      <c r="E24" s="156" t="s">
        <v>120</v>
      </c>
    </row>
    <row r="25" ht="12.75">
      <c r="E25" s="156"/>
    </row>
    <row r="26" spans="2:5" ht="12.75">
      <c r="B26" s="2"/>
      <c r="D26" s="154"/>
      <c r="E26" s="15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2011-03-07T06:14:28Z</cp:lastPrinted>
  <dcterms:created xsi:type="dcterms:W3CDTF">2009-11-02T14:34:01Z</dcterms:created>
  <dcterms:modified xsi:type="dcterms:W3CDTF">2011-03-07T06:18:48Z</dcterms:modified>
  <cp:category/>
  <cp:version/>
  <cp:contentType/>
  <cp:contentStatus/>
</cp:coreProperties>
</file>