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14 školství" sheetId="1" r:id="rId1"/>
  </sheets>
  <definedNames>
    <definedName name="_xlnm.Print_Titles" localSheetId="0">'14 školství'!$32:$33</definedName>
    <definedName name="_xlnm.Print_Area" localSheetId="0">'14 školství'!$A$1:$T$156</definedName>
  </definedNames>
  <calcPr fullCalcOnLoad="1"/>
</workbook>
</file>

<file path=xl/sharedStrings.xml><?xml version="1.0" encoding="utf-8"?>
<sst xmlns="http://schemas.openxmlformats.org/spreadsheetml/2006/main" count="251" uniqueCount="176">
  <si>
    <t>Limit celkem od poč. roku:</t>
  </si>
  <si>
    <t xml:space="preserve">zůstatek k rozdělení </t>
  </si>
  <si>
    <t>Odvětví: školství   (kap. 14)</t>
  </si>
  <si>
    <t>Limit: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</si>
  <si>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</si>
  <si>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schváleno</t>
  </si>
  <si>
    <t>celkem zůstatek k rozdělení</t>
  </si>
  <si>
    <t>v tis. na 1 deset. místo</t>
  </si>
  <si>
    <t>Číslo
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</si>
  <si>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</si>
  <si>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</si>
  <si>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</si>
  <si>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</si>
  <si>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</rPr>
      <t>EU - půjčka 2009</t>
    </r>
  </si>
  <si>
    <r>
      <t xml:space="preserve">Zdroj krytí </t>
    </r>
    <r>
      <rPr>
        <sz val="10"/>
        <rFont val="Arial"/>
        <family val="2"/>
      </rPr>
      <t>kapitola 13 2009</t>
    </r>
  </si>
  <si>
    <r>
      <t xml:space="preserve">Zdroj krytí        </t>
    </r>
    <r>
      <rPr>
        <sz val="10"/>
        <rFont val="Arial"/>
        <family val="2"/>
      </rPr>
      <t xml:space="preserve"> úvěr              </t>
    </r>
  </si>
  <si>
    <r>
      <t xml:space="preserve">Upravený
rozpočet
</t>
    </r>
    <r>
      <rPr>
        <sz val="10"/>
        <rFont val="Arial"/>
        <family val="2"/>
      </rPr>
      <t>v tis. Kč</t>
    </r>
  </si>
  <si>
    <t>SM/08/337</t>
  </si>
  <si>
    <t>pozemky</t>
  </si>
  <si>
    <t>Jiráskovo gymnázium, Náchod, Řezníčkova 451</t>
  </si>
  <si>
    <t>celkem inv. transfery PO</t>
  </si>
  <si>
    <t>SM/08/309</t>
  </si>
  <si>
    <t>Vyšší odborná škola zdravotnická a Střední zdravotnická škola, Trutnov, Procházkova 303</t>
  </si>
  <si>
    <t>Rozděleno celkem</t>
  </si>
  <si>
    <t>Rozděleno:</t>
  </si>
  <si>
    <t>Rekapitulace:</t>
  </si>
  <si>
    <t>PS</t>
  </si>
  <si>
    <t>Úprava</t>
  </si>
  <si>
    <t>UR</t>
  </si>
  <si>
    <t xml:space="preserve">položka </t>
  </si>
  <si>
    <t>kapitálové výdaje  - pořízení dlouhodobého hmotného majetku (budovy,haly a stavby)</t>
  </si>
  <si>
    <t>položka</t>
  </si>
  <si>
    <t>kapitálové výdaje - investiční transfery PO</t>
  </si>
  <si>
    <t>rezervy kapitálových výdajů</t>
  </si>
  <si>
    <t>celkem</t>
  </si>
  <si>
    <t>I. uvolnění v rámci rozpočtu</t>
  </si>
  <si>
    <t>neinvestiční příspěvky PO</t>
  </si>
  <si>
    <t xml:space="preserve">celkem neinvestiční příspěvky PO </t>
  </si>
  <si>
    <t>Lepařovo gymnázium, Jičín, Jiráskova 30</t>
  </si>
  <si>
    <t>I. navýšení</t>
  </si>
  <si>
    <t>Střední průmyslová škola, Hradec Králové, Hradecká 647</t>
  </si>
  <si>
    <t>celkem kapitálové výdaje - odvětví</t>
  </si>
  <si>
    <t>celkem pozemky</t>
  </si>
  <si>
    <t>Gymnázium a Střední odborná škola, Jaroměř, Lužická 423</t>
  </si>
  <si>
    <t>Základní škola logopedická a Mateřská škola logopedická, Choustníkovo Hradiště 161</t>
  </si>
  <si>
    <t>Přístavba a stavební úpravy</t>
  </si>
  <si>
    <t>* IF = investiční fond organizace</t>
  </si>
  <si>
    <t>SM/08/376</t>
  </si>
  <si>
    <t>SM/09/303</t>
  </si>
  <si>
    <t>PD = projektová dokumentace</t>
  </si>
  <si>
    <t>Zpracovala: Třísková Dana</t>
  </si>
  <si>
    <t>ZK/10/637/2009 z 2.12.2009</t>
  </si>
  <si>
    <t>RK 20.1.2010, ZK 28.1.2010</t>
  </si>
  <si>
    <t>Rekonstrukce  rozvodů</t>
  </si>
  <si>
    <r>
      <t xml:space="preserve">Počáteční stav </t>
    </r>
    <r>
      <rPr>
        <sz val="9"/>
        <rFont val="Arial"/>
        <family val="2"/>
      </rPr>
      <t>/ze schváleného rozpočtu/ ZK/10/637/2009 z 2.12.2009</t>
    </r>
    <r>
      <rPr>
        <b/>
        <sz val="9"/>
        <rFont val="Arial"/>
        <family val="2"/>
      </rPr>
      <t xml:space="preserve">
</t>
    </r>
  </si>
  <si>
    <t>Vyšší odborná škola a Střední odborná škola, Nový Bydžov, Jana Maláta 1869</t>
  </si>
  <si>
    <t>Střední škola služeb, obchodu a gastronomie, Hradec Králové, Velká 3</t>
  </si>
  <si>
    <t>Rekonstrukce objektu V Lipkách</t>
  </si>
  <si>
    <t>Dětský domov a školní jídelna, Nechanice, Hrádecká 325</t>
  </si>
  <si>
    <t>SM/09/316</t>
  </si>
  <si>
    <t>Sanace vlhkého zdiva</t>
  </si>
  <si>
    <t>SM/09/318</t>
  </si>
  <si>
    <t>Střední škola propagační tvorby a polygrafie, Velké Poříčí, Náchodská 285</t>
  </si>
  <si>
    <t>Napojení na veřejnou kanalizaci</t>
  </si>
  <si>
    <t>SM/09/319</t>
  </si>
  <si>
    <t>Základní škola speciální, Jaroměř, Palackého 142</t>
  </si>
  <si>
    <t>Výměna oken a vstupních dveří</t>
  </si>
  <si>
    <t>Reko soc. zařízení u tělocvičny</t>
  </si>
  <si>
    <t>SM/09/322</t>
  </si>
  <si>
    <t>Výměna oken na domově mládeže</t>
  </si>
  <si>
    <t>SM/09/325</t>
  </si>
  <si>
    <t>Masarykova obchodní akademie, Jičín, 17. listopadu 220</t>
  </si>
  <si>
    <t xml:space="preserve">Výměna oken </t>
  </si>
  <si>
    <t>Střední škola zahradnická, Kopidlno, nám. Hilmarovo 1</t>
  </si>
  <si>
    <t>Plynofikace jednotlivých objektů vč. kotelen</t>
  </si>
  <si>
    <t>Rekonstrukce Domova mládeže - Fibichova</t>
  </si>
  <si>
    <t>SM/10/301</t>
  </si>
  <si>
    <t>SM/10/303</t>
  </si>
  <si>
    <t>SM/09/336</t>
  </si>
  <si>
    <t>Gymnázium J.K.Tyla, Hradec Králové, Tylovo nábř. 682</t>
  </si>
  <si>
    <t>Projektová dokumentace na stavební úpravy objektu</t>
  </si>
  <si>
    <t>SM/09/349</t>
  </si>
  <si>
    <t>Střední průmyslová škola, Hronov, Hostovského 910</t>
  </si>
  <si>
    <t>Rekonstrukce půdních prostor budovy ul. Vrchlického</t>
  </si>
  <si>
    <t>SM/10/304</t>
  </si>
  <si>
    <t>Zdroj krytí</t>
  </si>
  <si>
    <t>úvěr</t>
  </si>
  <si>
    <t>úvěr z r.2009</t>
  </si>
  <si>
    <t>Přístavba a stavební úpravy (převod z r. 2009)</t>
  </si>
  <si>
    <t>Gymnázium a Střední odborná škola pedagogická, Nová Paka, Kumburská 740</t>
  </si>
  <si>
    <t>SM/09/301</t>
  </si>
  <si>
    <t>Střední odborná škola a Střední odborné učiliště, Hradec Králové, Hradební 1029</t>
  </si>
  <si>
    <t>Plynofikace jednotlivých objektů vč. kotelen (převod z r. 2009)</t>
  </si>
  <si>
    <t>SM/10/305</t>
  </si>
  <si>
    <t>Střední odborná škola veřejnosprávní a sociální, Stěžery, Lipová 56</t>
  </si>
  <si>
    <t>I. navýšení - nečerpáno a nedočerpáno na  akce r. 2009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</si>
  <si>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RK 20.1.2010,  ZK 28.1.2010</t>
    </r>
  </si>
  <si>
    <t>SM/10/302</t>
  </si>
  <si>
    <t>Výkup pozemku - splátka</t>
  </si>
  <si>
    <t>Výkup nemovitosti - splátka</t>
  </si>
  <si>
    <t>ZK/11/742/2010</t>
  </si>
  <si>
    <t>SM/09/347</t>
  </si>
  <si>
    <t>Vyšší odborná škola a Střední průmyslová škola, Jičín, Pod Koželuhy 100</t>
  </si>
  <si>
    <t>Reko podhledů - MŠ Brněnská 268</t>
  </si>
  <si>
    <t>Gymnázium B. Němcové, Hradec Králové, Pospíšilova tř. 324</t>
  </si>
  <si>
    <t>Teplovodní přípojka</t>
  </si>
  <si>
    <t>Gymnázium, Dobruška, Pulická 779</t>
  </si>
  <si>
    <t>Výměna venkovní kanalizace</t>
  </si>
  <si>
    <t>Vyšší odborná škola, Střední odborná škola a Střední odborné učiliště, Kostelec n. Orlicí, Komenského 873</t>
  </si>
  <si>
    <t>Reko trafostanice</t>
  </si>
  <si>
    <t>Rekonstrukce plynové kotelny</t>
  </si>
  <si>
    <t>Střední průmyslová škola, Trutnov, Školní 101</t>
  </si>
  <si>
    <t xml:space="preserve">II. navýšení </t>
  </si>
  <si>
    <t>II. navýšení</t>
  </si>
  <si>
    <t xml:space="preserve">II. uvolnění </t>
  </si>
  <si>
    <t>Reko střechy tělocvičny se zateplením</t>
  </si>
  <si>
    <t>Střední odborná škola a Střední odborné učiliště, Hradec Králové, Vocelova 1338</t>
  </si>
  <si>
    <t>Odborné učiliště a Praktická škola,Hořice, Havlíčkova 54</t>
  </si>
  <si>
    <t>SM/10/306</t>
  </si>
  <si>
    <t>SM/10/307</t>
  </si>
  <si>
    <t>SM/10/308</t>
  </si>
  <si>
    <t>SM/10/309</t>
  </si>
  <si>
    <t>SM/10/310</t>
  </si>
  <si>
    <t>SM/10/311</t>
  </si>
  <si>
    <t>SM/10/312</t>
  </si>
  <si>
    <t>SM/10/313</t>
  </si>
  <si>
    <t>Oprava budovy Školní 101 - střecha, šatny</t>
  </si>
  <si>
    <t>Střední škola, Základní škola a Mateřská škola, Hradec Králové, Štefánikova 549</t>
  </si>
  <si>
    <t>úvěr z r. 2009</t>
  </si>
  <si>
    <t>ZK/12/857/2010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</si>
  <si>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RK 17.3.2010,  ZK 25.3.2010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</si>
  <si>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RK 3.3.2010,  ZK 25.3.2010</t>
    </r>
  </si>
  <si>
    <t>JUDr. Radmila Šulcová</t>
  </si>
  <si>
    <t>vedoucí odboru školství</t>
  </si>
  <si>
    <t>II. navýšení - úvěr</t>
  </si>
  <si>
    <t>II. uvolnění - úvěr</t>
  </si>
  <si>
    <t>ZK/12/839/2010</t>
  </si>
  <si>
    <t>Zdroje</t>
  </si>
  <si>
    <t>Kapitola 50 - Fond rozvoje a reprodukce Královéhradeckého kraje rok 2010  -  II. změna rozpočtu</t>
  </si>
  <si>
    <t xml:space="preserve">III. uvolnění </t>
  </si>
  <si>
    <t>ZK 17.6.2010</t>
  </si>
  <si>
    <t>SM/10/314</t>
  </si>
  <si>
    <t>Střední  škola řemeslná, Jaroměř, Studničkova 260</t>
  </si>
  <si>
    <t>Oprava střechy na budově tělocvičny</t>
  </si>
  <si>
    <t>Pedagogicko-psychologická poradna Královéhradeckého kraje, Hradec Králové, M. Horákové 504</t>
  </si>
  <si>
    <t>Výměna oken a vstupních dveří - dokončení</t>
  </si>
  <si>
    <t xml:space="preserve">III. navýšení </t>
  </si>
  <si>
    <t xml:space="preserve">IV. uvolnění </t>
  </si>
  <si>
    <t>SM/10/315</t>
  </si>
  <si>
    <t>Reko školní kuchyně - PD</t>
  </si>
  <si>
    <t>Výměna oken a drobné opravy</t>
  </si>
  <si>
    <t>SM/08/305</t>
  </si>
  <si>
    <t>Rekonstrukce  ÚT ve škole, včetně kotelny</t>
  </si>
  <si>
    <r>
      <t xml:space="preserve">    II. uvolnění                             1. </t>
    </r>
    <r>
      <rPr>
        <b/>
        <i/>
        <sz val="10"/>
        <rFont val="Arial"/>
        <family val="2"/>
      </rPr>
      <t>změna rozpočtu KHK</t>
    </r>
  </si>
  <si>
    <r>
      <t xml:space="preserve">     II. uvolnění                             1. </t>
    </r>
    <r>
      <rPr>
        <b/>
        <i/>
        <sz val="10"/>
        <rFont val="Arial"/>
        <family val="2"/>
      </rPr>
      <t>změna rozpočtu KHK</t>
    </r>
  </si>
  <si>
    <r>
      <t xml:space="preserve">zapojení nedočerpaných a nečerpaných prostředků               r. 2009 - </t>
    </r>
    <r>
      <rPr>
        <b/>
        <sz val="10"/>
        <rFont val="Arial"/>
        <family val="2"/>
      </rPr>
      <t xml:space="preserve">I.uvolnění   </t>
    </r>
    <r>
      <rPr>
        <sz val="10"/>
        <rFont val="Arial"/>
        <family val="2"/>
      </rPr>
      <t xml:space="preserve">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</si>
  <si>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Reko a přístavba školní kuchyně-dofinancování-DPH</t>
  </si>
  <si>
    <t>Vybudování hygienické kabiny</t>
  </si>
  <si>
    <t>Výměna oken u tělocvičny a drobné opravy</t>
  </si>
  <si>
    <t>SM/10/316</t>
  </si>
  <si>
    <t>Střední odborná škola veterinární, Hradec Králové - Kukleny, Pražská 68</t>
  </si>
  <si>
    <t>Reko střechy vč. zateplení - PD</t>
  </si>
  <si>
    <t>PhDr. Bc. Jiří Nosek</t>
  </si>
  <si>
    <t>gestor odboru školství</t>
  </si>
  <si>
    <t>SM/10/317</t>
  </si>
  <si>
    <t>Reko domova mládeže  - Denisova 212</t>
  </si>
  <si>
    <t>IV. navýšení - zapojení výsledku hospodaření r. 2009</t>
  </si>
  <si>
    <t xml:space="preserve">Rekonstrukce sociálního zařízení </t>
  </si>
  <si>
    <t>Stavební úpravy zrcadlového sálu (vč. oken přístavby)</t>
  </si>
  <si>
    <t>Střední průmyslová škola stavební, Hradec  Králové, Pospíšilova tř. 787</t>
  </si>
  <si>
    <t>Drobné opravy (malá tělocvična, nátěry)</t>
  </si>
  <si>
    <t>SM/10/318</t>
  </si>
  <si>
    <t xml:space="preserve">V Hradci Králové   17.5.2010       </t>
  </si>
  <si>
    <r>
      <t xml:space="preserve">   III. uvolnění                           2. </t>
    </r>
    <r>
      <rPr>
        <b/>
        <i/>
        <sz val="10"/>
        <rFont val="Arial"/>
        <family val="2"/>
      </rPr>
      <t xml:space="preserve">změna rozpočtu KHK     -    navýšení      </t>
    </r>
  </si>
  <si>
    <r>
      <t xml:space="preserve">IV. uvolnění                             2. </t>
    </r>
    <r>
      <rPr>
        <b/>
        <i/>
        <sz val="10"/>
        <rFont val="Arial"/>
        <family val="2"/>
      </rPr>
      <t>změna rozpočtu KHK                                vypořádání FRR 2009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</si>
  <si>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RK 26.5.2010,  ZK 17.6.2010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</si>
</sst>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lbertus Extra Bold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8"/>
      <name val="Arial"/>
      <family val="2"/>
    </font>
    <font>
      <sz val="12"/>
      <color indexed="30"/>
      <name val="Arial"/>
      <family val="2"/>
    </font>
    <font>
      <sz val="16"/>
      <color indexed="10"/>
      <name val="Arial"/>
      <family val="2"/>
    </font>
    <font>
      <sz val="12"/>
      <color indexed="6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0"/>
      <color theme="1"/>
      <name val="Arial"/>
      <family val="2"/>
    </font>
    <font>
      <sz val="12"/>
      <color rgb="FF0070C0"/>
      <name val="Arial"/>
      <family val="2"/>
    </font>
    <font>
      <sz val="16"/>
      <color rgb="FFFF0000"/>
      <name val="Arial"/>
      <family val="2"/>
    </font>
    <font>
      <sz val="12"/>
      <color theme="3" tint="0.39998000860214233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0" fillId="0" borderId="8" applyAlignment="0">
      <protection/>
    </xf>
    <xf numFmtId="0" fontId="55" fillId="0" borderId="0" applyNumberFormat="0" applyFill="0" applyBorder="0" applyAlignment="0" applyProtection="0"/>
    <xf numFmtId="0" fontId="56" fillId="25" borderId="9" applyNumberFormat="0" applyAlignment="0" applyProtection="0"/>
    <xf numFmtId="0" fontId="57" fillId="26" borderId="9" applyNumberFormat="0" applyAlignment="0" applyProtection="0"/>
    <xf numFmtId="0" fontId="58" fillId="26" borderId="10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9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8" fillId="0" borderId="1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10" fillId="0" borderId="20" xfId="0" applyFont="1" applyBorder="1" applyAlignment="1">
      <alignment/>
    </xf>
    <xf numFmtId="165" fontId="9" fillId="0" borderId="21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10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left" wrapText="1"/>
    </xf>
    <xf numFmtId="0" fontId="12" fillId="0" borderId="31" xfId="0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right" wrapText="1"/>
    </xf>
    <xf numFmtId="0" fontId="4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vertical="center" wrapText="1"/>
    </xf>
    <xf numFmtId="165" fontId="4" fillId="0" borderId="36" xfId="0" applyNumberFormat="1" applyFont="1" applyBorder="1" applyAlignment="1">
      <alignment horizontal="right" vertical="center" wrapText="1"/>
    </xf>
    <xf numFmtId="0" fontId="4" fillId="33" borderId="38" xfId="0" applyFont="1" applyFill="1" applyBorder="1" applyAlignment="1">
      <alignment horizontal="right" wrapText="1"/>
    </xf>
    <xf numFmtId="0" fontId="0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center" vertical="center" wrapText="1"/>
    </xf>
    <xf numFmtId="165" fontId="4" fillId="0" borderId="39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0" fontId="4" fillId="33" borderId="44" xfId="0" applyFont="1" applyFill="1" applyBorder="1" applyAlignment="1">
      <alignment horizontal="right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right" vertical="center" wrapText="1"/>
    </xf>
    <xf numFmtId="0" fontId="4" fillId="33" borderId="46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0" fontId="11" fillId="0" borderId="42" xfId="0" applyFont="1" applyBorder="1" applyAlignment="1">
      <alignment wrapText="1"/>
    </xf>
    <xf numFmtId="0" fontId="11" fillId="0" borderId="43" xfId="0" applyFont="1" applyBorder="1" applyAlignment="1">
      <alignment wrapText="1"/>
    </xf>
    <xf numFmtId="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47" xfId="0" applyNumberFormat="1" applyFont="1" applyBorder="1" applyAlignment="1">
      <alignment/>
    </xf>
    <xf numFmtId="164" fontId="0" fillId="34" borderId="48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8" xfId="0" applyFont="1" applyBorder="1" applyAlignment="1">
      <alignment/>
    </xf>
    <xf numFmtId="4" fontId="4" fillId="0" borderId="34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34" borderId="35" xfId="0" applyNumberFormat="1" applyFont="1" applyFill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4" fontId="4" fillId="0" borderId="24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164" fontId="4" fillId="34" borderId="49" xfId="0" applyNumberFormat="1" applyFont="1" applyFill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0" fontId="4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4" xfId="0" applyFont="1" applyBorder="1" applyAlignment="1">
      <alignment/>
    </xf>
    <xf numFmtId="4" fontId="4" fillId="0" borderId="55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7" xfId="0" applyFont="1" applyBorder="1" applyAlignment="1">
      <alignment/>
    </xf>
    <xf numFmtId="165" fontId="4" fillId="0" borderId="36" xfId="0" applyNumberFormat="1" applyFont="1" applyBorder="1" applyAlignment="1">
      <alignment/>
    </xf>
    <xf numFmtId="0" fontId="11" fillId="35" borderId="53" xfId="0" applyFont="1" applyFill="1" applyBorder="1" applyAlignment="1">
      <alignment wrapText="1"/>
    </xf>
    <xf numFmtId="0" fontId="0" fillId="35" borderId="33" xfId="0" applyFont="1" applyFill="1" applyBorder="1" applyAlignment="1">
      <alignment horizontal="center" vertical="center"/>
    </xf>
    <xf numFmtId="0" fontId="11" fillId="0" borderId="30" xfId="0" applyFont="1" applyBorder="1" applyAlignment="1">
      <alignment wrapText="1"/>
    </xf>
    <xf numFmtId="4" fontId="4" fillId="0" borderId="31" xfId="0" applyNumberFormat="1" applyFont="1" applyBorder="1" applyAlignment="1">
      <alignment/>
    </xf>
    <xf numFmtId="165" fontId="4" fillId="0" borderId="29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165" fontId="4" fillId="0" borderId="39" xfId="0" applyNumberFormat="1" applyFont="1" applyBorder="1" applyAlignment="1">
      <alignment/>
    </xf>
    <xf numFmtId="0" fontId="4" fillId="0" borderId="56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165" fontId="0" fillId="0" borderId="21" xfId="0" applyNumberFormat="1" applyFont="1" applyBorder="1" applyAlignment="1">
      <alignment/>
    </xf>
    <xf numFmtId="0" fontId="0" fillId="35" borderId="8" xfId="0" applyFont="1" applyFill="1" applyBorder="1" applyAlignment="1">
      <alignment/>
    </xf>
    <xf numFmtId="165" fontId="0" fillId="0" borderId="33" xfId="0" applyNumberFormat="1" applyFont="1" applyBorder="1" applyAlignment="1">
      <alignment/>
    </xf>
    <xf numFmtId="4" fontId="0" fillId="0" borderId="24" xfId="0" applyNumberFormat="1" applyFont="1" applyBorder="1" applyAlignment="1">
      <alignment horizontal="right" wrapText="1"/>
    </xf>
    <xf numFmtId="0" fontId="13" fillId="0" borderId="11" xfId="0" applyFont="1" applyBorder="1" applyAlignment="1">
      <alignment/>
    </xf>
    <xf numFmtId="0" fontId="13" fillId="0" borderId="25" xfId="0" applyFont="1" applyBorder="1" applyAlignment="1">
      <alignment/>
    </xf>
    <xf numFmtId="165" fontId="5" fillId="0" borderId="25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0" fontId="7" fillId="0" borderId="57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5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164" fontId="5" fillId="0" borderId="58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51" xfId="0" applyBorder="1" applyAlignment="1">
      <alignment/>
    </xf>
    <xf numFmtId="0" fontId="0" fillId="0" borderId="44" xfId="0" applyFont="1" applyBorder="1" applyAlignment="1">
      <alignment/>
    </xf>
    <xf numFmtId="0" fontId="0" fillId="0" borderId="53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4" fontId="0" fillId="0" borderId="60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2" fontId="0" fillId="0" borderId="0" xfId="0" applyNumberFormat="1" applyAlignment="1">
      <alignment/>
    </xf>
    <xf numFmtId="165" fontId="12" fillId="0" borderId="27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7" xfId="0" applyFont="1" applyBorder="1" applyAlignment="1">
      <alignment/>
    </xf>
    <xf numFmtId="165" fontId="8" fillId="0" borderId="25" xfId="0" applyNumberFormat="1" applyFont="1" applyBorder="1" applyAlignment="1">
      <alignment/>
    </xf>
    <xf numFmtId="165" fontId="8" fillId="0" borderId="36" xfId="0" applyNumberFormat="1" applyFont="1" applyBorder="1" applyAlignment="1">
      <alignment/>
    </xf>
    <xf numFmtId="165" fontId="0" fillId="0" borderId="33" xfId="0" applyNumberFormat="1" applyFont="1" applyBorder="1" applyAlignment="1">
      <alignment horizontal="right" vertical="center" wrapText="1"/>
    </xf>
    <xf numFmtId="165" fontId="0" fillId="0" borderId="5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53" xfId="0" applyFont="1" applyBorder="1" applyAlignment="1">
      <alignment/>
    </xf>
    <xf numFmtId="0" fontId="0" fillId="0" borderId="44" xfId="0" applyBorder="1" applyAlignment="1">
      <alignment wrapText="1"/>
    </xf>
    <xf numFmtId="0" fontId="0" fillId="0" borderId="54" xfId="0" applyBorder="1" applyAlignment="1">
      <alignment wrapText="1"/>
    </xf>
    <xf numFmtId="165" fontId="5" fillId="34" borderId="44" xfId="0" applyNumberFormat="1" applyFont="1" applyFill="1" applyBorder="1" applyAlignment="1">
      <alignment horizontal="right"/>
    </xf>
    <xf numFmtId="165" fontId="5" fillId="0" borderId="55" xfId="0" applyNumberFormat="1" applyFont="1" applyBorder="1" applyAlignment="1">
      <alignment horizontal="right"/>
    </xf>
    <xf numFmtId="164" fontId="7" fillId="0" borderId="53" xfId="0" applyNumberFormat="1" applyFont="1" applyBorder="1" applyAlignment="1">
      <alignment/>
    </xf>
    <xf numFmtId="165" fontId="4" fillId="0" borderId="61" xfId="0" applyNumberFormat="1" applyFont="1" applyBorder="1" applyAlignment="1">
      <alignment horizontal="right" vertical="center" wrapText="1"/>
    </xf>
    <xf numFmtId="0" fontId="4" fillId="33" borderId="49" xfId="0" applyFont="1" applyFill="1" applyBorder="1" applyAlignment="1">
      <alignment horizontal="right" wrapText="1"/>
    </xf>
    <xf numFmtId="164" fontId="0" fillId="33" borderId="35" xfId="0" applyNumberFormat="1" applyFont="1" applyFill="1" applyBorder="1" applyAlignment="1">
      <alignment horizontal="right" wrapText="1"/>
    </xf>
    <xf numFmtId="164" fontId="4" fillId="33" borderId="38" xfId="0" applyNumberFormat="1" applyFont="1" applyFill="1" applyBorder="1" applyAlignment="1">
      <alignment horizontal="right" wrapText="1"/>
    </xf>
    <xf numFmtId="165" fontId="4" fillId="0" borderId="62" xfId="0" applyNumberFormat="1" applyFont="1" applyBorder="1" applyAlignment="1">
      <alignment horizontal="right" vertical="center" wrapText="1"/>
    </xf>
    <xf numFmtId="164" fontId="0" fillId="0" borderId="20" xfId="0" applyNumberFormat="1" applyFont="1" applyBorder="1" applyAlignment="1">
      <alignment/>
    </xf>
    <xf numFmtId="0" fontId="0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4" fontId="0" fillId="0" borderId="63" xfId="0" applyNumberFormat="1" applyFont="1" applyBorder="1" applyAlignment="1">
      <alignment horizontal="right" wrapText="1"/>
    </xf>
    <xf numFmtId="165" fontId="0" fillId="0" borderId="64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0" fillId="34" borderId="32" xfId="0" applyNumberFormat="1" applyFont="1" applyFill="1" applyBorder="1" applyAlignment="1">
      <alignment/>
    </xf>
    <xf numFmtId="164" fontId="0" fillId="34" borderId="65" xfId="0" applyNumberFormat="1" applyFont="1" applyFill="1" applyBorder="1" applyAlignment="1">
      <alignment/>
    </xf>
    <xf numFmtId="164" fontId="4" fillId="0" borderId="31" xfId="0" applyNumberFormat="1" applyFont="1" applyBorder="1" applyAlignment="1">
      <alignment/>
    </xf>
    <xf numFmtId="164" fontId="4" fillId="34" borderId="48" xfId="0" applyNumberFormat="1" applyFont="1" applyFill="1" applyBorder="1" applyAlignment="1">
      <alignment/>
    </xf>
    <xf numFmtId="164" fontId="0" fillId="34" borderId="44" xfId="0" applyNumberFormat="1" applyFont="1" applyFill="1" applyBorder="1" applyAlignment="1">
      <alignment/>
    </xf>
    <xf numFmtId="164" fontId="4" fillId="34" borderId="32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5" fontId="5" fillId="34" borderId="44" xfId="0" applyNumberFormat="1" applyFont="1" applyFill="1" applyBorder="1" applyAlignment="1">
      <alignment horizontal="right"/>
    </xf>
    <xf numFmtId="165" fontId="5" fillId="34" borderId="49" xfId="0" applyNumberFormat="1" applyFont="1" applyFill="1" applyBorder="1" applyAlignment="1">
      <alignment horizontal="right"/>
    </xf>
    <xf numFmtId="0" fontId="13" fillId="0" borderId="1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5" fontId="8" fillId="0" borderId="36" xfId="0" applyNumberFormat="1" applyFont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1" fillId="0" borderId="17" xfId="0" applyFont="1" applyBorder="1" applyAlignment="1">
      <alignment wrapText="1"/>
    </xf>
    <xf numFmtId="0" fontId="60" fillId="0" borderId="29" xfId="0" applyFont="1" applyBorder="1" applyAlignment="1">
      <alignment horizontal="left" wrapText="1"/>
    </xf>
    <xf numFmtId="0" fontId="0" fillId="0" borderId="33" xfId="0" applyFont="1" applyBorder="1" applyAlignment="1">
      <alignment horizontal="left" vertical="top" wrapText="1"/>
    </xf>
    <xf numFmtId="0" fontId="4" fillId="35" borderId="36" xfId="0" applyFont="1" applyFill="1" applyBorder="1" applyAlignment="1">
      <alignment/>
    </xf>
    <xf numFmtId="0" fontId="11" fillId="0" borderId="2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wrapText="1"/>
    </xf>
    <xf numFmtId="0" fontId="0" fillId="0" borderId="33" xfId="0" applyFont="1" applyBorder="1" applyAlignment="1">
      <alignment/>
    </xf>
    <xf numFmtId="0" fontId="0" fillId="0" borderId="52" xfId="0" applyFont="1" applyBorder="1" applyAlignment="1">
      <alignment/>
    </xf>
    <xf numFmtId="0" fontId="4" fillId="0" borderId="36" xfId="0" applyFont="1" applyBorder="1" applyAlignment="1">
      <alignment/>
    </xf>
    <xf numFmtId="0" fontId="11" fillId="35" borderId="21" xfId="0" applyFont="1" applyFill="1" applyBorder="1" applyAlignment="1">
      <alignment wrapText="1"/>
    </xf>
    <xf numFmtId="0" fontId="0" fillId="35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5" fillId="0" borderId="52" xfId="0" applyNumberFormat="1" applyFont="1" applyBorder="1" applyAlignment="1">
      <alignment horizontal="right"/>
    </xf>
    <xf numFmtId="165" fontId="5" fillId="0" borderId="52" xfId="0" applyNumberFormat="1" applyFont="1" applyBorder="1" applyAlignment="1">
      <alignment horizontal="right"/>
    </xf>
    <xf numFmtId="165" fontId="5" fillId="0" borderId="33" xfId="0" applyNumberFormat="1" applyFont="1" applyBorder="1" applyAlignment="1">
      <alignment horizontal="right"/>
    </xf>
    <xf numFmtId="165" fontId="5" fillId="0" borderId="64" xfId="0" applyNumberFormat="1" applyFont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3" xfId="0" applyBorder="1" applyAlignment="1">
      <alignment/>
    </xf>
    <xf numFmtId="0" fontId="0" fillId="0" borderId="52" xfId="0" applyBorder="1" applyAlignment="1">
      <alignment/>
    </xf>
    <xf numFmtId="0" fontId="0" fillId="0" borderId="64" xfId="0" applyBorder="1" applyAlignment="1">
      <alignment/>
    </xf>
    <xf numFmtId="0" fontId="0" fillId="0" borderId="6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/>
    </xf>
    <xf numFmtId="0" fontId="10" fillId="0" borderId="42" xfId="0" applyFont="1" applyBorder="1" applyAlignment="1">
      <alignment/>
    </xf>
    <xf numFmtId="0" fontId="4" fillId="0" borderId="21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2" xfId="0" applyFont="1" applyBorder="1" applyAlignment="1">
      <alignment/>
    </xf>
    <xf numFmtId="0" fontId="4" fillId="36" borderId="13" xfId="0" applyFont="1" applyFill="1" applyBorder="1" applyAlignment="1">
      <alignment horizontal="center" vertical="center"/>
    </xf>
    <xf numFmtId="0" fontId="4" fillId="36" borderId="57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/>
    </xf>
    <xf numFmtId="4" fontId="0" fillId="0" borderId="66" xfId="0" applyNumberFormat="1" applyFont="1" applyBorder="1" applyAlignment="1">
      <alignment horizontal="right" vertical="center" wrapText="1"/>
    </xf>
    <xf numFmtId="4" fontId="5" fillId="0" borderId="25" xfId="0" applyNumberFormat="1" applyFont="1" applyBorder="1" applyAlignment="1">
      <alignment/>
    </xf>
    <xf numFmtId="0" fontId="0" fillId="34" borderId="35" xfId="0" applyFont="1" applyFill="1" applyBorder="1" applyAlignment="1">
      <alignment horizontal="right" wrapText="1"/>
    </xf>
    <xf numFmtId="4" fontId="4" fillId="0" borderId="66" xfId="0" applyNumberFormat="1" applyFont="1" applyBorder="1" applyAlignment="1">
      <alignment horizontal="right" vertical="center" wrapText="1"/>
    </xf>
    <xf numFmtId="4" fontId="5" fillId="34" borderId="35" xfId="0" applyNumberFormat="1" applyFont="1" applyFill="1" applyBorder="1" applyAlignment="1">
      <alignment horizontal="right"/>
    </xf>
    <xf numFmtId="4" fontId="5" fillId="34" borderId="25" xfId="0" applyNumberFormat="1" applyFont="1" applyFill="1" applyBorder="1" applyAlignment="1">
      <alignment horizontal="right"/>
    </xf>
    <xf numFmtId="4" fontId="5" fillId="37" borderId="27" xfId="0" applyNumberFormat="1" applyFont="1" applyFill="1" applyBorder="1" applyAlignment="1">
      <alignment horizontal="right"/>
    </xf>
    <xf numFmtId="4" fontId="61" fillId="0" borderId="52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4" fontId="61" fillId="0" borderId="19" xfId="0" applyNumberFormat="1" applyFont="1" applyBorder="1" applyAlignment="1">
      <alignment/>
    </xf>
    <xf numFmtId="4" fontId="9" fillId="0" borderId="29" xfId="0" applyNumberFormat="1" applyFont="1" applyBorder="1" applyAlignment="1">
      <alignment/>
    </xf>
    <xf numFmtId="0" fontId="0" fillId="0" borderId="51" xfId="0" applyFont="1" applyBorder="1" applyAlignment="1">
      <alignment wrapText="1"/>
    </xf>
    <xf numFmtId="4" fontId="0" fillId="0" borderId="63" xfId="0" applyNumberFormat="1" applyFont="1" applyBorder="1" applyAlignment="1">
      <alignment horizontal="center" wrapText="1"/>
    </xf>
    <xf numFmtId="4" fontId="0" fillId="0" borderId="33" xfId="0" applyNumberFormat="1" applyFont="1" applyBorder="1" applyAlignment="1">
      <alignment horizontal="center" wrapText="1"/>
    </xf>
    <xf numFmtId="0" fontId="17" fillId="0" borderId="3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4" fontId="4" fillId="0" borderId="20" xfId="0" applyNumberFormat="1" applyFont="1" applyBorder="1" applyAlignment="1">
      <alignment/>
    </xf>
    <xf numFmtId="164" fontId="0" fillId="34" borderId="46" xfId="0" applyNumberFormat="1" applyFont="1" applyFill="1" applyBorder="1" applyAlignment="1">
      <alignment/>
    </xf>
    <xf numFmtId="4" fontId="4" fillId="0" borderId="67" xfId="0" applyNumberFormat="1" applyFont="1" applyBorder="1" applyAlignment="1">
      <alignment horizontal="right" vertical="center" wrapText="1"/>
    </xf>
    <xf numFmtId="0" fontId="0" fillId="35" borderId="45" xfId="0" applyFont="1" applyFill="1" applyBorder="1" applyAlignment="1">
      <alignment/>
    </xf>
    <xf numFmtId="0" fontId="0" fillId="35" borderId="64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wrapText="1"/>
    </xf>
    <xf numFmtId="0" fontId="0" fillId="35" borderId="68" xfId="0" applyFont="1" applyFill="1" applyBorder="1" applyAlignment="1">
      <alignment wrapText="1"/>
    </xf>
    <xf numFmtId="165" fontId="4" fillId="0" borderId="14" xfId="0" applyNumberFormat="1" applyFont="1" applyBorder="1" applyAlignment="1">
      <alignment/>
    </xf>
    <xf numFmtId="0" fontId="4" fillId="35" borderId="29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/>
    </xf>
    <xf numFmtId="4" fontId="0" fillId="0" borderId="64" xfId="0" applyNumberFormat="1" applyFont="1" applyBorder="1" applyAlignment="1">
      <alignment horizontal="center" wrapText="1"/>
    </xf>
    <xf numFmtId="4" fontId="4" fillId="0" borderId="33" xfId="0" applyNumberFormat="1" applyFont="1" applyBorder="1" applyAlignment="1">
      <alignment/>
    </xf>
    <xf numFmtId="4" fontId="4" fillId="0" borderId="52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165" fontId="4" fillId="0" borderId="42" xfId="0" applyNumberFormat="1" applyFont="1" applyBorder="1" applyAlignment="1">
      <alignment/>
    </xf>
    <xf numFmtId="165" fontId="0" fillId="0" borderId="60" xfId="0" applyNumberFormat="1" applyFont="1" applyBorder="1" applyAlignment="1">
      <alignment/>
    </xf>
    <xf numFmtId="165" fontId="0" fillId="0" borderId="53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0" fontId="0" fillId="35" borderId="60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right" vertical="center" wrapText="1"/>
    </xf>
    <xf numFmtId="164" fontId="4" fillId="33" borderId="49" xfId="0" applyNumberFormat="1" applyFont="1" applyFill="1" applyBorder="1" applyAlignment="1">
      <alignment horizontal="right" vertical="center" wrapText="1"/>
    </xf>
    <xf numFmtId="164" fontId="4" fillId="34" borderId="49" xfId="0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0" borderId="56" xfId="0" applyFont="1" applyFill="1" applyBorder="1" applyAlignment="1">
      <alignment/>
    </xf>
    <xf numFmtId="4" fontId="4" fillId="0" borderId="70" xfId="0" applyNumberFormat="1" applyFont="1" applyBorder="1" applyAlignment="1">
      <alignment horizontal="right" vertical="center" wrapText="1"/>
    </xf>
    <xf numFmtId="164" fontId="4" fillId="33" borderId="46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/>
    </xf>
    <xf numFmtId="4" fontId="0" fillId="0" borderId="63" xfId="0" applyNumberFormat="1" applyFont="1" applyBorder="1" applyAlignment="1">
      <alignment horizontal="right" vertical="center" wrapText="1"/>
    </xf>
    <xf numFmtId="4" fontId="4" fillId="0" borderId="34" xfId="0" applyNumberFormat="1" applyFont="1" applyBorder="1" applyAlignment="1">
      <alignment horizontal="right" vertical="center" wrapText="1"/>
    </xf>
    <xf numFmtId="4" fontId="0" fillId="0" borderId="55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164" fontId="4" fillId="34" borderId="35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4" fontId="4" fillId="36" borderId="29" xfId="0" applyNumberFormat="1" applyFont="1" applyFill="1" applyBorder="1" applyAlignment="1">
      <alignment/>
    </xf>
    <xf numFmtId="4" fontId="4" fillId="36" borderId="33" xfId="0" applyNumberFormat="1" applyFont="1" applyFill="1" applyBorder="1" applyAlignment="1">
      <alignment/>
    </xf>
    <xf numFmtId="4" fontId="4" fillId="36" borderId="39" xfId="0" applyNumberFormat="1" applyFont="1" applyFill="1" applyBorder="1" applyAlignment="1">
      <alignment/>
    </xf>
    <xf numFmtId="0" fontId="4" fillId="36" borderId="14" xfId="0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65" fontId="63" fillId="0" borderId="36" xfId="0" applyNumberFormat="1" applyFont="1" applyBorder="1" applyAlignment="1">
      <alignment/>
    </xf>
    <xf numFmtId="4" fontId="17" fillId="36" borderId="33" xfId="0" applyNumberFormat="1" applyFont="1" applyFill="1" applyBorder="1" applyAlignment="1">
      <alignment horizontal="center"/>
    </xf>
    <xf numFmtId="0" fontId="4" fillId="0" borderId="53" xfId="0" applyFont="1" applyBorder="1" applyAlignment="1">
      <alignment/>
    </xf>
    <xf numFmtId="4" fontId="4" fillId="36" borderId="21" xfId="0" applyNumberFormat="1" applyFont="1" applyFill="1" applyBorder="1" applyAlignment="1">
      <alignment/>
    </xf>
    <xf numFmtId="165" fontId="4" fillId="0" borderId="21" xfId="0" applyNumberFormat="1" applyFont="1" applyBorder="1" applyAlignment="1">
      <alignment/>
    </xf>
    <xf numFmtId="164" fontId="4" fillId="34" borderId="46" xfId="0" applyNumberFormat="1" applyFont="1" applyFill="1" applyBorder="1" applyAlignment="1">
      <alignment/>
    </xf>
    <xf numFmtId="164" fontId="4" fillId="0" borderId="20" xfId="0" applyNumberFormat="1" applyFont="1" applyBorder="1" applyAlignment="1">
      <alignment/>
    </xf>
    <xf numFmtId="4" fontId="0" fillId="0" borderId="62" xfId="0" applyNumberFormat="1" applyFont="1" applyBorder="1" applyAlignment="1">
      <alignment horizontal="right" vertical="center" wrapText="1"/>
    </xf>
    <xf numFmtId="4" fontId="4" fillId="36" borderId="19" xfId="0" applyNumberFormat="1" applyFont="1" applyFill="1" applyBorder="1" applyAlignment="1">
      <alignment/>
    </xf>
    <xf numFmtId="4" fontId="9" fillId="0" borderId="21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0" fontId="11" fillId="0" borderId="16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4" fillId="0" borderId="56" xfId="0" applyFont="1" applyBorder="1" applyAlignment="1">
      <alignment horizontal="left" vertical="top" wrapText="1"/>
    </xf>
    <xf numFmtId="0" fontId="4" fillId="35" borderId="22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56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11" fillId="0" borderId="50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4" fillId="0" borderId="69" xfId="0" applyFont="1" applyBorder="1" applyAlignment="1">
      <alignment/>
    </xf>
    <xf numFmtId="0" fontId="64" fillId="0" borderId="22" xfId="0" applyFont="1" applyBorder="1" applyAlignment="1">
      <alignment horizontal="left" vertical="top" wrapText="1"/>
    </xf>
    <xf numFmtId="0" fontId="0" fillId="35" borderId="53" xfId="0" applyFont="1" applyFill="1" applyBorder="1" applyAlignment="1">
      <alignment wrapText="1"/>
    </xf>
    <xf numFmtId="0" fontId="11" fillId="35" borderId="50" xfId="0" applyFont="1" applyFill="1" applyBorder="1" applyAlignment="1">
      <alignment wrapText="1"/>
    </xf>
    <xf numFmtId="0" fontId="11" fillId="35" borderId="43" xfId="0" applyFont="1" applyFill="1" applyBorder="1" applyAlignment="1">
      <alignment wrapText="1"/>
    </xf>
    <xf numFmtId="0" fontId="0" fillId="35" borderId="59" xfId="0" applyFont="1" applyFill="1" applyBorder="1" applyAlignment="1">
      <alignment wrapText="1"/>
    </xf>
    <xf numFmtId="4" fontId="4" fillId="0" borderId="63" xfId="0" applyNumberFormat="1" applyFont="1" applyBorder="1" applyAlignment="1">
      <alignment/>
    </xf>
    <xf numFmtId="0" fontId="4" fillId="35" borderId="13" xfId="0" applyFont="1" applyFill="1" applyBorder="1" applyAlignment="1">
      <alignment/>
    </xf>
    <xf numFmtId="0" fontId="11" fillId="35" borderId="16" xfId="0" applyFont="1" applyFill="1" applyBorder="1" applyAlignment="1">
      <alignment wrapText="1"/>
    </xf>
    <xf numFmtId="0" fontId="11" fillId="35" borderId="30" xfId="0" applyFont="1" applyFill="1" applyBorder="1" applyAlignment="1">
      <alignment wrapText="1"/>
    </xf>
    <xf numFmtId="0" fontId="0" fillId="0" borderId="31" xfId="0" applyFont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56" xfId="0" applyFont="1" applyFill="1" applyBorder="1" applyAlignment="1">
      <alignment/>
    </xf>
    <xf numFmtId="0" fontId="13" fillId="0" borderId="27" xfId="0" applyFont="1" applyBorder="1" applyAlignment="1">
      <alignment/>
    </xf>
    <xf numFmtId="0" fontId="4" fillId="35" borderId="8" xfId="0" applyFont="1" applyFill="1" applyBorder="1" applyAlignment="1">
      <alignment/>
    </xf>
    <xf numFmtId="0" fontId="12" fillId="0" borderId="2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1" fillId="0" borderId="8" xfId="0" applyFont="1" applyBorder="1" applyAlignment="1">
      <alignment wrapText="1"/>
    </xf>
    <xf numFmtId="4" fontId="4" fillId="0" borderId="62" xfId="0" applyNumberFormat="1" applyFont="1" applyBorder="1" applyAlignment="1">
      <alignment horizontal="right" vertical="center" wrapText="1"/>
    </xf>
    <xf numFmtId="0" fontId="4" fillId="35" borderId="33" xfId="0" applyFont="1" applyFill="1" applyBorder="1" applyAlignment="1">
      <alignment/>
    </xf>
    <xf numFmtId="164" fontId="4" fillId="33" borderId="35" xfId="0" applyNumberFormat="1" applyFont="1" applyFill="1" applyBorder="1" applyAlignment="1">
      <alignment horizontal="right" wrapText="1"/>
    </xf>
    <xf numFmtId="0" fontId="4" fillId="0" borderId="6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4" fillId="34" borderId="38" xfId="0" applyNumberFormat="1" applyFont="1" applyFill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64" fillId="0" borderId="52" xfId="0" applyFont="1" applyBorder="1" applyAlignment="1">
      <alignment horizontal="left" vertical="top" wrapText="1"/>
    </xf>
    <xf numFmtId="0" fontId="4" fillId="0" borderId="54" xfId="0" applyFont="1" applyBorder="1" applyAlignment="1">
      <alignment/>
    </xf>
    <xf numFmtId="165" fontId="4" fillId="0" borderId="52" xfId="0" applyNumberFormat="1" applyFont="1" applyBorder="1" applyAlignment="1">
      <alignment/>
    </xf>
    <xf numFmtId="164" fontId="4" fillId="34" borderId="44" xfId="0" applyNumberFormat="1" applyFont="1" applyFill="1" applyBorder="1" applyAlignment="1">
      <alignment/>
    </xf>
    <xf numFmtId="164" fontId="0" fillId="34" borderId="35" xfId="0" applyNumberFormat="1" applyFont="1" applyFill="1" applyBorder="1" applyAlignment="1">
      <alignment horizontal="right" wrapText="1"/>
    </xf>
    <xf numFmtId="164" fontId="4" fillId="33" borderId="49" xfId="0" applyNumberFormat="1" applyFont="1" applyFill="1" applyBorder="1" applyAlignment="1">
      <alignment horizontal="right" wrapText="1"/>
    </xf>
    <xf numFmtId="0" fontId="65" fillId="36" borderId="0" xfId="0" applyFont="1" applyFill="1" applyAlignment="1">
      <alignment/>
    </xf>
    <xf numFmtId="165" fontId="63" fillId="36" borderId="36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36" borderId="13" xfId="0" applyFont="1" applyFill="1" applyBorder="1" applyAlignment="1">
      <alignment/>
    </xf>
    <xf numFmtId="0" fontId="0" fillId="36" borderId="52" xfId="0" applyFont="1" applyFill="1" applyBorder="1" applyAlignment="1">
      <alignment/>
    </xf>
    <xf numFmtId="0" fontId="0" fillId="36" borderId="33" xfId="0" applyFont="1" applyFill="1" applyBorder="1" applyAlignment="1">
      <alignment horizontal="left" vertical="top" wrapText="1"/>
    </xf>
    <xf numFmtId="0" fontId="11" fillId="0" borderId="29" xfId="0" applyFont="1" applyBorder="1" applyAlignment="1">
      <alignment horizontal="left" wrapText="1"/>
    </xf>
    <xf numFmtId="0" fontId="4" fillId="36" borderId="14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56"/>
  <sheetViews>
    <sheetView tabSelected="1" zoomScaleSheetLayoutView="85" zoomScalePageLayoutView="0" workbookViewId="0" topLeftCell="A1">
      <selection activeCell="V33" sqref="V33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7.8515625" style="0" customWidth="1"/>
    <col min="4" max="4" width="10.8515625" style="6" customWidth="1"/>
    <col min="5" max="5" width="51.421875" style="0" customWidth="1"/>
    <col min="6" max="7" width="11.00390625" style="0" hidden="1" customWidth="1"/>
    <col min="8" max="8" width="11.28125" style="0" hidden="1" customWidth="1"/>
    <col min="9" max="9" width="12.57421875" style="0" customWidth="1"/>
    <col min="10" max="10" width="13.57421875" style="0" customWidth="1"/>
    <col min="11" max="11" width="12.7109375" style="0" customWidth="1"/>
    <col min="12" max="12" width="14.00390625" style="0" customWidth="1"/>
    <col min="13" max="13" width="12.7109375" style="0" customWidth="1"/>
    <col min="14" max="14" width="14.00390625" style="0" customWidth="1"/>
    <col min="15" max="15" width="12.7109375" style="0" customWidth="1"/>
    <col min="16" max="16" width="14.00390625" style="0" customWidth="1"/>
    <col min="17" max="17" width="12.7109375" style="0" customWidth="1"/>
    <col min="18" max="18" width="14.00390625" style="0" customWidth="1"/>
    <col min="19" max="19" width="12.7109375" style="0" customWidth="1"/>
    <col min="20" max="20" width="14.00390625" style="0" customWidth="1"/>
    <col min="21" max="22" width="9.140625" style="0" customWidth="1"/>
    <col min="23" max="23" width="4.28125" style="0" customWidth="1"/>
    <col min="24" max="38" width="9.140625" style="0" customWidth="1"/>
    <col min="39" max="39" width="3.28125" style="0" customWidth="1"/>
    <col min="40" max="53" width="9.140625" style="0" customWidth="1"/>
    <col min="54" max="54" width="5.140625" style="0" customWidth="1"/>
    <col min="55" max="69" width="9.140625" style="0" customWidth="1"/>
  </cols>
  <sheetData>
    <row r="1" spans="1:19" s="3" customFormat="1" ht="20.25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M1" s="2"/>
      <c r="O1" s="2"/>
      <c r="Q1" s="2"/>
      <c r="S1" s="2"/>
    </row>
    <row r="2" spans="1:19" s="3" customFormat="1" ht="12.75" customHeight="1" thickBo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M2" s="4"/>
      <c r="O2" s="4"/>
      <c r="Q2" s="4"/>
      <c r="S2" s="4"/>
    </row>
    <row r="3" spans="1:9" ht="15" customHeight="1" thickBot="1">
      <c r="A3" s="3"/>
      <c r="B3" s="3"/>
      <c r="C3" s="3"/>
      <c r="E3" s="7" t="s">
        <v>0</v>
      </c>
      <c r="F3" s="8"/>
      <c r="G3" s="8"/>
      <c r="H3" s="9"/>
      <c r="I3" s="180">
        <v>50950</v>
      </c>
    </row>
    <row r="4" spans="1:9" ht="15" customHeight="1">
      <c r="A4" s="3"/>
      <c r="B4" s="3"/>
      <c r="C4" s="3"/>
      <c r="E4" s="280" t="s">
        <v>95</v>
      </c>
      <c r="F4" s="125"/>
      <c r="G4" s="125"/>
      <c r="H4" s="190"/>
      <c r="I4" s="276">
        <v>10358.2</v>
      </c>
    </row>
    <row r="5" spans="5:9" ht="15" customHeight="1">
      <c r="E5" s="10" t="s">
        <v>1</v>
      </c>
      <c r="F5" s="11"/>
      <c r="G5" s="11"/>
      <c r="H5" s="12"/>
      <c r="I5" s="277">
        <f>SUM(I3:I4)</f>
        <v>61308.2</v>
      </c>
    </row>
    <row r="6" spans="5:10" ht="15" customHeight="1">
      <c r="E6" s="280" t="s">
        <v>112</v>
      </c>
      <c r="F6" s="125"/>
      <c r="G6" s="125"/>
      <c r="H6" s="190"/>
      <c r="I6" s="276">
        <v>20000</v>
      </c>
      <c r="J6" s="318"/>
    </row>
    <row r="7" spans="5:10" ht="15" customHeight="1">
      <c r="E7" s="280" t="s">
        <v>134</v>
      </c>
      <c r="F7" s="125"/>
      <c r="G7" s="125"/>
      <c r="H7" s="190"/>
      <c r="I7" s="276">
        <v>1691.1</v>
      </c>
      <c r="J7" s="318"/>
    </row>
    <row r="8" spans="5:9" ht="15" customHeight="1">
      <c r="E8" s="10" t="s">
        <v>137</v>
      </c>
      <c r="F8" s="11"/>
      <c r="G8" s="11"/>
      <c r="H8" s="12"/>
      <c r="I8" s="277">
        <f>SUM(I5:I7)</f>
        <v>82999.3</v>
      </c>
    </row>
    <row r="9" spans="5:9" ht="15" customHeight="1">
      <c r="E9" s="280" t="s">
        <v>146</v>
      </c>
      <c r="F9" s="335"/>
      <c r="G9" s="335"/>
      <c r="H9" s="190"/>
      <c r="I9" s="276">
        <v>2215</v>
      </c>
    </row>
    <row r="10" spans="5:10" ht="17.25" customHeight="1">
      <c r="E10" s="280" t="s">
        <v>166</v>
      </c>
      <c r="F10" s="125"/>
      <c r="G10" s="125"/>
      <c r="H10" s="190"/>
      <c r="I10" s="276">
        <v>2609</v>
      </c>
      <c r="J10" s="387"/>
    </row>
    <row r="11" spans="5:9" ht="15" customHeight="1">
      <c r="E11" s="10" t="s">
        <v>137</v>
      </c>
      <c r="F11" s="11"/>
      <c r="G11" s="11"/>
      <c r="H11" s="12"/>
      <c r="I11" s="277">
        <f>SUM(I8:I10)</f>
        <v>87823.3</v>
      </c>
    </row>
    <row r="12" spans="1:9" ht="15" customHeight="1">
      <c r="A12" t="s">
        <v>2</v>
      </c>
      <c r="E12" s="14"/>
      <c r="F12" s="14"/>
      <c r="G12" s="14"/>
      <c r="H12" s="14"/>
      <c r="I12" s="15"/>
    </row>
    <row r="13" spans="5:20" ht="15" customHeight="1" thickBot="1">
      <c r="E13" s="16"/>
      <c r="F13" s="16"/>
      <c r="G13" s="16"/>
      <c r="H13" s="16"/>
      <c r="I13" s="17"/>
      <c r="L13" s="16"/>
      <c r="N13" s="16"/>
      <c r="P13" s="16"/>
      <c r="R13" s="16"/>
      <c r="T13" s="16"/>
    </row>
    <row r="14" spans="1:20" ht="15" customHeight="1">
      <c r="A14" s="18" t="s">
        <v>3</v>
      </c>
      <c r="B14" s="19"/>
      <c r="C14" s="19"/>
      <c r="D14" s="20"/>
      <c r="E14" s="21"/>
      <c r="F14" s="21"/>
      <c r="G14" s="21"/>
      <c r="H14" s="22"/>
      <c r="I14" s="23">
        <v>50950</v>
      </c>
      <c r="K14" s="24"/>
      <c r="L14" s="14" t="s">
        <v>4</v>
      </c>
      <c r="M14" s="24"/>
      <c r="N14" s="14" t="s">
        <v>4</v>
      </c>
      <c r="O14" s="24"/>
      <c r="P14" s="14" t="s">
        <v>4</v>
      </c>
      <c r="Q14" s="24"/>
      <c r="R14" s="14" t="s">
        <v>4</v>
      </c>
      <c r="S14" s="24"/>
      <c r="T14" s="14" t="s">
        <v>4</v>
      </c>
    </row>
    <row r="15" spans="1:20" ht="15" customHeight="1">
      <c r="A15" s="25" t="s">
        <v>5</v>
      </c>
      <c r="B15" s="26"/>
      <c r="C15" s="26"/>
      <c r="D15" s="262"/>
      <c r="E15" s="27" t="s">
        <v>51</v>
      </c>
      <c r="F15" s="27"/>
      <c r="G15" s="27"/>
      <c r="H15" s="28"/>
      <c r="I15" s="29">
        <v>-50950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9" ht="15" customHeight="1" thickBot="1">
      <c r="A16" s="31" t="s">
        <v>6</v>
      </c>
      <c r="B16" s="32"/>
      <c r="C16" s="32"/>
      <c r="D16" s="263"/>
      <c r="E16" s="33"/>
      <c r="F16" s="33"/>
      <c r="G16" s="33"/>
      <c r="H16" s="34"/>
      <c r="I16" s="181">
        <f>SUM(I14:I15)</f>
        <v>0</v>
      </c>
    </row>
    <row r="17" spans="1:10" ht="15" customHeight="1" thickBot="1">
      <c r="A17" s="255" t="s">
        <v>39</v>
      </c>
      <c r="B17" s="256"/>
      <c r="C17" s="257"/>
      <c r="D17" s="264"/>
      <c r="E17" s="258"/>
      <c r="F17" s="258"/>
      <c r="G17" s="258"/>
      <c r="H17" s="259"/>
      <c r="I17" s="278">
        <v>10358.2</v>
      </c>
      <c r="J17" s="313"/>
    </row>
    <row r="18" spans="1:10" s="6" customFormat="1" ht="15" customHeight="1">
      <c r="A18" s="177" t="s">
        <v>35</v>
      </c>
      <c r="B18" s="178"/>
      <c r="C18" s="178"/>
      <c r="D18" s="20"/>
      <c r="E18" s="20" t="s">
        <v>52</v>
      </c>
      <c r="F18" s="20"/>
      <c r="G18" s="20"/>
      <c r="H18" s="179"/>
      <c r="I18" s="279">
        <v>-10358.2</v>
      </c>
      <c r="J18" s="324" t="s">
        <v>100</v>
      </c>
    </row>
    <row r="19" spans="1:10" ht="15" customHeight="1" thickBot="1">
      <c r="A19" s="31" t="s">
        <v>6</v>
      </c>
      <c r="B19" s="32"/>
      <c r="C19" s="32"/>
      <c r="D19" s="263"/>
      <c r="E19" s="33"/>
      <c r="F19" s="33"/>
      <c r="G19" s="33"/>
      <c r="H19" s="176"/>
      <c r="I19" s="216">
        <f>SUM(I16:I18)</f>
        <v>0</v>
      </c>
      <c r="J19" s="313"/>
    </row>
    <row r="20" spans="1:10" ht="15" customHeight="1" thickBot="1">
      <c r="A20" s="255" t="s">
        <v>113</v>
      </c>
      <c r="B20" s="256"/>
      <c r="C20" s="257"/>
      <c r="D20" s="264"/>
      <c r="E20" s="258"/>
      <c r="F20" s="258"/>
      <c r="G20" s="258"/>
      <c r="H20" s="259"/>
      <c r="I20" s="278">
        <v>20000</v>
      </c>
      <c r="J20" s="313"/>
    </row>
    <row r="21" spans="1:10" s="6" customFormat="1" ht="15" customHeight="1">
      <c r="A21" s="177" t="s">
        <v>114</v>
      </c>
      <c r="B21" s="178"/>
      <c r="C21" s="178"/>
      <c r="D21" s="20"/>
      <c r="E21" s="20"/>
      <c r="F21" s="20"/>
      <c r="G21" s="20"/>
      <c r="H21" s="179"/>
      <c r="I21" s="279">
        <v>-20000</v>
      </c>
      <c r="J21" s="324" t="s">
        <v>129</v>
      </c>
    </row>
    <row r="22" spans="1:11" ht="15" customHeight="1" thickBot="1">
      <c r="A22" s="331" t="s">
        <v>134</v>
      </c>
      <c r="B22" s="332"/>
      <c r="C22" s="332"/>
      <c r="D22" s="263"/>
      <c r="E22" s="33"/>
      <c r="F22" s="33"/>
      <c r="G22" s="33"/>
      <c r="H22" s="176"/>
      <c r="I22" s="333">
        <v>1691.1</v>
      </c>
      <c r="J22" s="313"/>
      <c r="K22" s="313"/>
    </row>
    <row r="23" spans="1:11" ht="15" customHeight="1">
      <c r="A23" s="184" t="s">
        <v>135</v>
      </c>
      <c r="B23" s="184"/>
      <c r="C23" s="184"/>
      <c r="D23" s="37"/>
      <c r="E23" s="41"/>
      <c r="F23" s="41"/>
      <c r="G23" s="41"/>
      <c r="H23" s="38"/>
      <c r="I23" s="279">
        <v>-1691.1</v>
      </c>
      <c r="J23" s="324" t="s">
        <v>136</v>
      </c>
      <c r="K23" s="389">
        <v>40262</v>
      </c>
    </row>
    <row r="24" spans="1:10" ht="15" customHeight="1" thickBot="1">
      <c r="A24" s="31" t="s">
        <v>6</v>
      </c>
      <c r="B24" s="32"/>
      <c r="C24" s="32"/>
      <c r="D24" s="263"/>
      <c r="E24" s="33"/>
      <c r="F24" s="33"/>
      <c r="G24" s="33"/>
      <c r="H24" s="176"/>
      <c r="I24" s="216">
        <f>SUM(I19:I23)</f>
        <v>0</v>
      </c>
      <c r="J24" s="313"/>
    </row>
    <row r="25" spans="1:10" ht="15" customHeight="1" thickBot="1">
      <c r="A25" s="331" t="s">
        <v>146</v>
      </c>
      <c r="B25" s="332"/>
      <c r="C25" s="332"/>
      <c r="D25" s="263"/>
      <c r="E25" s="33"/>
      <c r="F25" s="33"/>
      <c r="G25" s="33"/>
      <c r="H25" s="176"/>
      <c r="I25" s="333">
        <v>2215</v>
      </c>
      <c r="J25" s="313" t="s">
        <v>140</v>
      </c>
    </row>
    <row r="26" spans="1:10" ht="15" customHeight="1" thickBot="1">
      <c r="A26" s="331" t="s">
        <v>166</v>
      </c>
      <c r="B26" s="332"/>
      <c r="C26" s="332"/>
      <c r="D26" s="263"/>
      <c r="E26" s="33"/>
      <c r="F26" s="33"/>
      <c r="G26" s="33"/>
      <c r="H26" s="176"/>
      <c r="I26" s="388">
        <v>2609</v>
      </c>
      <c r="J26" s="313" t="s">
        <v>140</v>
      </c>
    </row>
    <row r="27" spans="1:10" ht="15" customHeight="1">
      <c r="A27" s="256" t="s">
        <v>139</v>
      </c>
      <c r="B27" s="256"/>
      <c r="C27" s="256"/>
      <c r="D27" s="264"/>
      <c r="E27" s="258"/>
      <c r="F27" s="41"/>
      <c r="G27" s="41"/>
      <c r="H27" s="38"/>
      <c r="I27" s="343">
        <v>-2215</v>
      </c>
      <c r="J27" s="313"/>
    </row>
    <row r="28" spans="1:10" ht="15" customHeight="1">
      <c r="A28" s="184" t="s">
        <v>147</v>
      </c>
      <c r="B28" s="184"/>
      <c r="C28" s="184"/>
      <c r="D28" s="37"/>
      <c r="E28" s="41"/>
      <c r="F28" s="41"/>
      <c r="G28" s="41"/>
      <c r="H28" s="38"/>
      <c r="I28" s="342">
        <v>-1949</v>
      </c>
      <c r="J28" s="313"/>
    </row>
    <row r="29" spans="1:10" ht="15" customHeight="1" thickBot="1">
      <c r="A29" s="31" t="s">
        <v>6</v>
      </c>
      <c r="B29" s="32"/>
      <c r="C29" s="32"/>
      <c r="D29" s="263"/>
      <c r="E29" s="33"/>
      <c r="F29" s="33"/>
      <c r="G29" s="33"/>
      <c r="H29" s="176"/>
      <c r="I29" s="216">
        <f>SUM(I24:I28)</f>
        <v>660</v>
      </c>
      <c r="J29" s="313"/>
    </row>
    <row r="30" spans="1:10" ht="12.75" customHeight="1">
      <c r="A30" s="35"/>
      <c r="B30" s="36"/>
      <c r="C30" s="36"/>
      <c r="D30" s="37"/>
      <c r="E30" s="38"/>
      <c r="F30" s="38"/>
      <c r="G30" s="38"/>
      <c r="H30" s="38"/>
      <c r="I30" s="38"/>
      <c r="J30" s="39"/>
    </row>
    <row r="31" spans="1:20" ht="12.75" customHeight="1" thickBot="1">
      <c r="A31" s="35"/>
      <c r="B31" s="36"/>
      <c r="C31" s="36"/>
      <c r="D31" s="37"/>
      <c r="E31" s="38"/>
      <c r="F31" s="38"/>
      <c r="G31" s="38"/>
      <c r="H31" s="38"/>
      <c r="I31" s="38"/>
      <c r="J31" s="39"/>
      <c r="K31" s="40"/>
      <c r="L31" s="40"/>
      <c r="M31" s="40"/>
      <c r="N31" s="40"/>
      <c r="O31" s="40"/>
      <c r="P31" s="40"/>
      <c r="Q31" s="40"/>
      <c r="R31" s="40"/>
      <c r="S31" s="40" t="s">
        <v>7</v>
      </c>
      <c r="T31" s="40"/>
    </row>
    <row r="32" spans="1:20" ht="60.75" customHeight="1" thickBot="1">
      <c r="A32" s="16"/>
      <c r="B32" s="16"/>
      <c r="C32" s="16"/>
      <c r="D32" s="37"/>
      <c r="E32" s="41"/>
      <c r="F32" s="41"/>
      <c r="G32" s="41"/>
      <c r="H32" s="41"/>
      <c r="I32" s="41"/>
      <c r="J32" s="41"/>
      <c r="K32" s="396" t="s">
        <v>155</v>
      </c>
      <c r="L32" s="397"/>
      <c r="M32" s="398" t="s">
        <v>154</v>
      </c>
      <c r="N32" s="397"/>
      <c r="O32" s="398" t="s">
        <v>153</v>
      </c>
      <c r="P32" s="397"/>
      <c r="Q32" s="398" t="s">
        <v>173</v>
      </c>
      <c r="R32" s="397"/>
      <c r="S32" s="398" t="s">
        <v>174</v>
      </c>
      <c r="T32" s="397"/>
    </row>
    <row r="33" spans="1:20" ht="98.25" customHeight="1" thickBot="1">
      <c r="A33" s="42" t="s">
        <v>8</v>
      </c>
      <c r="B33" s="43" t="s">
        <v>9</v>
      </c>
      <c r="C33" s="44" t="s">
        <v>10</v>
      </c>
      <c r="D33" s="42" t="s">
        <v>11</v>
      </c>
      <c r="E33" s="45" t="s">
        <v>12</v>
      </c>
      <c r="F33" s="222" t="s">
        <v>13</v>
      </c>
      <c r="G33" s="46" t="s">
        <v>14</v>
      </c>
      <c r="H33" s="47" t="s">
        <v>15</v>
      </c>
      <c r="I33" s="47" t="s">
        <v>85</v>
      </c>
      <c r="J33" s="175" t="s">
        <v>54</v>
      </c>
      <c r="K33" s="266" t="s">
        <v>96</v>
      </c>
      <c r="L33" s="48" t="s">
        <v>16</v>
      </c>
      <c r="M33" s="266" t="s">
        <v>130</v>
      </c>
      <c r="N33" s="48" t="s">
        <v>16</v>
      </c>
      <c r="O33" s="266" t="s">
        <v>131</v>
      </c>
      <c r="P33" s="48" t="s">
        <v>16</v>
      </c>
      <c r="Q33" s="266" t="s">
        <v>175</v>
      </c>
      <c r="R33" s="48" t="s">
        <v>16</v>
      </c>
      <c r="S33" s="266" t="s">
        <v>175</v>
      </c>
      <c r="T33" s="48" t="s">
        <v>16</v>
      </c>
    </row>
    <row r="34" spans="1:20" ht="24.75" customHeight="1">
      <c r="A34" s="118">
        <v>1</v>
      </c>
      <c r="B34" s="118">
        <v>3221</v>
      </c>
      <c r="C34" s="119"/>
      <c r="D34" s="82"/>
      <c r="E34" s="351" t="s">
        <v>104</v>
      </c>
      <c r="F34" s="352"/>
      <c r="G34" s="134"/>
      <c r="H34" s="135"/>
      <c r="I34" s="325"/>
      <c r="J34" s="136"/>
      <c r="K34" s="207"/>
      <c r="L34" s="204"/>
      <c r="M34" s="207"/>
      <c r="N34" s="204"/>
      <c r="O34" s="207"/>
      <c r="P34" s="204"/>
      <c r="Q34" s="207"/>
      <c r="R34" s="204"/>
      <c r="S34" s="207"/>
      <c r="T34" s="204"/>
    </row>
    <row r="35" spans="1:20" ht="16.5" customHeight="1">
      <c r="A35" s="106"/>
      <c r="B35" s="105"/>
      <c r="C35" s="59">
        <v>6351</v>
      </c>
      <c r="D35" s="265" t="s">
        <v>118</v>
      </c>
      <c r="E35" s="315" t="s">
        <v>105</v>
      </c>
      <c r="F35" s="348"/>
      <c r="G35" s="108"/>
      <c r="H35" s="109"/>
      <c r="I35" s="326"/>
      <c r="J35" s="143"/>
      <c r="K35" s="111"/>
      <c r="L35" s="269">
        <f>J35+K35</f>
        <v>0</v>
      </c>
      <c r="M35" s="111">
        <v>3000</v>
      </c>
      <c r="N35" s="269">
        <f>L35+M35</f>
        <v>3000</v>
      </c>
      <c r="O35" s="111"/>
      <c r="P35" s="269">
        <f>N35+O35</f>
        <v>3000</v>
      </c>
      <c r="Q35" s="111"/>
      <c r="R35" s="269">
        <f>P35+Q35</f>
        <v>3000</v>
      </c>
      <c r="S35" s="111"/>
      <c r="T35" s="269">
        <f>R35+S35</f>
        <v>3000</v>
      </c>
    </row>
    <row r="36" spans="1:20" ht="13.5" customHeight="1" thickBot="1">
      <c r="A36" s="113"/>
      <c r="B36" s="112"/>
      <c r="C36" s="76">
        <v>6351</v>
      </c>
      <c r="D36" s="75"/>
      <c r="E36" s="31" t="s">
        <v>20</v>
      </c>
      <c r="F36" s="353"/>
      <c r="G36" s="114"/>
      <c r="H36" s="137"/>
      <c r="I36" s="327"/>
      <c r="J36" s="138"/>
      <c r="K36" s="208"/>
      <c r="L36" s="288">
        <f>J36+K36</f>
        <v>0</v>
      </c>
      <c r="M36" s="208">
        <v>3000</v>
      </c>
      <c r="N36" s="288">
        <f>L36+M36</f>
        <v>3000</v>
      </c>
      <c r="O36" s="208"/>
      <c r="P36" s="288">
        <f>N36+O36</f>
        <v>3000</v>
      </c>
      <c r="Q36" s="208"/>
      <c r="R36" s="288">
        <f>P36+Q36</f>
        <v>3000</v>
      </c>
      <c r="S36" s="208"/>
      <c r="T36" s="288">
        <f>R36+S36</f>
        <v>3000</v>
      </c>
    </row>
    <row r="37" spans="1:71" ht="18" customHeight="1">
      <c r="A37" s="49">
        <v>2</v>
      </c>
      <c r="B37" s="50">
        <v>3121</v>
      </c>
      <c r="C37" s="51"/>
      <c r="D37" s="52"/>
      <c r="E37" s="232" t="s">
        <v>79</v>
      </c>
      <c r="F37" s="223"/>
      <c r="G37" s="53"/>
      <c r="H37" s="54"/>
      <c r="I37" s="54"/>
      <c r="J37" s="55"/>
      <c r="K37" s="56"/>
      <c r="L37" s="191"/>
      <c r="M37" s="56"/>
      <c r="N37" s="191"/>
      <c r="O37" s="56"/>
      <c r="P37" s="191"/>
      <c r="Q37" s="56"/>
      <c r="R37" s="191"/>
      <c r="S37" s="56"/>
      <c r="T37" s="191"/>
      <c r="BR37" s="313"/>
      <c r="BS37" s="313"/>
    </row>
    <row r="38" spans="1:71" ht="12.75" customHeight="1">
      <c r="A38" s="57"/>
      <c r="B38" s="58"/>
      <c r="C38" s="59">
        <v>6351</v>
      </c>
      <c r="D38" s="60" t="s">
        <v>78</v>
      </c>
      <c r="E38" s="233" t="s">
        <v>80</v>
      </c>
      <c r="F38" s="224"/>
      <c r="G38" s="61"/>
      <c r="H38" s="62"/>
      <c r="I38" s="283" t="s">
        <v>87</v>
      </c>
      <c r="J38" s="182"/>
      <c r="K38" s="271">
        <v>2922.7</v>
      </c>
      <c r="L38" s="269">
        <f>J38+K38</f>
        <v>2922.7</v>
      </c>
      <c r="M38" s="271"/>
      <c r="N38" s="269">
        <f>L38+M38</f>
        <v>2922.7</v>
      </c>
      <c r="O38" s="271"/>
      <c r="P38" s="269">
        <f>N38+O38</f>
        <v>2922.7</v>
      </c>
      <c r="Q38" s="271"/>
      <c r="R38" s="269">
        <f>P38+Q38</f>
        <v>2922.7</v>
      </c>
      <c r="S38" s="271"/>
      <c r="T38" s="269">
        <f>R38+S38</f>
        <v>2922.7</v>
      </c>
      <c r="BR38" s="313"/>
      <c r="BS38" s="313"/>
    </row>
    <row r="39" spans="1:71" ht="15" customHeight="1" thickBot="1">
      <c r="A39" s="64"/>
      <c r="B39" s="65"/>
      <c r="C39" s="66">
        <v>6351</v>
      </c>
      <c r="D39" s="67"/>
      <c r="E39" s="234" t="s">
        <v>20</v>
      </c>
      <c r="F39" s="225"/>
      <c r="G39" s="68"/>
      <c r="H39" s="69"/>
      <c r="I39" s="69"/>
      <c r="J39" s="70"/>
      <c r="K39" s="309">
        <v>2922.7</v>
      </c>
      <c r="L39" s="272">
        <f>J39+K39</f>
        <v>2922.7</v>
      </c>
      <c r="M39" s="309"/>
      <c r="N39" s="272">
        <f>L39+M39</f>
        <v>2922.7</v>
      </c>
      <c r="O39" s="309"/>
      <c r="P39" s="272">
        <f>N39+O39</f>
        <v>2922.7</v>
      </c>
      <c r="Q39" s="309"/>
      <c r="R39" s="272">
        <f>P39+Q39</f>
        <v>2922.7</v>
      </c>
      <c r="S39" s="309"/>
      <c r="T39" s="272">
        <f>R39+S39</f>
        <v>2922.7</v>
      </c>
      <c r="BR39" s="313"/>
      <c r="BS39" s="313"/>
    </row>
    <row r="40" spans="1:71" ht="24.75" customHeight="1">
      <c r="A40" s="49">
        <v>4</v>
      </c>
      <c r="B40" s="50">
        <v>3122</v>
      </c>
      <c r="C40" s="51"/>
      <c r="D40" s="52"/>
      <c r="E40" s="232" t="s">
        <v>40</v>
      </c>
      <c r="F40" s="223"/>
      <c r="G40" s="53"/>
      <c r="H40" s="54"/>
      <c r="I40" s="54"/>
      <c r="J40" s="55"/>
      <c r="K40" s="56"/>
      <c r="L40" s="191"/>
      <c r="M40" s="56"/>
      <c r="N40" s="191"/>
      <c r="O40" s="56"/>
      <c r="P40" s="191"/>
      <c r="Q40" s="56"/>
      <c r="R40" s="191"/>
      <c r="S40" s="56"/>
      <c r="T40" s="191"/>
      <c r="BR40" s="313"/>
      <c r="BS40" s="313"/>
    </row>
    <row r="41" spans="1:71" ht="12.75" customHeight="1">
      <c r="A41" s="57"/>
      <c r="B41" s="58"/>
      <c r="C41" s="59">
        <v>6351</v>
      </c>
      <c r="D41" s="60" t="s">
        <v>17</v>
      </c>
      <c r="E41" s="233" t="s">
        <v>53</v>
      </c>
      <c r="F41" s="224"/>
      <c r="G41" s="61"/>
      <c r="H41" s="62"/>
      <c r="I41" s="62"/>
      <c r="J41" s="182">
        <v>2000</v>
      </c>
      <c r="K41" s="63"/>
      <c r="L41" s="269">
        <f>J41+K41</f>
        <v>2000</v>
      </c>
      <c r="M41" s="63"/>
      <c r="N41" s="269">
        <f>L41+M41</f>
        <v>2000</v>
      </c>
      <c r="O41" s="63"/>
      <c r="P41" s="269">
        <f>N41+O41</f>
        <v>2000</v>
      </c>
      <c r="Q41" s="63"/>
      <c r="R41" s="269">
        <f>P41+Q41</f>
        <v>2000</v>
      </c>
      <c r="S41" s="63"/>
      <c r="T41" s="269">
        <f>R41+S41</f>
        <v>2000</v>
      </c>
      <c r="BR41" s="313"/>
      <c r="BS41" s="313"/>
    </row>
    <row r="42" spans="1:71" ht="12.75" customHeight="1" thickBot="1">
      <c r="A42" s="64"/>
      <c r="B42" s="65"/>
      <c r="C42" s="66">
        <v>6351</v>
      </c>
      <c r="D42" s="67"/>
      <c r="E42" s="234" t="s">
        <v>20</v>
      </c>
      <c r="F42" s="225"/>
      <c r="G42" s="68"/>
      <c r="H42" s="69"/>
      <c r="I42" s="69"/>
      <c r="J42" s="70">
        <v>2000</v>
      </c>
      <c r="K42" s="192"/>
      <c r="L42" s="272">
        <f>J42+K42</f>
        <v>2000</v>
      </c>
      <c r="M42" s="192"/>
      <c r="N42" s="272">
        <f>L42+M42</f>
        <v>2000</v>
      </c>
      <c r="O42" s="192"/>
      <c r="P42" s="272">
        <f>N42+O42</f>
        <v>2000</v>
      </c>
      <c r="Q42" s="192"/>
      <c r="R42" s="272">
        <f>P42+Q42</f>
        <v>2000</v>
      </c>
      <c r="S42" s="192"/>
      <c r="T42" s="272">
        <f>R42+S42</f>
        <v>2000</v>
      </c>
      <c r="BR42" s="313"/>
      <c r="BS42" s="313"/>
    </row>
    <row r="43" spans="1:20" ht="26.25" customHeight="1">
      <c r="A43" s="118">
        <v>5</v>
      </c>
      <c r="B43" s="118">
        <v>3122</v>
      </c>
      <c r="C43" s="119"/>
      <c r="D43" s="82"/>
      <c r="E43" s="351" t="s">
        <v>169</v>
      </c>
      <c r="F43" s="352"/>
      <c r="G43" s="134"/>
      <c r="H43" s="135"/>
      <c r="I43" s="325"/>
      <c r="J43" s="136"/>
      <c r="K43" s="207"/>
      <c r="L43" s="204"/>
      <c r="M43" s="207"/>
      <c r="N43" s="204"/>
      <c r="O43" s="207"/>
      <c r="P43" s="204"/>
      <c r="Q43" s="207"/>
      <c r="R43" s="204"/>
      <c r="S43" s="207"/>
      <c r="T43" s="204"/>
    </row>
    <row r="44" spans="1:20" ht="16.5" customHeight="1">
      <c r="A44" s="106"/>
      <c r="B44" s="105"/>
      <c r="C44" s="59">
        <v>5331</v>
      </c>
      <c r="D44" s="265" t="s">
        <v>171</v>
      </c>
      <c r="E44" s="315" t="s">
        <v>170</v>
      </c>
      <c r="F44" s="348"/>
      <c r="G44" s="108"/>
      <c r="H44" s="109"/>
      <c r="I44" s="326"/>
      <c r="J44" s="143"/>
      <c r="K44" s="111"/>
      <c r="L44" s="269"/>
      <c r="M44" s="111"/>
      <c r="N44" s="269"/>
      <c r="O44" s="111"/>
      <c r="P44" s="269"/>
      <c r="Q44" s="111"/>
      <c r="R44" s="269"/>
      <c r="S44" s="111">
        <v>400</v>
      </c>
      <c r="T44" s="269">
        <f>R44+S44</f>
        <v>400</v>
      </c>
    </row>
    <row r="45" spans="1:20" ht="13.5" customHeight="1" thickBot="1">
      <c r="A45" s="113"/>
      <c r="B45" s="112"/>
      <c r="C45" s="76">
        <v>5331</v>
      </c>
      <c r="D45" s="295"/>
      <c r="E45" s="350" t="s">
        <v>37</v>
      </c>
      <c r="F45" s="353"/>
      <c r="G45" s="114"/>
      <c r="H45" s="137"/>
      <c r="I45" s="327"/>
      <c r="J45" s="138"/>
      <c r="K45" s="208"/>
      <c r="L45" s="288"/>
      <c r="M45" s="208"/>
      <c r="N45" s="288"/>
      <c r="O45" s="208"/>
      <c r="P45" s="288"/>
      <c r="Q45" s="208"/>
      <c r="R45" s="288"/>
      <c r="S45" s="208">
        <v>400</v>
      </c>
      <c r="T45" s="288">
        <f>R45+S45</f>
        <v>400</v>
      </c>
    </row>
    <row r="46" spans="1:71" ht="24.75" customHeight="1">
      <c r="A46" s="49">
        <v>7</v>
      </c>
      <c r="B46" s="50">
        <v>3122</v>
      </c>
      <c r="C46" s="51"/>
      <c r="D46" s="52"/>
      <c r="E46" s="393" t="s">
        <v>160</v>
      </c>
      <c r="F46" s="223"/>
      <c r="G46" s="53"/>
      <c r="H46" s="54"/>
      <c r="I46" s="54"/>
      <c r="J46" s="55"/>
      <c r="K46" s="56"/>
      <c r="L46" s="191"/>
      <c r="M46" s="56"/>
      <c r="N46" s="191"/>
      <c r="O46" s="56"/>
      <c r="P46" s="191"/>
      <c r="Q46" s="56"/>
      <c r="R46" s="191"/>
      <c r="S46" s="56"/>
      <c r="T46" s="191"/>
      <c r="BR46" s="313"/>
      <c r="BS46" s="313"/>
    </row>
    <row r="47" spans="1:71" ht="12.75" customHeight="1">
      <c r="A47" s="57"/>
      <c r="B47" s="58"/>
      <c r="C47" s="59">
        <v>6351</v>
      </c>
      <c r="D47" s="265" t="s">
        <v>164</v>
      </c>
      <c r="E47" s="233" t="s">
        <v>161</v>
      </c>
      <c r="F47" s="224"/>
      <c r="G47" s="61"/>
      <c r="H47" s="62"/>
      <c r="I47" s="62"/>
      <c r="J47" s="182"/>
      <c r="K47" s="63"/>
      <c r="L47" s="269"/>
      <c r="M47" s="63"/>
      <c r="N47" s="269"/>
      <c r="O47" s="63"/>
      <c r="P47" s="269"/>
      <c r="Q47" s="63"/>
      <c r="R47" s="269"/>
      <c r="S47" s="385">
        <v>150</v>
      </c>
      <c r="T47" s="269">
        <f>R47+S47</f>
        <v>150</v>
      </c>
      <c r="BR47" s="313"/>
      <c r="BS47" s="313"/>
    </row>
    <row r="48" spans="1:71" ht="12.75" customHeight="1" thickBot="1">
      <c r="A48" s="64"/>
      <c r="B48" s="65"/>
      <c r="C48" s="66">
        <v>6351</v>
      </c>
      <c r="D48" s="67"/>
      <c r="E48" s="234" t="s">
        <v>20</v>
      </c>
      <c r="F48" s="225"/>
      <c r="G48" s="68"/>
      <c r="H48" s="69"/>
      <c r="I48" s="69"/>
      <c r="J48" s="70"/>
      <c r="K48" s="192"/>
      <c r="L48" s="272"/>
      <c r="M48" s="192"/>
      <c r="N48" s="272"/>
      <c r="O48" s="192"/>
      <c r="P48" s="272"/>
      <c r="Q48" s="192"/>
      <c r="R48" s="272"/>
      <c r="S48" s="386">
        <v>150</v>
      </c>
      <c r="T48" s="272">
        <f>R48+S48</f>
        <v>150</v>
      </c>
      <c r="BR48" s="313"/>
      <c r="BS48" s="313"/>
    </row>
    <row r="49" spans="1:71" ht="26.25" customHeight="1">
      <c r="A49" s="49">
        <v>8</v>
      </c>
      <c r="B49" s="50">
        <v>3123</v>
      </c>
      <c r="C49" s="51"/>
      <c r="D49" s="52"/>
      <c r="E49" s="393" t="s">
        <v>91</v>
      </c>
      <c r="F49" s="223"/>
      <c r="G49" s="53"/>
      <c r="H49" s="54"/>
      <c r="I49" s="54"/>
      <c r="J49" s="55"/>
      <c r="K49" s="56"/>
      <c r="L49" s="191"/>
      <c r="M49" s="56"/>
      <c r="N49" s="191"/>
      <c r="O49" s="56"/>
      <c r="P49" s="191"/>
      <c r="Q49" s="56"/>
      <c r="R49" s="191"/>
      <c r="S49" s="56"/>
      <c r="T49" s="191"/>
      <c r="BR49" s="313"/>
      <c r="BS49" s="313"/>
    </row>
    <row r="50" spans="1:71" ht="12.75" customHeight="1">
      <c r="A50" s="57"/>
      <c r="B50" s="58"/>
      <c r="C50" s="59">
        <v>6351</v>
      </c>
      <c r="D50" s="60" t="s">
        <v>90</v>
      </c>
      <c r="E50" s="233" t="s">
        <v>152</v>
      </c>
      <c r="F50" s="224"/>
      <c r="G50" s="61"/>
      <c r="H50" s="62"/>
      <c r="I50" s="62"/>
      <c r="J50" s="182"/>
      <c r="K50" s="193">
        <v>307</v>
      </c>
      <c r="L50" s="269">
        <f>J50+K50</f>
        <v>307</v>
      </c>
      <c r="M50" s="193"/>
      <c r="N50" s="269">
        <f>L50+M50</f>
        <v>307</v>
      </c>
      <c r="O50" s="193"/>
      <c r="P50" s="269">
        <f>N50+O50</f>
        <v>307</v>
      </c>
      <c r="Q50" s="193">
        <v>165</v>
      </c>
      <c r="R50" s="269">
        <f>P50+Q50</f>
        <v>472</v>
      </c>
      <c r="S50" s="193"/>
      <c r="T50" s="269">
        <f>R50+S50</f>
        <v>472</v>
      </c>
      <c r="BR50" s="313"/>
      <c r="BS50" s="313"/>
    </row>
    <row r="51" spans="1:71" ht="12.75" customHeight="1" thickBot="1">
      <c r="A51" s="64"/>
      <c r="B51" s="65"/>
      <c r="C51" s="66">
        <v>6351</v>
      </c>
      <c r="D51" s="67"/>
      <c r="E51" s="234" t="s">
        <v>20</v>
      </c>
      <c r="F51" s="225"/>
      <c r="G51" s="68"/>
      <c r="H51" s="69"/>
      <c r="I51" s="69"/>
      <c r="J51" s="70"/>
      <c r="K51" s="310">
        <v>307</v>
      </c>
      <c r="L51" s="272">
        <f>J51+K51</f>
        <v>307</v>
      </c>
      <c r="M51" s="310"/>
      <c r="N51" s="272">
        <f>L51+M51</f>
        <v>307</v>
      </c>
      <c r="O51" s="310"/>
      <c r="P51" s="272">
        <f>N51+O51</f>
        <v>307</v>
      </c>
      <c r="Q51" s="310">
        <v>165</v>
      </c>
      <c r="R51" s="272">
        <f>P51+Q51</f>
        <v>472</v>
      </c>
      <c r="S51" s="310"/>
      <c r="T51" s="272">
        <f>R51+S51</f>
        <v>472</v>
      </c>
      <c r="BR51" s="313"/>
      <c r="BS51" s="313"/>
    </row>
    <row r="52" spans="1:20" ht="24.75" customHeight="1">
      <c r="A52" s="118">
        <v>9</v>
      </c>
      <c r="B52" s="118">
        <v>3123</v>
      </c>
      <c r="C52" s="119"/>
      <c r="D52" s="82"/>
      <c r="E52" s="351" t="s">
        <v>116</v>
      </c>
      <c r="F52" s="352"/>
      <c r="G52" s="134"/>
      <c r="H52" s="135"/>
      <c r="I52" s="325"/>
      <c r="J52" s="136"/>
      <c r="K52" s="207"/>
      <c r="L52" s="204"/>
      <c r="M52" s="207"/>
      <c r="N52" s="204"/>
      <c r="O52" s="207"/>
      <c r="P52" s="204"/>
      <c r="Q52" s="207"/>
      <c r="R52" s="204"/>
      <c r="S52" s="207"/>
      <c r="T52" s="204"/>
    </row>
    <row r="53" spans="1:20" ht="16.5" customHeight="1">
      <c r="A53" s="106"/>
      <c r="B53" s="105"/>
      <c r="C53" s="59">
        <v>6351</v>
      </c>
      <c r="D53" s="265" t="s">
        <v>119</v>
      </c>
      <c r="E53" s="315" t="s">
        <v>115</v>
      </c>
      <c r="F53" s="348"/>
      <c r="G53" s="108"/>
      <c r="H53" s="109"/>
      <c r="I53" s="334" t="s">
        <v>128</v>
      </c>
      <c r="J53" s="143"/>
      <c r="K53" s="111"/>
      <c r="L53" s="269"/>
      <c r="M53" s="111"/>
      <c r="N53" s="269">
        <f>L53+M53</f>
        <v>0</v>
      </c>
      <c r="O53" s="111">
        <v>1691.1</v>
      </c>
      <c r="P53" s="269">
        <f>N53+O53</f>
        <v>1691.1</v>
      </c>
      <c r="Q53" s="111"/>
      <c r="R53" s="269">
        <f>P53+Q53</f>
        <v>1691.1</v>
      </c>
      <c r="S53" s="111"/>
      <c r="T53" s="269">
        <f>R53+S53</f>
        <v>1691.1</v>
      </c>
    </row>
    <row r="54" spans="1:20" ht="13.5" customHeight="1" thickBot="1">
      <c r="A54" s="113"/>
      <c r="B54" s="112"/>
      <c r="C54" s="76">
        <v>6351</v>
      </c>
      <c r="D54" s="75"/>
      <c r="E54" s="31" t="s">
        <v>20</v>
      </c>
      <c r="F54" s="353"/>
      <c r="G54" s="114"/>
      <c r="H54" s="137"/>
      <c r="I54" s="327"/>
      <c r="J54" s="138"/>
      <c r="K54" s="208"/>
      <c r="L54" s="288"/>
      <c r="M54" s="208"/>
      <c r="N54" s="288">
        <f>L54+M54</f>
        <v>0</v>
      </c>
      <c r="O54" s="208">
        <v>1691.1</v>
      </c>
      <c r="P54" s="288">
        <f>N54+O54</f>
        <v>1691.1</v>
      </c>
      <c r="Q54" s="208"/>
      <c r="R54" s="288">
        <f>P54+Q54</f>
        <v>1691.1</v>
      </c>
      <c r="S54" s="208"/>
      <c r="T54" s="288">
        <f>R54+S54</f>
        <v>1691.1</v>
      </c>
    </row>
    <row r="55" spans="1:71" ht="27" customHeight="1">
      <c r="A55" s="49">
        <v>10</v>
      </c>
      <c r="B55" s="50">
        <v>3122</v>
      </c>
      <c r="C55" s="72"/>
      <c r="D55" s="52"/>
      <c r="E55" s="235" t="s">
        <v>55</v>
      </c>
      <c r="F55" s="226"/>
      <c r="G55" s="73"/>
      <c r="H55" s="54"/>
      <c r="I55" s="54"/>
      <c r="J55" s="55"/>
      <c r="K55" s="56"/>
      <c r="L55" s="191"/>
      <c r="M55" s="56"/>
      <c r="N55" s="191"/>
      <c r="O55" s="56"/>
      <c r="P55" s="191"/>
      <c r="Q55" s="56"/>
      <c r="R55" s="191"/>
      <c r="S55" s="56"/>
      <c r="T55" s="191"/>
      <c r="BR55" s="313"/>
      <c r="BS55" s="313"/>
    </row>
    <row r="56" spans="1:71" ht="12.75" customHeight="1">
      <c r="A56" s="57"/>
      <c r="B56" s="58"/>
      <c r="C56" s="59">
        <v>5331</v>
      </c>
      <c r="D56" s="60" t="s">
        <v>76</v>
      </c>
      <c r="E56" s="392" t="s">
        <v>158</v>
      </c>
      <c r="F56" s="224"/>
      <c r="G56" s="61"/>
      <c r="H56" s="62"/>
      <c r="I56" s="62"/>
      <c r="J56" s="182">
        <v>2000</v>
      </c>
      <c r="K56" s="193"/>
      <c r="L56" s="269">
        <f>J56+K56</f>
        <v>2000</v>
      </c>
      <c r="M56" s="193"/>
      <c r="N56" s="269">
        <f>L56+M56</f>
        <v>2000</v>
      </c>
      <c r="O56" s="193"/>
      <c r="P56" s="269">
        <f>N56+O56</f>
        <v>2000</v>
      </c>
      <c r="Q56" s="193"/>
      <c r="R56" s="269">
        <f>P56+Q56</f>
        <v>2000</v>
      </c>
      <c r="S56" s="193">
        <v>-150</v>
      </c>
      <c r="T56" s="269">
        <f>R56+S56</f>
        <v>1850</v>
      </c>
      <c r="BR56" s="313"/>
      <c r="BS56" s="313"/>
    </row>
    <row r="57" spans="1:71" ht="12.75" customHeight="1">
      <c r="A57" s="57"/>
      <c r="B57" s="58"/>
      <c r="C57" s="59">
        <v>6351</v>
      </c>
      <c r="D57" s="265" t="s">
        <v>159</v>
      </c>
      <c r="E57" s="392" t="s">
        <v>157</v>
      </c>
      <c r="F57" s="224"/>
      <c r="G57" s="61"/>
      <c r="H57" s="62"/>
      <c r="I57" s="62"/>
      <c r="J57" s="182"/>
      <c r="K57" s="193"/>
      <c r="L57" s="269"/>
      <c r="M57" s="193"/>
      <c r="N57" s="269"/>
      <c r="O57" s="193"/>
      <c r="P57" s="269"/>
      <c r="Q57" s="193"/>
      <c r="R57" s="269"/>
      <c r="S57" s="193">
        <v>150</v>
      </c>
      <c r="T57" s="269">
        <f>R57+S57</f>
        <v>150</v>
      </c>
      <c r="BR57" s="313"/>
      <c r="BS57" s="313"/>
    </row>
    <row r="58" spans="1:71" ht="12.75" customHeight="1">
      <c r="A58" s="57"/>
      <c r="B58" s="58"/>
      <c r="C58" s="312">
        <v>6351</v>
      </c>
      <c r="D58" s="60"/>
      <c r="E58" s="375" t="s">
        <v>20</v>
      </c>
      <c r="F58" s="224"/>
      <c r="G58" s="61"/>
      <c r="H58" s="62"/>
      <c r="I58" s="62"/>
      <c r="J58" s="182"/>
      <c r="K58" s="193"/>
      <c r="L58" s="269"/>
      <c r="M58" s="193"/>
      <c r="N58" s="269"/>
      <c r="O58" s="193"/>
      <c r="P58" s="269"/>
      <c r="Q58" s="193"/>
      <c r="R58" s="269"/>
      <c r="S58" s="376">
        <v>150</v>
      </c>
      <c r="T58" s="374">
        <f>R58+S58</f>
        <v>150</v>
      </c>
      <c r="BR58" s="313"/>
      <c r="BS58" s="313"/>
    </row>
    <row r="59" spans="1:71" ht="12.75" customHeight="1" thickBot="1">
      <c r="A59" s="74"/>
      <c r="B59" s="75"/>
      <c r="C59" s="76">
        <v>5331</v>
      </c>
      <c r="D59" s="77"/>
      <c r="E59" s="261" t="s">
        <v>37</v>
      </c>
      <c r="F59" s="227"/>
      <c r="G59" s="78"/>
      <c r="H59" s="79"/>
      <c r="I59" s="79"/>
      <c r="J59" s="80">
        <v>2000</v>
      </c>
      <c r="K59" s="194"/>
      <c r="L59" s="374">
        <f>J59+K59</f>
        <v>2000</v>
      </c>
      <c r="M59" s="194"/>
      <c r="N59" s="374">
        <f>L59+M59</f>
        <v>2000</v>
      </c>
      <c r="O59" s="194"/>
      <c r="P59" s="374">
        <f>N59+O59</f>
        <v>2000</v>
      </c>
      <c r="Q59" s="194"/>
      <c r="R59" s="374">
        <f>P59+Q59</f>
        <v>2000</v>
      </c>
      <c r="S59" s="194">
        <v>-150</v>
      </c>
      <c r="T59" s="374">
        <f>R59+S59</f>
        <v>1850</v>
      </c>
      <c r="BR59" s="313"/>
      <c r="BS59" s="313"/>
    </row>
    <row r="60" spans="1:71" ht="27" customHeight="1">
      <c r="A60" s="49">
        <v>12</v>
      </c>
      <c r="B60" s="50">
        <v>3122</v>
      </c>
      <c r="C60" s="72"/>
      <c r="D60" s="52"/>
      <c r="E60" s="344" t="s">
        <v>94</v>
      </c>
      <c r="F60" s="344"/>
      <c r="G60" s="73"/>
      <c r="H60" s="54"/>
      <c r="I60" s="368"/>
      <c r="J60" s="55"/>
      <c r="K60" s="56"/>
      <c r="L60" s="191"/>
      <c r="M60" s="56"/>
      <c r="N60" s="191"/>
      <c r="O60" s="56"/>
      <c r="P60" s="191"/>
      <c r="Q60" s="56"/>
      <c r="R60" s="191"/>
      <c r="S60" s="56"/>
      <c r="T60" s="191"/>
      <c r="BR60" s="313"/>
      <c r="BS60" s="313"/>
    </row>
    <row r="61" spans="1:71" ht="12.75">
      <c r="A61" s="57"/>
      <c r="B61" s="58"/>
      <c r="C61" s="59">
        <v>5331</v>
      </c>
      <c r="D61" s="60" t="s">
        <v>93</v>
      </c>
      <c r="E61" s="345" t="s">
        <v>72</v>
      </c>
      <c r="F61" s="345"/>
      <c r="G61" s="61"/>
      <c r="H61" s="62"/>
      <c r="I61" s="369"/>
      <c r="J61" s="182"/>
      <c r="K61" s="193">
        <v>93</v>
      </c>
      <c r="L61" s="269">
        <f>J61+K61</f>
        <v>93</v>
      </c>
      <c r="M61" s="193"/>
      <c r="N61" s="269">
        <f>L61+M61</f>
        <v>93</v>
      </c>
      <c r="O61" s="193"/>
      <c r="P61" s="269">
        <f>N61+O61</f>
        <v>93</v>
      </c>
      <c r="Q61" s="193"/>
      <c r="R61" s="269">
        <f>P61+Q61</f>
        <v>93</v>
      </c>
      <c r="S61" s="193"/>
      <c r="T61" s="269">
        <f>R61+S61</f>
        <v>93</v>
      </c>
      <c r="BR61" s="313"/>
      <c r="BS61" s="313"/>
    </row>
    <row r="62" spans="1:20" ht="16.5" customHeight="1">
      <c r="A62" s="106"/>
      <c r="B62" s="105"/>
      <c r="C62" s="59">
        <v>6351</v>
      </c>
      <c r="D62" s="265" t="s">
        <v>120</v>
      </c>
      <c r="E62" s="390" t="s">
        <v>167</v>
      </c>
      <c r="F62" s="348"/>
      <c r="G62" s="108"/>
      <c r="H62" s="109"/>
      <c r="I62" s="326"/>
      <c r="J62" s="143"/>
      <c r="K62" s="111"/>
      <c r="L62" s="269">
        <f>J62+K62</f>
        <v>0</v>
      </c>
      <c r="M62" s="111">
        <v>2100</v>
      </c>
      <c r="N62" s="269">
        <f>L62+M62</f>
        <v>2100</v>
      </c>
      <c r="O62" s="111"/>
      <c r="P62" s="269">
        <f>N62+O62</f>
        <v>2100</v>
      </c>
      <c r="Q62" s="111">
        <v>800</v>
      </c>
      <c r="R62" s="269">
        <f>P62+Q62</f>
        <v>2900</v>
      </c>
      <c r="S62" s="111"/>
      <c r="T62" s="269">
        <f>R62+S62</f>
        <v>2900</v>
      </c>
    </row>
    <row r="63" spans="1:71" ht="12.75" customHeight="1">
      <c r="A63" s="89"/>
      <c r="B63" s="90"/>
      <c r="C63" s="91">
        <v>5331</v>
      </c>
      <c r="D63" s="92"/>
      <c r="E63" s="346" t="s">
        <v>37</v>
      </c>
      <c r="F63" s="349"/>
      <c r="G63" s="93"/>
      <c r="H63" s="94"/>
      <c r="I63" s="370"/>
      <c r="J63" s="95"/>
      <c r="K63" s="317">
        <v>93</v>
      </c>
      <c r="L63" s="316">
        <f>J63+K63</f>
        <v>93</v>
      </c>
      <c r="M63" s="317"/>
      <c r="N63" s="316">
        <f>L63+M63</f>
        <v>93</v>
      </c>
      <c r="O63" s="317"/>
      <c r="P63" s="316">
        <f>N63+O63</f>
        <v>93</v>
      </c>
      <c r="Q63" s="317"/>
      <c r="R63" s="316">
        <f>P63+Q63</f>
        <v>93</v>
      </c>
      <c r="S63" s="317"/>
      <c r="T63" s="316">
        <f>R63+S63</f>
        <v>93</v>
      </c>
      <c r="BR63" s="313"/>
      <c r="BS63" s="313"/>
    </row>
    <row r="64" spans="1:71" ht="12.75" customHeight="1" thickBot="1">
      <c r="A64" s="64"/>
      <c r="B64" s="65"/>
      <c r="C64" s="66">
        <v>6351</v>
      </c>
      <c r="D64" s="67"/>
      <c r="E64" s="347" t="s">
        <v>20</v>
      </c>
      <c r="F64" s="350"/>
      <c r="G64" s="68"/>
      <c r="H64" s="69"/>
      <c r="I64" s="371"/>
      <c r="J64" s="70"/>
      <c r="K64" s="310"/>
      <c r="L64" s="288">
        <f>J64+K64</f>
        <v>0</v>
      </c>
      <c r="M64" s="310">
        <v>2100</v>
      </c>
      <c r="N64" s="288">
        <f>L64+M64</f>
        <v>2100</v>
      </c>
      <c r="O64" s="310"/>
      <c r="P64" s="288">
        <f>N64+O64</f>
        <v>2100</v>
      </c>
      <c r="Q64" s="310">
        <v>800</v>
      </c>
      <c r="R64" s="288">
        <f>P64+Q64</f>
        <v>2900</v>
      </c>
      <c r="S64" s="310"/>
      <c r="T64" s="288">
        <f>R64+S64</f>
        <v>2900</v>
      </c>
      <c r="BR64" s="313"/>
      <c r="BS64" s="313"/>
    </row>
    <row r="65" spans="1:71" ht="27" customHeight="1">
      <c r="A65" s="49">
        <v>18</v>
      </c>
      <c r="B65" s="50">
        <v>3123</v>
      </c>
      <c r="C65" s="72"/>
      <c r="D65" s="52"/>
      <c r="E65" s="235" t="s">
        <v>56</v>
      </c>
      <c r="F65" s="226"/>
      <c r="G65" s="73"/>
      <c r="H65" s="54"/>
      <c r="I65" s="54"/>
      <c r="J65" s="55"/>
      <c r="K65" s="56"/>
      <c r="L65" s="191"/>
      <c r="M65" s="56"/>
      <c r="N65" s="191"/>
      <c r="O65" s="56"/>
      <c r="P65" s="191"/>
      <c r="Q65" s="56"/>
      <c r="R65" s="191"/>
      <c r="S65" s="56"/>
      <c r="T65" s="191"/>
      <c r="BR65" s="313"/>
      <c r="BS65" s="313"/>
    </row>
    <row r="66" spans="1:71" ht="12.75" customHeight="1">
      <c r="A66" s="57"/>
      <c r="B66" s="58"/>
      <c r="C66" s="59">
        <v>6351</v>
      </c>
      <c r="D66" s="60" t="s">
        <v>97</v>
      </c>
      <c r="E66" s="233" t="s">
        <v>57</v>
      </c>
      <c r="F66" s="224"/>
      <c r="G66" s="61"/>
      <c r="H66" s="62"/>
      <c r="I66" s="282" t="s">
        <v>86</v>
      </c>
      <c r="J66" s="182">
        <v>1500</v>
      </c>
      <c r="K66" s="63"/>
      <c r="L66" s="269">
        <f>J66+K66</f>
        <v>1500</v>
      </c>
      <c r="M66" s="63"/>
      <c r="N66" s="269">
        <f>L66+M66</f>
        <v>1500</v>
      </c>
      <c r="O66" s="63"/>
      <c r="P66" s="269">
        <f>N66+O66</f>
        <v>1500</v>
      </c>
      <c r="Q66" s="63"/>
      <c r="R66" s="269">
        <f>P66+Q66</f>
        <v>1500</v>
      </c>
      <c r="S66" s="63"/>
      <c r="T66" s="269">
        <f>R66+S66</f>
        <v>1500</v>
      </c>
      <c r="BR66" s="313"/>
      <c r="BS66" s="313"/>
    </row>
    <row r="67" spans="1:71" ht="12.75" customHeight="1" thickBot="1">
      <c r="A67" s="74"/>
      <c r="B67" s="75"/>
      <c r="C67" s="76">
        <v>6351</v>
      </c>
      <c r="D67" s="77"/>
      <c r="E67" s="234" t="s">
        <v>20</v>
      </c>
      <c r="F67" s="227"/>
      <c r="G67" s="78"/>
      <c r="H67" s="79"/>
      <c r="I67" s="79"/>
      <c r="J67" s="80">
        <v>1500</v>
      </c>
      <c r="K67" s="71"/>
      <c r="L67" s="288">
        <f>J67+K67</f>
        <v>1500</v>
      </c>
      <c r="M67" s="71"/>
      <c r="N67" s="288">
        <f>L67+M67</f>
        <v>1500</v>
      </c>
      <c r="O67" s="71"/>
      <c r="P67" s="288">
        <f>N67+O67</f>
        <v>1500</v>
      </c>
      <c r="Q67" s="71"/>
      <c r="R67" s="288">
        <f>P67+Q67</f>
        <v>1500</v>
      </c>
      <c r="S67" s="71"/>
      <c r="T67" s="288">
        <f>R67+S67</f>
        <v>1500</v>
      </c>
      <c r="BR67" s="313"/>
      <c r="BS67" s="313"/>
    </row>
    <row r="68" spans="1:20" ht="24.75" customHeight="1">
      <c r="A68" s="118">
        <v>21</v>
      </c>
      <c r="B68" s="118">
        <v>3114</v>
      </c>
      <c r="C68" s="119"/>
      <c r="D68" s="82"/>
      <c r="E68" s="351" t="s">
        <v>127</v>
      </c>
      <c r="F68" s="352"/>
      <c r="G68" s="134"/>
      <c r="H68" s="135"/>
      <c r="I68" s="325"/>
      <c r="J68" s="136"/>
      <c r="K68" s="207"/>
      <c r="L68" s="204"/>
      <c r="M68" s="207"/>
      <c r="N68" s="204"/>
      <c r="O68" s="207"/>
      <c r="P68" s="204"/>
      <c r="Q68" s="207"/>
      <c r="R68" s="204"/>
      <c r="S68" s="207"/>
      <c r="T68" s="204"/>
    </row>
    <row r="69" spans="1:20" ht="16.5" customHeight="1">
      <c r="A69" s="106"/>
      <c r="B69" s="105"/>
      <c r="C69" s="59">
        <v>6351</v>
      </c>
      <c r="D69" s="265" t="s">
        <v>121</v>
      </c>
      <c r="E69" s="315" t="s">
        <v>103</v>
      </c>
      <c r="F69" s="348"/>
      <c r="G69" s="108"/>
      <c r="H69" s="109"/>
      <c r="I69" s="326"/>
      <c r="J69" s="143"/>
      <c r="K69" s="111"/>
      <c r="L69" s="269">
        <f>J69+K69</f>
        <v>0</v>
      </c>
      <c r="M69" s="111">
        <v>900</v>
      </c>
      <c r="N69" s="269">
        <f>L69+M69</f>
        <v>900</v>
      </c>
      <c r="O69" s="111"/>
      <c r="P69" s="269">
        <f>N69+O69</f>
        <v>900</v>
      </c>
      <c r="Q69" s="111"/>
      <c r="R69" s="269">
        <f>P69+Q69</f>
        <v>900</v>
      </c>
      <c r="S69" s="111"/>
      <c r="T69" s="269">
        <f>R69+S69</f>
        <v>900</v>
      </c>
    </row>
    <row r="70" spans="1:20" ht="13.5" customHeight="1" thickBot="1">
      <c r="A70" s="113"/>
      <c r="B70" s="112"/>
      <c r="C70" s="76">
        <v>6351</v>
      </c>
      <c r="D70" s="75"/>
      <c r="E70" s="31" t="s">
        <v>20</v>
      </c>
      <c r="F70" s="353"/>
      <c r="G70" s="114"/>
      <c r="H70" s="137"/>
      <c r="I70" s="327"/>
      <c r="J70" s="138"/>
      <c r="K70" s="208"/>
      <c r="L70" s="288">
        <f>J70+K70</f>
        <v>0</v>
      </c>
      <c r="M70" s="208">
        <v>900</v>
      </c>
      <c r="N70" s="288">
        <f>L70+M70</f>
        <v>900</v>
      </c>
      <c r="O70" s="208"/>
      <c r="P70" s="288">
        <f>N70+O70</f>
        <v>900</v>
      </c>
      <c r="Q70" s="208"/>
      <c r="R70" s="288">
        <f>P70+Q70</f>
        <v>900</v>
      </c>
      <c r="S70" s="208"/>
      <c r="T70" s="288">
        <f>R70+S70</f>
        <v>900</v>
      </c>
    </row>
    <row r="71" spans="1:71" ht="25.5" customHeight="1">
      <c r="A71" s="81">
        <v>22</v>
      </c>
      <c r="B71" s="82">
        <v>4322</v>
      </c>
      <c r="C71" s="83"/>
      <c r="D71" s="84"/>
      <c r="E71" s="236" t="s">
        <v>58</v>
      </c>
      <c r="F71" s="228"/>
      <c r="G71" s="85"/>
      <c r="H71" s="86"/>
      <c r="I71" s="86"/>
      <c r="J71" s="87"/>
      <c r="K71" s="88"/>
      <c r="L71" s="195"/>
      <c r="M71" s="88"/>
      <c r="N71" s="195"/>
      <c r="O71" s="88"/>
      <c r="P71" s="195"/>
      <c r="Q71" s="88"/>
      <c r="R71" s="195"/>
      <c r="S71" s="88"/>
      <c r="T71" s="195"/>
      <c r="BR71" s="313"/>
      <c r="BS71" s="313"/>
    </row>
    <row r="72" spans="1:71" ht="12.75" customHeight="1">
      <c r="A72" s="57"/>
      <c r="B72" s="58"/>
      <c r="C72" s="59">
        <v>6121</v>
      </c>
      <c r="D72" s="60"/>
      <c r="E72" s="233" t="s">
        <v>99</v>
      </c>
      <c r="F72" s="224"/>
      <c r="G72" s="61"/>
      <c r="H72" s="62"/>
      <c r="I72" s="62"/>
      <c r="J72" s="182">
        <v>500</v>
      </c>
      <c r="K72" s="63"/>
      <c r="L72" s="269">
        <f>J72+K72</f>
        <v>500</v>
      </c>
      <c r="M72" s="63"/>
      <c r="N72" s="269">
        <f>L72+M72</f>
        <v>500</v>
      </c>
      <c r="O72" s="63"/>
      <c r="P72" s="269">
        <f>N72+O72</f>
        <v>500</v>
      </c>
      <c r="Q72" s="63"/>
      <c r="R72" s="269">
        <f>P72+Q72</f>
        <v>500</v>
      </c>
      <c r="S72" s="63"/>
      <c r="T72" s="269">
        <f>R72+S72</f>
        <v>500</v>
      </c>
      <c r="BR72" s="313"/>
      <c r="BS72" s="313"/>
    </row>
    <row r="73" spans="1:71" ht="12.75" customHeight="1">
      <c r="A73" s="89"/>
      <c r="B73" s="90"/>
      <c r="C73" s="91">
        <v>6121</v>
      </c>
      <c r="D73" s="92"/>
      <c r="E73" s="260" t="s">
        <v>41</v>
      </c>
      <c r="F73" s="229"/>
      <c r="G73" s="93"/>
      <c r="H73" s="94"/>
      <c r="I73" s="94"/>
      <c r="J73" s="95">
        <v>500</v>
      </c>
      <c r="K73" s="96"/>
      <c r="L73" s="272">
        <f>J73+K73</f>
        <v>500</v>
      </c>
      <c r="M73" s="96"/>
      <c r="N73" s="272">
        <f>L73+M73</f>
        <v>500</v>
      </c>
      <c r="O73" s="96"/>
      <c r="P73" s="272">
        <f>N73+O73</f>
        <v>500</v>
      </c>
      <c r="Q73" s="96"/>
      <c r="R73" s="272">
        <f>P73+Q73</f>
        <v>500</v>
      </c>
      <c r="S73" s="96"/>
      <c r="T73" s="272">
        <f>R73+S73</f>
        <v>500</v>
      </c>
      <c r="BR73" s="313"/>
      <c r="BS73" s="313"/>
    </row>
    <row r="74" spans="1:71" ht="12.75" customHeight="1">
      <c r="A74" s="57"/>
      <c r="B74" s="58"/>
      <c r="C74" s="59">
        <v>6130</v>
      </c>
      <c r="D74" s="60"/>
      <c r="E74" s="233" t="s">
        <v>98</v>
      </c>
      <c r="F74" s="230"/>
      <c r="G74" s="97"/>
      <c r="H74" s="62"/>
      <c r="I74" s="62"/>
      <c r="J74" s="182">
        <v>250</v>
      </c>
      <c r="K74" s="63"/>
      <c r="L74" s="269">
        <f>J74+K74</f>
        <v>250</v>
      </c>
      <c r="M74" s="63"/>
      <c r="N74" s="269">
        <f>L74+M74</f>
        <v>250</v>
      </c>
      <c r="O74" s="63"/>
      <c r="P74" s="269">
        <f>N74+O74</f>
        <v>250</v>
      </c>
      <c r="Q74" s="63"/>
      <c r="R74" s="269">
        <f>P74+Q74</f>
        <v>250</v>
      </c>
      <c r="S74" s="63"/>
      <c r="T74" s="269">
        <f>R74+S74</f>
        <v>250</v>
      </c>
      <c r="BR74" s="313"/>
      <c r="BS74" s="313"/>
    </row>
    <row r="75" spans="1:71" ht="12.75" customHeight="1" thickBot="1">
      <c r="A75" s="74"/>
      <c r="B75" s="90"/>
      <c r="C75" s="76">
        <v>6130</v>
      </c>
      <c r="D75" s="92"/>
      <c r="E75" s="261" t="s">
        <v>42</v>
      </c>
      <c r="F75" s="229"/>
      <c r="G75" s="93"/>
      <c r="H75" s="94"/>
      <c r="I75" s="94"/>
      <c r="J75" s="95">
        <v>250</v>
      </c>
      <c r="K75" s="96"/>
      <c r="L75" s="272">
        <f>J75+K75</f>
        <v>250</v>
      </c>
      <c r="M75" s="96"/>
      <c r="N75" s="272">
        <f>L75+M75</f>
        <v>250</v>
      </c>
      <c r="O75" s="96"/>
      <c r="P75" s="272">
        <f>N75+O75</f>
        <v>250</v>
      </c>
      <c r="Q75" s="96"/>
      <c r="R75" s="272">
        <f>P75+Q75</f>
        <v>250</v>
      </c>
      <c r="S75" s="96"/>
      <c r="T75" s="272">
        <f>R75+S75</f>
        <v>250</v>
      </c>
      <c r="BR75" s="313"/>
      <c r="BS75" s="313"/>
    </row>
    <row r="76" spans="1:71" ht="26.25" customHeight="1">
      <c r="A76" s="98">
        <v>39</v>
      </c>
      <c r="B76" s="98">
        <v>3121</v>
      </c>
      <c r="C76" s="51"/>
      <c r="D76" s="217"/>
      <c r="E76" s="237" t="s">
        <v>43</v>
      </c>
      <c r="F76" s="99"/>
      <c r="G76" s="100"/>
      <c r="H76" s="101"/>
      <c r="I76" s="101"/>
      <c r="J76" s="102"/>
      <c r="K76" s="104"/>
      <c r="L76" s="103"/>
      <c r="M76" s="104"/>
      <c r="N76" s="103"/>
      <c r="O76" s="104"/>
      <c r="P76" s="103"/>
      <c r="Q76" s="104"/>
      <c r="R76" s="103"/>
      <c r="S76" s="104"/>
      <c r="T76" s="103"/>
      <c r="BR76" s="313"/>
      <c r="BS76" s="313"/>
    </row>
    <row r="77" spans="1:71" ht="12.75" customHeight="1">
      <c r="A77" s="105"/>
      <c r="B77" s="106"/>
      <c r="C77" s="59">
        <v>6351</v>
      </c>
      <c r="D77" s="60" t="s">
        <v>59</v>
      </c>
      <c r="E77" s="233" t="s">
        <v>60</v>
      </c>
      <c r="F77" s="107"/>
      <c r="G77" s="108"/>
      <c r="H77" s="109"/>
      <c r="I77" s="281" t="s">
        <v>86</v>
      </c>
      <c r="J77" s="110">
        <v>3000</v>
      </c>
      <c r="K77" s="111"/>
      <c r="L77" s="269">
        <f>J77+K77</f>
        <v>3000</v>
      </c>
      <c r="M77" s="111"/>
      <c r="N77" s="269">
        <f>L77+M77</f>
        <v>3000</v>
      </c>
      <c r="O77" s="111"/>
      <c r="P77" s="269">
        <f>N77+O77</f>
        <v>3000</v>
      </c>
      <c r="Q77" s="111"/>
      <c r="R77" s="269">
        <f>P77+Q77</f>
        <v>3000</v>
      </c>
      <c r="S77" s="111"/>
      <c r="T77" s="269">
        <f>R77+S77</f>
        <v>3000</v>
      </c>
      <c r="BR77" s="313"/>
      <c r="BS77" s="313"/>
    </row>
    <row r="78" spans="1:20" ht="16.5" customHeight="1">
      <c r="A78" s="106"/>
      <c r="B78" s="105"/>
      <c r="C78" s="59">
        <v>6351</v>
      </c>
      <c r="D78" s="328" t="s">
        <v>59</v>
      </c>
      <c r="E78" s="233" t="s">
        <v>60</v>
      </c>
      <c r="F78" s="107"/>
      <c r="G78" s="108"/>
      <c r="H78" s="109"/>
      <c r="I78" s="326"/>
      <c r="J78" s="143"/>
      <c r="K78" s="111"/>
      <c r="L78" s="269">
        <f>J78+K78</f>
        <v>0</v>
      </c>
      <c r="M78" s="111">
        <v>2200</v>
      </c>
      <c r="N78" s="269">
        <f>L78+M78</f>
        <v>2200</v>
      </c>
      <c r="O78" s="111"/>
      <c r="P78" s="269">
        <f>N78+O78</f>
        <v>2200</v>
      </c>
      <c r="Q78" s="111"/>
      <c r="R78" s="269">
        <f>P78+Q78</f>
        <v>2200</v>
      </c>
      <c r="S78" s="111"/>
      <c r="T78" s="269">
        <f>R78+S78</f>
        <v>2200</v>
      </c>
    </row>
    <row r="79" spans="1:71" ht="16.5" customHeight="1" thickBot="1">
      <c r="A79" s="112"/>
      <c r="B79" s="113"/>
      <c r="C79" s="76">
        <v>6351</v>
      </c>
      <c r="D79" s="77"/>
      <c r="E79" s="234" t="s">
        <v>20</v>
      </c>
      <c r="F79" s="13"/>
      <c r="G79" s="114"/>
      <c r="H79" s="115"/>
      <c r="I79" s="115"/>
      <c r="J79" s="116">
        <v>3000</v>
      </c>
      <c r="K79" s="117"/>
      <c r="L79" s="272">
        <f>J79+K79</f>
        <v>3000</v>
      </c>
      <c r="M79" s="117">
        <v>2200</v>
      </c>
      <c r="N79" s="272">
        <f>L79+M79</f>
        <v>5200</v>
      </c>
      <c r="O79" s="117"/>
      <c r="P79" s="272">
        <f>N79+O79</f>
        <v>5200</v>
      </c>
      <c r="Q79" s="117"/>
      <c r="R79" s="272">
        <f>P79+Q79</f>
        <v>5200</v>
      </c>
      <c r="S79" s="117"/>
      <c r="T79" s="272">
        <f>R79+S79</f>
        <v>5200</v>
      </c>
      <c r="BR79" s="313"/>
      <c r="BS79" s="313"/>
    </row>
    <row r="80" spans="1:71" ht="15.75" customHeight="1">
      <c r="A80" s="118">
        <v>40</v>
      </c>
      <c r="B80" s="118">
        <v>3121</v>
      </c>
      <c r="C80" s="119"/>
      <c r="D80" s="218"/>
      <c r="E80" s="237" t="s">
        <v>19</v>
      </c>
      <c r="F80" s="99"/>
      <c r="G80" s="100"/>
      <c r="H80" s="120"/>
      <c r="I80" s="120"/>
      <c r="J80" s="121"/>
      <c r="K80" s="205"/>
      <c r="L80" s="201"/>
      <c r="M80" s="205"/>
      <c r="N80" s="201"/>
      <c r="O80" s="205"/>
      <c r="P80" s="201"/>
      <c r="Q80" s="205"/>
      <c r="R80" s="201"/>
      <c r="S80" s="205"/>
      <c r="T80" s="201"/>
      <c r="BR80" s="313"/>
      <c r="BS80" s="313"/>
    </row>
    <row r="81" spans="1:71" ht="14.25" customHeight="1">
      <c r="A81" s="122"/>
      <c r="B81" s="123"/>
      <c r="C81" s="124">
        <v>6351</v>
      </c>
      <c r="D81" s="60" t="s">
        <v>77</v>
      </c>
      <c r="E81" s="239" t="s">
        <v>168</v>
      </c>
      <c r="F81" s="125"/>
      <c r="G81" s="127"/>
      <c r="H81" s="128"/>
      <c r="I81" s="128"/>
      <c r="J81" s="183"/>
      <c r="K81" s="206">
        <v>1600</v>
      </c>
      <c r="L81" s="269">
        <f>J81+K81</f>
        <v>1600</v>
      </c>
      <c r="M81" s="206"/>
      <c r="N81" s="269">
        <f>L81+M81</f>
        <v>1600</v>
      </c>
      <c r="O81" s="206"/>
      <c r="P81" s="269">
        <f>N81+O81</f>
        <v>1600</v>
      </c>
      <c r="Q81" s="206"/>
      <c r="R81" s="269">
        <f>P81+Q81</f>
        <v>1600</v>
      </c>
      <c r="S81" s="206"/>
      <c r="T81" s="269">
        <f>R81+S81</f>
        <v>1600</v>
      </c>
      <c r="BR81" s="313"/>
      <c r="BS81" s="313"/>
    </row>
    <row r="82" spans="1:71" ht="13.5" customHeight="1" thickBot="1">
      <c r="A82" s="112"/>
      <c r="B82" s="113"/>
      <c r="C82" s="66">
        <v>6351</v>
      </c>
      <c r="D82" s="219"/>
      <c r="E82" s="240" t="s">
        <v>20</v>
      </c>
      <c r="F82" s="129"/>
      <c r="G82" s="130"/>
      <c r="H82" s="115"/>
      <c r="I82" s="115"/>
      <c r="J82" s="131"/>
      <c r="K82" s="311">
        <v>1600</v>
      </c>
      <c r="L82" s="272">
        <f>J82+K82</f>
        <v>1600</v>
      </c>
      <c r="M82" s="311"/>
      <c r="N82" s="272">
        <f>L82+M82</f>
        <v>1600</v>
      </c>
      <c r="O82" s="311"/>
      <c r="P82" s="272">
        <f>N82+O82</f>
        <v>1600</v>
      </c>
      <c r="Q82" s="311"/>
      <c r="R82" s="272">
        <f>P82+Q82</f>
        <v>1600</v>
      </c>
      <c r="S82" s="311"/>
      <c r="T82" s="272">
        <f>R82+S82</f>
        <v>1600</v>
      </c>
      <c r="BR82" s="313"/>
      <c r="BS82" s="313"/>
    </row>
    <row r="83" spans="1:71" ht="29.25" customHeight="1">
      <c r="A83" s="118">
        <v>44</v>
      </c>
      <c r="B83" s="118">
        <v>3123</v>
      </c>
      <c r="C83" s="119"/>
      <c r="D83" s="218"/>
      <c r="E83" s="237" t="s">
        <v>62</v>
      </c>
      <c r="F83" s="99"/>
      <c r="G83" s="100"/>
      <c r="H83" s="120"/>
      <c r="I83" s="120"/>
      <c r="J83" s="121"/>
      <c r="K83" s="205"/>
      <c r="L83" s="201"/>
      <c r="M83" s="205"/>
      <c r="N83" s="201"/>
      <c r="O83" s="205"/>
      <c r="P83" s="201"/>
      <c r="Q83" s="205"/>
      <c r="R83" s="201"/>
      <c r="S83" s="205"/>
      <c r="T83" s="201"/>
      <c r="BR83" s="313"/>
      <c r="BS83" s="313"/>
    </row>
    <row r="84" spans="1:71" ht="14.25" customHeight="1">
      <c r="A84" s="122"/>
      <c r="B84" s="123"/>
      <c r="C84" s="124">
        <v>6351</v>
      </c>
      <c r="D84" s="60" t="s">
        <v>61</v>
      </c>
      <c r="E84" s="239" t="s">
        <v>63</v>
      </c>
      <c r="F84" s="125"/>
      <c r="G84" s="127"/>
      <c r="H84" s="128"/>
      <c r="I84" s="128"/>
      <c r="J84" s="183">
        <v>1950</v>
      </c>
      <c r="K84" s="206"/>
      <c r="L84" s="269">
        <f>J84+K84</f>
        <v>1950</v>
      </c>
      <c r="M84" s="206"/>
      <c r="N84" s="269">
        <f>L84+M84</f>
        <v>1950</v>
      </c>
      <c r="O84" s="206"/>
      <c r="P84" s="269">
        <f>N84+O84</f>
        <v>1950</v>
      </c>
      <c r="Q84" s="206"/>
      <c r="R84" s="269">
        <f>P84+Q84</f>
        <v>1950</v>
      </c>
      <c r="S84" s="206"/>
      <c r="T84" s="269">
        <f>R84+S84</f>
        <v>1950</v>
      </c>
      <c r="BR84" s="313"/>
      <c r="BS84" s="313"/>
    </row>
    <row r="85" spans="1:71" ht="13.5" customHeight="1" thickBot="1">
      <c r="A85" s="112"/>
      <c r="B85" s="113"/>
      <c r="C85" s="66">
        <v>6351</v>
      </c>
      <c r="D85" s="219"/>
      <c r="E85" s="240" t="s">
        <v>20</v>
      </c>
      <c r="F85" s="129"/>
      <c r="G85" s="130"/>
      <c r="H85" s="115"/>
      <c r="I85" s="115"/>
      <c r="J85" s="131">
        <v>1950</v>
      </c>
      <c r="K85" s="117"/>
      <c r="L85" s="272">
        <f>J85+K85</f>
        <v>1950</v>
      </c>
      <c r="M85" s="117"/>
      <c r="N85" s="272">
        <f>L85+M85</f>
        <v>1950</v>
      </c>
      <c r="O85" s="117"/>
      <c r="P85" s="272">
        <f>N85+O85</f>
        <v>1950</v>
      </c>
      <c r="Q85" s="117"/>
      <c r="R85" s="272">
        <f>P85+Q85</f>
        <v>1950</v>
      </c>
      <c r="S85" s="117"/>
      <c r="T85" s="272">
        <f>R85+S85</f>
        <v>1950</v>
      </c>
      <c r="BR85" s="313"/>
      <c r="BS85" s="313"/>
    </row>
    <row r="86" spans="1:71" ht="18.75" customHeight="1">
      <c r="A86" s="118">
        <v>46</v>
      </c>
      <c r="B86" s="118">
        <v>3114</v>
      </c>
      <c r="C86" s="119"/>
      <c r="D86" s="218"/>
      <c r="E86" s="237" t="s">
        <v>65</v>
      </c>
      <c r="F86" s="99"/>
      <c r="G86" s="100"/>
      <c r="H86" s="120"/>
      <c r="I86" s="120"/>
      <c r="J86" s="121"/>
      <c r="K86" s="205"/>
      <c r="L86" s="201"/>
      <c r="M86" s="205"/>
      <c r="N86" s="201"/>
      <c r="O86" s="205"/>
      <c r="P86" s="201"/>
      <c r="Q86" s="205"/>
      <c r="R86" s="201"/>
      <c r="S86" s="205"/>
      <c r="T86" s="201"/>
      <c r="BR86" s="313"/>
      <c r="BS86" s="313"/>
    </row>
    <row r="87" spans="1:71" ht="14.25" customHeight="1">
      <c r="A87" s="122"/>
      <c r="B87" s="123"/>
      <c r="C87" s="59">
        <v>5331</v>
      </c>
      <c r="D87" s="60" t="s">
        <v>64</v>
      </c>
      <c r="E87" s="239" t="s">
        <v>66</v>
      </c>
      <c r="F87" s="125"/>
      <c r="G87" s="127"/>
      <c r="H87" s="128"/>
      <c r="I87" s="128"/>
      <c r="J87" s="183">
        <v>3200</v>
      </c>
      <c r="K87" s="206"/>
      <c r="L87" s="269">
        <f>J87+K87</f>
        <v>3200</v>
      </c>
      <c r="M87" s="206"/>
      <c r="N87" s="269">
        <f>L87+M87</f>
        <v>3200</v>
      </c>
      <c r="O87" s="206"/>
      <c r="P87" s="269">
        <f>N87+O87</f>
        <v>3200</v>
      </c>
      <c r="Q87" s="206">
        <v>150</v>
      </c>
      <c r="R87" s="269">
        <f>P87+Q87</f>
        <v>3350</v>
      </c>
      <c r="S87" s="206"/>
      <c r="T87" s="269">
        <f>R87+S87</f>
        <v>3350</v>
      </c>
      <c r="BR87" s="313"/>
      <c r="BS87" s="313"/>
    </row>
    <row r="88" spans="1:71" ht="13.5" customHeight="1" thickBot="1">
      <c r="A88" s="112"/>
      <c r="B88" s="113"/>
      <c r="C88" s="76">
        <v>5331</v>
      </c>
      <c r="D88" s="219"/>
      <c r="E88" s="261" t="s">
        <v>37</v>
      </c>
      <c r="F88" s="129"/>
      <c r="G88" s="130"/>
      <c r="H88" s="115"/>
      <c r="I88" s="115"/>
      <c r="J88" s="131">
        <v>3200</v>
      </c>
      <c r="K88" s="117"/>
      <c r="L88" s="272">
        <f>J88+K88</f>
        <v>3200</v>
      </c>
      <c r="M88" s="117"/>
      <c r="N88" s="272">
        <f>L88+M88</f>
        <v>3200</v>
      </c>
      <c r="O88" s="117"/>
      <c r="P88" s="272">
        <f>N88+O88</f>
        <v>3200</v>
      </c>
      <c r="Q88" s="117">
        <v>150</v>
      </c>
      <c r="R88" s="272">
        <f>P88+Q88</f>
        <v>3350</v>
      </c>
      <c r="S88" s="117"/>
      <c r="T88" s="272">
        <f>R88+S88</f>
        <v>3350</v>
      </c>
      <c r="BR88" s="313"/>
      <c r="BS88" s="313"/>
    </row>
    <row r="89" spans="1:71" ht="27" customHeight="1">
      <c r="A89" s="118">
        <v>47</v>
      </c>
      <c r="B89" s="118">
        <v>3114</v>
      </c>
      <c r="C89" s="119"/>
      <c r="D89" s="218"/>
      <c r="E89" s="237" t="s">
        <v>44</v>
      </c>
      <c r="F89" s="99"/>
      <c r="G89" s="100"/>
      <c r="H89" s="120"/>
      <c r="I89" s="120"/>
      <c r="J89" s="121"/>
      <c r="K89" s="205"/>
      <c r="L89" s="201"/>
      <c r="M89" s="205"/>
      <c r="N89" s="201"/>
      <c r="O89" s="205"/>
      <c r="P89" s="201"/>
      <c r="Q89" s="205"/>
      <c r="R89" s="201"/>
      <c r="S89" s="205"/>
      <c r="T89" s="201"/>
      <c r="BR89" s="313"/>
      <c r="BS89" s="313"/>
    </row>
    <row r="90" spans="1:71" ht="14.25" customHeight="1">
      <c r="A90" s="122"/>
      <c r="B90" s="123"/>
      <c r="C90" s="124">
        <v>6351</v>
      </c>
      <c r="D90" s="60" t="s">
        <v>48</v>
      </c>
      <c r="E90" s="239" t="s">
        <v>45</v>
      </c>
      <c r="F90" s="125"/>
      <c r="G90" s="127"/>
      <c r="H90" s="128"/>
      <c r="I90" s="281" t="s">
        <v>86</v>
      </c>
      <c r="J90" s="183">
        <v>5000</v>
      </c>
      <c r="K90" s="206"/>
      <c r="L90" s="269">
        <f>J90+K90</f>
        <v>5000</v>
      </c>
      <c r="M90" s="206"/>
      <c r="N90" s="269">
        <f>L90+M90</f>
        <v>5000</v>
      </c>
      <c r="O90" s="206"/>
      <c r="P90" s="269">
        <f>N90+O90</f>
        <v>5000</v>
      </c>
      <c r="Q90" s="206"/>
      <c r="R90" s="269">
        <f>P90+Q90</f>
        <v>5000</v>
      </c>
      <c r="S90" s="206"/>
      <c r="T90" s="269">
        <f>R90+S90</f>
        <v>5000</v>
      </c>
      <c r="BR90" s="313"/>
      <c r="BS90" s="313"/>
    </row>
    <row r="91" spans="1:71" ht="14.25" customHeight="1">
      <c r="A91" s="139"/>
      <c r="B91" s="284"/>
      <c r="C91" s="124">
        <v>6351</v>
      </c>
      <c r="D91" s="60" t="s">
        <v>48</v>
      </c>
      <c r="E91" s="239" t="s">
        <v>88</v>
      </c>
      <c r="F91" s="184"/>
      <c r="G91" s="285"/>
      <c r="H91" s="286"/>
      <c r="I91" s="281"/>
      <c r="J91" s="141"/>
      <c r="K91" s="287">
        <v>3666</v>
      </c>
      <c r="L91" s="269">
        <f>J91+K91</f>
        <v>3666</v>
      </c>
      <c r="M91" s="287"/>
      <c r="N91" s="269">
        <f>L91+M91</f>
        <v>3666</v>
      </c>
      <c r="O91" s="287"/>
      <c r="P91" s="269">
        <f>N91+O91</f>
        <v>3666</v>
      </c>
      <c r="Q91" s="287"/>
      <c r="R91" s="269">
        <f>P91+Q91</f>
        <v>3666</v>
      </c>
      <c r="S91" s="287"/>
      <c r="T91" s="269">
        <f>R91+S91</f>
        <v>3666</v>
      </c>
      <c r="BR91" s="313"/>
      <c r="BS91" s="313"/>
    </row>
    <row r="92" spans="1:71" ht="13.5" customHeight="1" thickBot="1">
      <c r="A92" s="112"/>
      <c r="B92" s="113"/>
      <c r="C92" s="66">
        <v>6351</v>
      </c>
      <c r="D92" s="219"/>
      <c r="E92" s="240" t="s">
        <v>20</v>
      </c>
      <c r="F92" s="129"/>
      <c r="G92" s="130"/>
      <c r="H92" s="115"/>
      <c r="I92" s="115"/>
      <c r="J92" s="131">
        <v>5000</v>
      </c>
      <c r="K92" s="311">
        <v>3666</v>
      </c>
      <c r="L92" s="272">
        <f>J92+K92</f>
        <v>8666</v>
      </c>
      <c r="M92" s="311"/>
      <c r="N92" s="272">
        <f>L92+M92</f>
        <v>8666</v>
      </c>
      <c r="O92" s="311"/>
      <c r="P92" s="272">
        <f>N92+O92</f>
        <v>8666</v>
      </c>
      <c r="Q92" s="311"/>
      <c r="R92" s="272">
        <f>P92+Q92</f>
        <v>8666</v>
      </c>
      <c r="S92" s="311"/>
      <c r="T92" s="272">
        <f>R92+S92</f>
        <v>8666</v>
      </c>
      <c r="BR92" s="313"/>
      <c r="BS92" s="313"/>
    </row>
    <row r="93" spans="1:71" ht="18" customHeight="1">
      <c r="A93" s="118">
        <v>53</v>
      </c>
      <c r="B93" s="118">
        <v>3123</v>
      </c>
      <c r="C93" s="119"/>
      <c r="D93" s="218"/>
      <c r="E93" s="237" t="s">
        <v>82</v>
      </c>
      <c r="F93" s="99"/>
      <c r="G93" s="100"/>
      <c r="H93" s="120"/>
      <c r="I93" s="120"/>
      <c r="J93" s="121"/>
      <c r="K93" s="205"/>
      <c r="L93" s="201"/>
      <c r="M93" s="205"/>
      <c r="N93" s="201"/>
      <c r="O93" s="205"/>
      <c r="P93" s="201"/>
      <c r="Q93" s="205"/>
      <c r="R93" s="201"/>
      <c r="S93" s="205"/>
      <c r="T93" s="201"/>
      <c r="BR93" s="313"/>
      <c r="BS93" s="313"/>
    </row>
    <row r="94" spans="1:71" ht="14.25" customHeight="1">
      <c r="A94" s="122"/>
      <c r="B94" s="123"/>
      <c r="C94" s="124">
        <v>6351</v>
      </c>
      <c r="D94" s="60" t="s">
        <v>81</v>
      </c>
      <c r="E94" s="391" t="s">
        <v>83</v>
      </c>
      <c r="F94" s="125"/>
      <c r="G94" s="127"/>
      <c r="H94" s="128"/>
      <c r="I94" s="128"/>
      <c r="J94" s="183"/>
      <c r="K94" s="206">
        <v>1697.5</v>
      </c>
      <c r="L94" s="269">
        <f>J94+K94</f>
        <v>1697.5</v>
      </c>
      <c r="M94" s="206"/>
      <c r="N94" s="269">
        <f>L94+M94</f>
        <v>1697.5</v>
      </c>
      <c r="O94" s="206"/>
      <c r="P94" s="269">
        <f>N94+O94</f>
        <v>1697.5</v>
      </c>
      <c r="Q94" s="206"/>
      <c r="R94" s="269">
        <f>P94+Q94</f>
        <v>1697.5</v>
      </c>
      <c r="S94" s="206">
        <v>-100</v>
      </c>
      <c r="T94" s="269">
        <f>R94+S94</f>
        <v>1597.5</v>
      </c>
      <c r="BR94" s="313"/>
      <c r="BS94" s="313"/>
    </row>
    <row r="95" spans="1:71" ht="14.25" customHeight="1">
      <c r="A95" s="106"/>
      <c r="B95" s="105"/>
      <c r="C95" s="59">
        <v>5331</v>
      </c>
      <c r="D95" s="60" t="s">
        <v>81</v>
      </c>
      <c r="E95" s="391" t="s">
        <v>83</v>
      </c>
      <c r="F95" s="107"/>
      <c r="G95" s="108"/>
      <c r="H95" s="109"/>
      <c r="I95" s="109"/>
      <c r="J95" s="143"/>
      <c r="K95" s="111"/>
      <c r="L95" s="269"/>
      <c r="M95" s="111"/>
      <c r="N95" s="269"/>
      <c r="O95" s="111"/>
      <c r="P95" s="269"/>
      <c r="Q95" s="111"/>
      <c r="R95" s="269"/>
      <c r="S95" s="111">
        <v>100</v>
      </c>
      <c r="T95" s="269">
        <f>R95+S95</f>
        <v>100</v>
      </c>
      <c r="BR95" s="313"/>
      <c r="BS95" s="313"/>
    </row>
    <row r="96" spans="1:71" ht="13.5" customHeight="1">
      <c r="A96" s="122"/>
      <c r="B96" s="123"/>
      <c r="C96" s="380">
        <v>5331</v>
      </c>
      <c r="D96" s="306"/>
      <c r="E96" s="381" t="s">
        <v>37</v>
      </c>
      <c r="F96" s="335"/>
      <c r="G96" s="382"/>
      <c r="H96" s="128"/>
      <c r="I96" s="128"/>
      <c r="J96" s="383"/>
      <c r="K96" s="384"/>
      <c r="L96" s="374"/>
      <c r="M96" s="384"/>
      <c r="N96" s="374"/>
      <c r="O96" s="384"/>
      <c r="P96" s="374"/>
      <c r="Q96" s="384"/>
      <c r="R96" s="374"/>
      <c r="S96" s="384">
        <v>100</v>
      </c>
      <c r="T96" s="374">
        <f>R96+S96</f>
        <v>100</v>
      </c>
      <c r="BR96" s="313"/>
      <c r="BS96" s="313"/>
    </row>
    <row r="97" spans="1:71" ht="13.5" customHeight="1" thickBot="1">
      <c r="A97" s="377"/>
      <c r="B97" s="307"/>
      <c r="C97" s="76">
        <v>6351</v>
      </c>
      <c r="D97" s="378"/>
      <c r="E97" s="213" t="s">
        <v>20</v>
      </c>
      <c r="F97" s="13"/>
      <c r="G97" s="114"/>
      <c r="H97" s="137"/>
      <c r="I97" s="137"/>
      <c r="J97" s="138"/>
      <c r="K97" s="379">
        <v>1697.5</v>
      </c>
      <c r="L97" s="374">
        <f>J97+K97</f>
        <v>1697.5</v>
      </c>
      <c r="M97" s="379"/>
      <c r="N97" s="374">
        <f>L97+M97</f>
        <v>1697.5</v>
      </c>
      <c r="O97" s="379"/>
      <c r="P97" s="374">
        <f>N97+O97</f>
        <v>1697.5</v>
      </c>
      <c r="Q97" s="379"/>
      <c r="R97" s="374">
        <f>P97+Q97</f>
        <v>1697.5</v>
      </c>
      <c r="S97" s="379">
        <v>-100</v>
      </c>
      <c r="T97" s="374">
        <f>R97+S97</f>
        <v>1597.5</v>
      </c>
      <c r="BR97" s="313"/>
      <c r="BS97" s="313"/>
    </row>
    <row r="98" spans="1:20" ht="14.25" customHeight="1">
      <c r="A98" s="118">
        <v>68</v>
      </c>
      <c r="B98" s="118">
        <v>3121</v>
      </c>
      <c r="C98" s="119"/>
      <c r="D98" s="82"/>
      <c r="E98" s="351" t="s">
        <v>106</v>
      </c>
      <c r="F98" s="352"/>
      <c r="G98" s="134"/>
      <c r="H98" s="135"/>
      <c r="I98" s="325"/>
      <c r="J98" s="136"/>
      <c r="K98" s="207"/>
      <c r="L98" s="204"/>
      <c r="M98" s="207"/>
      <c r="N98" s="204"/>
      <c r="O98" s="207"/>
      <c r="P98" s="204"/>
      <c r="Q98" s="207"/>
      <c r="R98" s="204"/>
      <c r="S98" s="207"/>
      <c r="T98" s="204"/>
    </row>
    <row r="99" spans="1:20" ht="16.5" customHeight="1">
      <c r="A99" s="106"/>
      <c r="B99" s="105"/>
      <c r="C99" s="59">
        <v>5331</v>
      </c>
      <c r="D99" s="265" t="s">
        <v>122</v>
      </c>
      <c r="E99" s="315" t="s">
        <v>107</v>
      </c>
      <c r="F99" s="348"/>
      <c r="G99" s="108"/>
      <c r="H99" s="109"/>
      <c r="I99" s="326"/>
      <c r="J99" s="143"/>
      <c r="K99" s="111"/>
      <c r="L99" s="269">
        <f>J99+K99</f>
        <v>0</v>
      </c>
      <c r="M99" s="111">
        <v>800</v>
      </c>
      <c r="N99" s="269">
        <f>L99+M99</f>
        <v>800</v>
      </c>
      <c r="O99" s="111"/>
      <c r="P99" s="269">
        <f>N99+O99</f>
        <v>800</v>
      </c>
      <c r="Q99" s="111"/>
      <c r="R99" s="269">
        <f>P99+Q99</f>
        <v>800</v>
      </c>
      <c r="S99" s="111">
        <v>500</v>
      </c>
      <c r="T99" s="269">
        <f>R99+S99</f>
        <v>1300</v>
      </c>
    </row>
    <row r="100" spans="1:20" ht="13.5" customHeight="1" thickBot="1">
      <c r="A100" s="113"/>
      <c r="B100" s="112"/>
      <c r="C100" s="76">
        <v>5331</v>
      </c>
      <c r="D100" s="329"/>
      <c r="E100" s="354" t="s">
        <v>37</v>
      </c>
      <c r="F100" s="353"/>
      <c r="G100" s="114"/>
      <c r="H100" s="137"/>
      <c r="I100" s="327"/>
      <c r="J100" s="138"/>
      <c r="K100" s="208"/>
      <c r="L100" s="288">
        <f>J100+K100</f>
        <v>0</v>
      </c>
      <c r="M100" s="208">
        <v>800</v>
      </c>
      <c r="N100" s="288">
        <f>L100+M100</f>
        <v>800</v>
      </c>
      <c r="O100" s="208"/>
      <c r="P100" s="288">
        <f>N100+O100</f>
        <v>800</v>
      </c>
      <c r="Q100" s="208"/>
      <c r="R100" s="288">
        <f>P100+Q100</f>
        <v>800</v>
      </c>
      <c r="S100" s="208">
        <v>500</v>
      </c>
      <c r="T100" s="288">
        <f>R100+S100</f>
        <v>1300</v>
      </c>
    </row>
    <row r="101" spans="1:20" ht="24.75" customHeight="1">
      <c r="A101" s="118">
        <v>72</v>
      </c>
      <c r="B101" s="118">
        <v>3122</v>
      </c>
      <c r="C101" s="119"/>
      <c r="D101" s="330"/>
      <c r="E101" s="351" t="s">
        <v>108</v>
      </c>
      <c r="F101" s="352"/>
      <c r="G101" s="134"/>
      <c r="H101" s="135"/>
      <c r="I101" s="341"/>
      <c r="J101" s="121"/>
      <c r="K101" s="205"/>
      <c r="L101" s="201"/>
      <c r="M101" s="205"/>
      <c r="N101" s="201"/>
      <c r="O101" s="205"/>
      <c r="P101" s="201"/>
      <c r="Q101" s="205"/>
      <c r="R101" s="201"/>
      <c r="S101" s="205"/>
      <c r="T101" s="201"/>
    </row>
    <row r="102" spans="1:20" ht="16.5" customHeight="1">
      <c r="A102" s="122"/>
      <c r="B102" s="122"/>
      <c r="C102" s="59">
        <v>6351</v>
      </c>
      <c r="D102" s="394" t="s">
        <v>151</v>
      </c>
      <c r="E102" s="348" t="s">
        <v>156</v>
      </c>
      <c r="F102" s="372"/>
      <c r="G102" s="373"/>
      <c r="H102" s="109"/>
      <c r="I102" s="336"/>
      <c r="J102" s="337"/>
      <c r="K102" s="338"/>
      <c r="L102" s="339"/>
      <c r="M102" s="338"/>
      <c r="N102" s="339"/>
      <c r="O102" s="338"/>
      <c r="P102" s="339"/>
      <c r="Q102" s="338"/>
      <c r="R102" s="339"/>
      <c r="S102" s="287">
        <v>119</v>
      </c>
      <c r="T102" s="340">
        <f>R102+S102</f>
        <v>119</v>
      </c>
    </row>
    <row r="103" spans="1:20" ht="16.5" customHeight="1">
      <c r="A103" s="106"/>
      <c r="B103" s="105"/>
      <c r="C103" s="59">
        <v>6351</v>
      </c>
      <c r="D103" s="265" t="s">
        <v>123</v>
      </c>
      <c r="E103" s="315" t="s">
        <v>109</v>
      </c>
      <c r="F103" s="348"/>
      <c r="G103" s="108"/>
      <c r="H103" s="109"/>
      <c r="I103" s="326"/>
      <c r="J103" s="143"/>
      <c r="K103" s="111"/>
      <c r="L103" s="269">
        <f>J103+K103</f>
        <v>0</v>
      </c>
      <c r="M103" s="111">
        <v>900</v>
      </c>
      <c r="N103" s="269">
        <f>L103+M103</f>
        <v>900</v>
      </c>
      <c r="O103" s="111"/>
      <c r="P103" s="269">
        <f>N103+O103</f>
        <v>900</v>
      </c>
      <c r="Q103" s="111"/>
      <c r="R103" s="269">
        <f>P103+Q103</f>
        <v>900</v>
      </c>
      <c r="S103" s="111"/>
      <c r="T103" s="269">
        <f>R103+S103</f>
        <v>900</v>
      </c>
    </row>
    <row r="104" spans="1:20" ht="13.5" customHeight="1" thickBot="1">
      <c r="A104" s="113"/>
      <c r="B104" s="112"/>
      <c r="C104" s="66">
        <v>6351</v>
      </c>
      <c r="D104" s="219"/>
      <c r="E104" s="31" t="s">
        <v>20</v>
      </c>
      <c r="F104" s="353"/>
      <c r="G104" s="114"/>
      <c r="H104" s="137"/>
      <c r="I104" s="327"/>
      <c r="J104" s="138"/>
      <c r="K104" s="208"/>
      <c r="L104" s="288">
        <f>J104+K104</f>
        <v>0</v>
      </c>
      <c r="M104" s="208">
        <v>900</v>
      </c>
      <c r="N104" s="288">
        <f>L104+M104</f>
        <v>900</v>
      </c>
      <c r="O104" s="208"/>
      <c r="P104" s="288">
        <f>N104+O104</f>
        <v>900</v>
      </c>
      <c r="Q104" s="208"/>
      <c r="R104" s="288">
        <f>P104+Q104</f>
        <v>900</v>
      </c>
      <c r="S104" s="208">
        <v>119</v>
      </c>
      <c r="T104" s="288">
        <f>R104+S104</f>
        <v>1019</v>
      </c>
    </row>
    <row r="105" spans="1:71" ht="14.25" customHeight="1">
      <c r="A105" s="294">
        <v>90</v>
      </c>
      <c r="B105" s="294">
        <v>3121</v>
      </c>
      <c r="C105" s="220"/>
      <c r="D105" s="294"/>
      <c r="E105" s="132" t="s">
        <v>38</v>
      </c>
      <c r="F105" s="356"/>
      <c r="G105" s="357"/>
      <c r="H105" s="120"/>
      <c r="I105" s="296"/>
      <c r="J105" s="301"/>
      <c r="K105" s="205"/>
      <c r="L105" s="201"/>
      <c r="M105" s="205"/>
      <c r="N105" s="201"/>
      <c r="O105" s="205"/>
      <c r="P105" s="201"/>
      <c r="Q105" s="205"/>
      <c r="R105" s="201"/>
      <c r="S105" s="205"/>
      <c r="T105" s="201"/>
      <c r="BR105" s="313"/>
      <c r="BS105" s="313"/>
    </row>
    <row r="106" spans="1:71" ht="16.5" customHeight="1">
      <c r="A106" s="308"/>
      <c r="B106" s="290"/>
      <c r="C106" s="305">
        <v>6351</v>
      </c>
      <c r="D106" s="267" t="s">
        <v>84</v>
      </c>
      <c r="E106" s="291" t="s">
        <v>67</v>
      </c>
      <c r="F106" s="358"/>
      <c r="G106" s="292"/>
      <c r="H106" s="359"/>
      <c r="I106" s="297" t="s">
        <v>86</v>
      </c>
      <c r="J106" s="302">
        <v>4000</v>
      </c>
      <c r="K106" s="203"/>
      <c r="L106" s="319">
        <f>J106+K106</f>
        <v>4000</v>
      </c>
      <c r="M106" s="203"/>
      <c r="N106" s="319">
        <f>L106+M106</f>
        <v>4000</v>
      </c>
      <c r="O106" s="203"/>
      <c r="P106" s="319">
        <f>N106+O106</f>
        <v>4000</v>
      </c>
      <c r="Q106" s="203"/>
      <c r="R106" s="319">
        <f>P106+Q106</f>
        <v>4000</v>
      </c>
      <c r="S106" s="203"/>
      <c r="T106" s="319">
        <f>R106+S106</f>
        <v>4000</v>
      </c>
      <c r="BR106" s="313"/>
      <c r="BS106" s="313"/>
    </row>
    <row r="107" spans="1:71" ht="16.5" customHeight="1">
      <c r="A107" s="308"/>
      <c r="B107" s="290"/>
      <c r="C107" s="305">
        <v>6351</v>
      </c>
      <c r="D107" s="395" t="s">
        <v>84</v>
      </c>
      <c r="E107" s="291" t="s">
        <v>67</v>
      </c>
      <c r="F107" s="358"/>
      <c r="G107" s="292"/>
      <c r="H107" s="359"/>
      <c r="I107" s="297"/>
      <c r="J107" s="302"/>
      <c r="K107" s="203"/>
      <c r="L107" s="319"/>
      <c r="M107" s="203"/>
      <c r="N107" s="319"/>
      <c r="O107" s="203"/>
      <c r="P107" s="319"/>
      <c r="Q107" s="203">
        <v>700</v>
      </c>
      <c r="R107" s="319">
        <f>P107+Q107</f>
        <v>700</v>
      </c>
      <c r="S107" s="203"/>
      <c r="T107" s="319">
        <f>R107+S107</f>
        <v>700</v>
      </c>
      <c r="BR107" s="313"/>
      <c r="BS107" s="313"/>
    </row>
    <row r="108" spans="1:71" s="16" customFormat="1" ht="15.75" customHeight="1">
      <c r="A108" s="133"/>
      <c r="B108" s="267"/>
      <c r="C108" s="221">
        <v>6351</v>
      </c>
      <c r="D108" s="267"/>
      <c r="E108" s="268" t="s">
        <v>20</v>
      </c>
      <c r="F108" s="360"/>
      <c r="G108" s="367"/>
      <c r="H108" s="109"/>
      <c r="I108" s="298"/>
      <c r="J108" s="293">
        <v>4000</v>
      </c>
      <c r="K108" s="323"/>
      <c r="L108" s="320">
        <f>J108+K108</f>
        <v>4000</v>
      </c>
      <c r="M108" s="323"/>
      <c r="N108" s="320">
        <f>L108+M108</f>
        <v>4000</v>
      </c>
      <c r="O108" s="323"/>
      <c r="P108" s="320">
        <f>N108+O108</f>
        <v>4000</v>
      </c>
      <c r="Q108" s="323">
        <v>700</v>
      </c>
      <c r="R108" s="320">
        <f>P108+Q108</f>
        <v>4700</v>
      </c>
      <c r="S108" s="323"/>
      <c r="T108" s="320">
        <f>R108+S108</f>
        <v>4700</v>
      </c>
      <c r="BR108" s="314"/>
      <c r="BS108" s="314"/>
    </row>
    <row r="109" spans="1:21" ht="16.5" customHeight="1">
      <c r="A109" s="312"/>
      <c r="B109" s="124"/>
      <c r="C109" s="306">
        <v>5331</v>
      </c>
      <c r="D109" s="395" t="s">
        <v>84</v>
      </c>
      <c r="E109" s="355" t="s">
        <v>67</v>
      </c>
      <c r="F109" s="126"/>
      <c r="G109" s="127"/>
      <c r="H109" s="128"/>
      <c r="I109" s="299"/>
      <c r="J109" s="303">
        <v>1000</v>
      </c>
      <c r="K109" s="206"/>
      <c r="L109" s="321">
        <f>J109+K109</f>
        <v>1000</v>
      </c>
      <c r="M109" s="206"/>
      <c r="N109" s="321">
        <f>L109+M109</f>
        <v>1000</v>
      </c>
      <c r="O109" s="206"/>
      <c r="P109" s="321">
        <f>N109+O109</f>
        <v>1000</v>
      </c>
      <c r="Q109" s="206"/>
      <c r="R109" s="321">
        <f>P109+Q109</f>
        <v>1000</v>
      </c>
      <c r="S109" s="206"/>
      <c r="T109" s="321">
        <f>R109+S109</f>
        <v>1000</v>
      </c>
      <c r="U109" s="324"/>
    </row>
    <row r="110" spans="1:20" ht="13.5" customHeight="1" thickBot="1">
      <c r="A110" s="307"/>
      <c r="B110" s="66"/>
      <c r="C110" s="75">
        <v>5331</v>
      </c>
      <c r="D110" s="295"/>
      <c r="E110" s="227" t="s">
        <v>37</v>
      </c>
      <c r="F110" s="353"/>
      <c r="G110" s="114"/>
      <c r="H110" s="137"/>
      <c r="I110" s="300"/>
      <c r="J110" s="304">
        <v>1000</v>
      </c>
      <c r="K110" s="208"/>
      <c r="L110" s="322">
        <f>J110+K110</f>
        <v>1000</v>
      </c>
      <c r="M110" s="208"/>
      <c r="N110" s="322">
        <f>L110+M110</f>
        <v>1000</v>
      </c>
      <c r="O110" s="208"/>
      <c r="P110" s="322">
        <f>N110+O110</f>
        <v>1000</v>
      </c>
      <c r="Q110" s="208"/>
      <c r="R110" s="322">
        <f>P110+Q110</f>
        <v>1000</v>
      </c>
      <c r="S110" s="208"/>
      <c r="T110" s="322">
        <f>R110+S110</f>
        <v>1000</v>
      </c>
    </row>
    <row r="111" spans="1:20" ht="24.75" customHeight="1">
      <c r="A111" s="118">
        <v>92</v>
      </c>
      <c r="B111" s="118">
        <v>3121</v>
      </c>
      <c r="C111" s="119"/>
      <c r="D111" s="82"/>
      <c r="E111" s="237" t="s">
        <v>89</v>
      </c>
      <c r="F111" s="231"/>
      <c r="G111" s="134"/>
      <c r="H111" s="135"/>
      <c r="I111" s="135"/>
      <c r="J111" s="136"/>
      <c r="K111" s="207"/>
      <c r="L111" s="204"/>
      <c r="M111" s="207"/>
      <c r="N111" s="204"/>
      <c r="O111" s="207"/>
      <c r="P111" s="204"/>
      <c r="Q111" s="207"/>
      <c r="R111" s="204"/>
      <c r="S111" s="207"/>
      <c r="T111" s="204"/>
    </row>
    <row r="112" spans="1:20" ht="16.5" customHeight="1">
      <c r="A112" s="106"/>
      <c r="B112" s="105"/>
      <c r="C112" s="59">
        <v>5331</v>
      </c>
      <c r="D112" s="60" t="s">
        <v>68</v>
      </c>
      <c r="E112" s="239" t="s">
        <v>69</v>
      </c>
      <c r="F112" s="107"/>
      <c r="G112" s="108"/>
      <c r="H112" s="109"/>
      <c r="I112" s="109"/>
      <c r="J112" s="143">
        <v>2400</v>
      </c>
      <c r="K112" s="111"/>
      <c r="L112" s="269">
        <f>J112+K112</f>
        <v>2400</v>
      </c>
      <c r="M112" s="111"/>
      <c r="N112" s="269">
        <f>L112+M112</f>
        <v>2400</v>
      </c>
      <c r="O112" s="111"/>
      <c r="P112" s="269">
        <f>N112+O112</f>
        <v>2400</v>
      </c>
      <c r="Q112" s="111"/>
      <c r="R112" s="269">
        <f>P112+Q112</f>
        <v>2400</v>
      </c>
      <c r="S112" s="111"/>
      <c r="T112" s="269">
        <f>R112+S112</f>
        <v>2400</v>
      </c>
    </row>
    <row r="113" spans="1:20" ht="13.5" customHeight="1" thickBot="1">
      <c r="A113" s="113"/>
      <c r="B113" s="112"/>
      <c r="C113" s="76">
        <v>5331</v>
      </c>
      <c r="D113" s="219"/>
      <c r="E113" s="261" t="s">
        <v>37</v>
      </c>
      <c r="F113" s="13"/>
      <c r="G113" s="114"/>
      <c r="H113" s="137"/>
      <c r="I113" s="137"/>
      <c r="J113" s="138">
        <v>2400</v>
      </c>
      <c r="K113" s="208"/>
      <c r="L113" s="272">
        <f>J113+K113</f>
        <v>2400</v>
      </c>
      <c r="M113" s="208"/>
      <c r="N113" s="272">
        <f>L113+M113</f>
        <v>2400</v>
      </c>
      <c r="O113" s="208"/>
      <c r="P113" s="272">
        <f>N113+O113</f>
        <v>2400</v>
      </c>
      <c r="Q113" s="208"/>
      <c r="R113" s="272">
        <f>P113+Q113</f>
        <v>2400</v>
      </c>
      <c r="S113" s="208"/>
      <c r="T113" s="272">
        <f>R113+S113</f>
        <v>2400</v>
      </c>
    </row>
    <row r="114" spans="1:20" ht="24.75" customHeight="1">
      <c r="A114" s="118">
        <v>93</v>
      </c>
      <c r="B114" s="118">
        <v>3122</v>
      </c>
      <c r="C114" s="119"/>
      <c r="D114" s="82"/>
      <c r="E114" s="237" t="s">
        <v>71</v>
      </c>
      <c r="F114" s="231"/>
      <c r="G114" s="134"/>
      <c r="H114" s="135"/>
      <c r="I114" s="135"/>
      <c r="J114" s="136"/>
      <c r="K114" s="207"/>
      <c r="L114" s="204"/>
      <c r="M114" s="207"/>
      <c r="N114" s="204"/>
      <c r="O114" s="207"/>
      <c r="P114" s="204"/>
      <c r="Q114" s="207"/>
      <c r="R114" s="204"/>
      <c r="S114" s="207"/>
      <c r="T114" s="204"/>
    </row>
    <row r="115" spans="1:20" ht="16.5" customHeight="1">
      <c r="A115" s="106"/>
      <c r="B115" s="105"/>
      <c r="C115" s="59">
        <v>5331</v>
      </c>
      <c r="D115" s="60" t="s">
        <v>70</v>
      </c>
      <c r="E115" s="239" t="s">
        <v>150</v>
      </c>
      <c r="F115" s="107"/>
      <c r="G115" s="108"/>
      <c r="H115" s="109"/>
      <c r="I115" s="109"/>
      <c r="J115" s="143">
        <v>2000</v>
      </c>
      <c r="K115" s="111"/>
      <c r="L115" s="269">
        <f>J115+K115</f>
        <v>2000</v>
      </c>
      <c r="M115" s="111"/>
      <c r="N115" s="269">
        <f>L115+M115</f>
        <v>2000</v>
      </c>
      <c r="O115" s="111"/>
      <c r="P115" s="269">
        <f>N115+O115</f>
        <v>2000</v>
      </c>
      <c r="Q115" s="111"/>
      <c r="R115" s="269">
        <f>P115+Q115</f>
        <v>2000</v>
      </c>
      <c r="S115" s="111"/>
      <c r="T115" s="269">
        <f>R115+S115</f>
        <v>2000</v>
      </c>
    </row>
    <row r="116" spans="1:20" ht="13.5" customHeight="1" thickBot="1">
      <c r="A116" s="113"/>
      <c r="B116" s="112"/>
      <c r="C116" s="76">
        <v>5331</v>
      </c>
      <c r="D116" s="219"/>
      <c r="E116" s="261" t="s">
        <v>37</v>
      </c>
      <c r="F116" s="13"/>
      <c r="G116" s="114"/>
      <c r="H116" s="137"/>
      <c r="I116" s="137"/>
      <c r="J116" s="138">
        <v>2000</v>
      </c>
      <c r="K116" s="208"/>
      <c r="L116" s="288">
        <f>J116+K116</f>
        <v>2000</v>
      </c>
      <c r="M116" s="208"/>
      <c r="N116" s="288">
        <f>L116+M116</f>
        <v>2000</v>
      </c>
      <c r="O116" s="208"/>
      <c r="P116" s="288">
        <f>N116+O116</f>
        <v>2000</v>
      </c>
      <c r="Q116" s="208"/>
      <c r="R116" s="288">
        <f>P116+Q116</f>
        <v>2000</v>
      </c>
      <c r="S116" s="208"/>
      <c r="T116" s="288">
        <f>R116+S116</f>
        <v>2000</v>
      </c>
    </row>
    <row r="117" spans="1:20" ht="24.75" customHeight="1">
      <c r="A117" s="118">
        <v>94</v>
      </c>
      <c r="B117" s="118">
        <v>3122</v>
      </c>
      <c r="C117" s="119"/>
      <c r="D117" s="82"/>
      <c r="E117" s="351" t="s">
        <v>102</v>
      </c>
      <c r="F117" s="352"/>
      <c r="G117" s="134"/>
      <c r="H117" s="135"/>
      <c r="I117" s="325"/>
      <c r="J117" s="136"/>
      <c r="K117" s="207"/>
      <c r="L117" s="204"/>
      <c r="M117" s="207"/>
      <c r="N117" s="204"/>
      <c r="O117" s="207"/>
      <c r="P117" s="204"/>
      <c r="Q117" s="207"/>
      <c r="R117" s="204"/>
      <c r="S117" s="207"/>
      <c r="T117" s="204"/>
    </row>
    <row r="118" spans="1:20" ht="16.5" customHeight="1">
      <c r="A118" s="106"/>
      <c r="B118" s="105"/>
      <c r="C118" s="59">
        <v>6351</v>
      </c>
      <c r="D118" s="265" t="s">
        <v>101</v>
      </c>
      <c r="E118" s="315" t="s">
        <v>165</v>
      </c>
      <c r="F118" s="348"/>
      <c r="G118" s="108"/>
      <c r="H118" s="109"/>
      <c r="I118" s="326"/>
      <c r="J118" s="143"/>
      <c r="K118" s="111"/>
      <c r="L118" s="269">
        <f>J118+K118</f>
        <v>0</v>
      </c>
      <c r="M118" s="111">
        <v>5300</v>
      </c>
      <c r="N118" s="269">
        <f>L118+M118</f>
        <v>5300</v>
      </c>
      <c r="O118" s="111"/>
      <c r="P118" s="269">
        <f>N118+O118</f>
        <v>5300</v>
      </c>
      <c r="Q118" s="111"/>
      <c r="R118" s="269">
        <f>P118+Q118</f>
        <v>5300</v>
      </c>
      <c r="S118" s="111"/>
      <c r="T118" s="269">
        <f>R118+S118</f>
        <v>5300</v>
      </c>
    </row>
    <row r="119" spans="1:20" ht="13.5" customHeight="1" thickBot="1">
      <c r="A119" s="113"/>
      <c r="B119" s="112"/>
      <c r="C119" s="76">
        <v>6351</v>
      </c>
      <c r="D119" s="75"/>
      <c r="E119" s="31" t="s">
        <v>20</v>
      </c>
      <c r="F119" s="353"/>
      <c r="G119" s="114"/>
      <c r="H119" s="137"/>
      <c r="I119" s="327"/>
      <c r="J119" s="138"/>
      <c r="K119" s="208"/>
      <c r="L119" s="288">
        <f>J119+K119</f>
        <v>0</v>
      </c>
      <c r="M119" s="208">
        <v>5300</v>
      </c>
      <c r="N119" s="288">
        <f>L119+M119</f>
        <v>5300</v>
      </c>
      <c r="O119" s="208"/>
      <c r="P119" s="288">
        <f>N119+O119</f>
        <v>5300</v>
      </c>
      <c r="Q119" s="208"/>
      <c r="R119" s="288">
        <f>P119+Q119</f>
        <v>5300</v>
      </c>
      <c r="S119" s="208"/>
      <c r="T119" s="288">
        <f>R119+S119</f>
        <v>5300</v>
      </c>
    </row>
    <row r="120" spans="1:20" ht="15.75" customHeight="1">
      <c r="A120" s="139">
        <v>97</v>
      </c>
      <c r="B120" s="139">
        <v>3123</v>
      </c>
      <c r="C120" s="91"/>
      <c r="D120" s="90"/>
      <c r="E120" s="241" t="s">
        <v>73</v>
      </c>
      <c r="F120" s="361"/>
      <c r="G120" s="362"/>
      <c r="H120" s="363"/>
      <c r="I120" s="140"/>
      <c r="J120" s="141"/>
      <c r="K120" s="202"/>
      <c r="L120" s="196"/>
      <c r="M120" s="202"/>
      <c r="N120" s="196"/>
      <c r="O120" s="202"/>
      <c r="P120" s="196"/>
      <c r="Q120" s="202"/>
      <c r="R120" s="196"/>
      <c r="S120" s="202"/>
      <c r="T120" s="196"/>
    </row>
    <row r="121" spans="1:20" ht="12.75" customHeight="1">
      <c r="A121" s="197"/>
      <c r="B121" s="198"/>
      <c r="C121" s="59">
        <v>6351</v>
      </c>
      <c r="D121" s="265" t="s">
        <v>21</v>
      </c>
      <c r="E121" s="242" t="s">
        <v>74</v>
      </c>
      <c r="F121" s="364"/>
      <c r="G121" s="142"/>
      <c r="H121" s="199"/>
      <c r="I121" s="281" t="s">
        <v>86</v>
      </c>
      <c r="J121" s="200">
        <v>10150</v>
      </c>
      <c r="K121" s="203"/>
      <c r="L121" s="269">
        <f>J121+K121</f>
        <v>10150</v>
      </c>
      <c r="M121" s="203"/>
      <c r="N121" s="269">
        <f>L121+M121</f>
        <v>10150</v>
      </c>
      <c r="O121" s="203"/>
      <c r="P121" s="269">
        <f>N121+O121</f>
        <v>10150</v>
      </c>
      <c r="Q121" s="203"/>
      <c r="R121" s="269">
        <f>P121+Q121</f>
        <v>10150</v>
      </c>
      <c r="S121" s="203"/>
      <c r="T121" s="269">
        <f>R121+S121</f>
        <v>10150</v>
      </c>
    </row>
    <row r="122" spans="1:20" ht="12.75" customHeight="1">
      <c r="A122" s="197"/>
      <c r="B122" s="198"/>
      <c r="C122" s="59">
        <v>6351</v>
      </c>
      <c r="D122" s="265" t="s">
        <v>21</v>
      </c>
      <c r="E122" s="242" t="s">
        <v>92</v>
      </c>
      <c r="F122" s="365"/>
      <c r="G122" s="289"/>
      <c r="H122" s="199"/>
      <c r="I122" s="281"/>
      <c r="J122" s="200"/>
      <c r="K122" s="203">
        <v>72</v>
      </c>
      <c r="L122" s="269">
        <v>72</v>
      </c>
      <c r="M122" s="203"/>
      <c r="N122" s="269">
        <v>72</v>
      </c>
      <c r="O122" s="203"/>
      <c r="P122" s="269">
        <v>72</v>
      </c>
      <c r="Q122" s="203"/>
      <c r="R122" s="269">
        <f>P122+Q122</f>
        <v>72</v>
      </c>
      <c r="S122" s="203"/>
      <c r="T122" s="269">
        <f>R122+S122</f>
        <v>72</v>
      </c>
    </row>
    <row r="123" spans="1:20" ht="12.75" customHeight="1">
      <c r="A123" s="197"/>
      <c r="B123" s="198"/>
      <c r="C123" s="59">
        <v>6351</v>
      </c>
      <c r="D123" s="265" t="s">
        <v>141</v>
      </c>
      <c r="E123" s="242" t="s">
        <v>149</v>
      </c>
      <c r="F123" s="364"/>
      <c r="G123" s="142"/>
      <c r="H123" s="199"/>
      <c r="I123" s="281"/>
      <c r="J123" s="200"/>
      <c r="K123" s="203"/>
      <c r="L123" s="269"/>
      <c r="M123" s="203"/>
      <c r="N123" s="269"/>
      <c r="O123" s="203"/>
      <c r="P123" s="269"/>
      <c r="Q123" s="203">
        <v>400</v>
      </c>
      <c r="R123" s="269">
        <f>P123+Q123</f>
        <v>400</v>
      </c>
      <c r="S123" s="203"/>
      <c r="T123" s="269">
        <f>R123+S123</f>
        <v>400</v>
      </c>
    </row>
    <row r="124" spans="1:20" ht="12.75" customHeight="1" thickBot="1">
      <c r="A124" s="113"/>
      <c r="B124" s="112"/>
      <c r="C124" s="76">
        <v>6351</v>
      </c>
      <c r="D124" s="75"/>
      <c r="E124" s="213" t="s">
        <v>20</v>
      </c>
      <c r="F124" s="353"/>
      <c r="G124" s="114"/>
      <c r="H124" s="144"/>
      <c r="I124" s="144"/>
      <c r="J124" s="131">
        <v>10150</v>
      </c>
      <c r="K124" s="311">
        <v>72</v>
      </c>
      <c r="L124" s="272">
        <f>J124+K124</f>
        <v>10222</v>
      </c>
      <c r="M124" s="311"/>
      <c r="N124" s="272">
        <f>L124+M124</f>
        <v>10222</v>
      </c>
      <c r="O124" s="311"/>
      <c r="P124" s="272">
        <f>N124+O124</f>
        <v>10222</v>
      </c>
      <c r="Q124" s="311">
        <v>400</v>
      </c>
      <c r="R124" s="272">
        <f>P124+Q124</f>
        <v>10622</v>
      </c>
      <c r="S124" s="311"/>
      <c r="T124" s="272">
        <f>R124+S124</f>
        <v>10622</v>
      </c>
    </row>
    <row r="125" spans="1:20" ht="24.75" customHeight="1">
      <c r="A125" s="118">
        <v>101</v>
      </c>
      <c r="B125" s="118">
        <v>3124</v>
      </c>
      <c r="C125" s="119"/>
      <c r="D125" s="82"/>
      <c r="E125" s="351" t="s">
        <v>117</v>
      </c>
      <c r="F125" s="352"/>
      <c r="G125" s="134"/>
      <c r="H125" s="135"/>
      <c r="I125" s="325"/>
      <c r="J125" s="136"/>
      <c r="K125" s="207"/>
      <c r="L125" s="204"/>
      <c r="M125" s="207"/>
      <c r="N125" s="204"/>
      <c r="O125" s="207"/>
      <c r="P125" s="204"/>
      <c r="Q125" s="207"/>
      <c r="R125" s="204"/>
      <c r="S125" s="207"/>
      <c r="T125" s="204"/>
    </row>
    <row r="126" spans="1:20" ht="16.5" customHeight="1">
      <c r="A126" s="106"/>
      <c r="B126" s="105"/>
      <c r="C126" s="59">
        <v>6351</v>
      </c>
      <c r="D126" s="265" t="s">
        <v>124</v>
      </c>
      <c r="E126" s="315" t="s">
        <v>110</v>
      </c>
      <c r="F126" s="348"/>
      <c r="G126" s="108"/>
      <c r="H126" s="109"/>
      <c r="I126" s="326"/>
      <c r="J126" s="143"/>
      <c r="K126" s="111"/>
      <c r="L126" s="269">
        <f>J126+K126</f>
        <v>0</v>
      </c>
      <c r="M126" s="111">
        <v>2000</v>
      </c>
      <c r="N126" s="269">
        <f>L126+M126</f>
        <v>2000</v>
      </c>
      <c r="O126" s="111"/>
      <c r="P126" s="269">
        <f>N126+O126</f>
        <v>2000</v>
      </c>
      <c r="Q126" s="111"/>
      <c r="R126" s="269">
        <f>P126+Q126</f>
        <v>2000</v>
      </c>
      <c r="S126" s="111"/>
      <c r="T126" s="269">
        <f>R126+S126</f>
        <v>2000</v>
      </c>
    </row>
    <row r="127" spans="1:20" ht="13.5" customHeight="1" thickBot="1">
      <c r="A127" s="113"/>
      <c r="B127" s="112"/>
      <c r="C127" s="66">
        <v>6351</v>
      </c>
      <c r="D127" s="219"/>
      <c r="E127" s="31" t="s">
        <v>20</v>
      </c>
      <c r="F127" s="353"/>
      <c r="G127" s="114"/>
      <c r="H127" s="137"/>
      <c r="I127" s="327"/>
      <c r="J127" s="138"/>
      <c r="K127" s="208"/>
      <c r="L127" s="288">
        <f>J127+K127</f>
        <v>0</v>
      </c>
      <c r="M127" s="208">
        <v>2000</v>
      </c>
      <c r="N127" s="288">
        <f>L127+M127</f>
        <v>2000</v>
      </c>
      <c r="O127" s="208"/>
      <c r="P127" s="288">
        <f>N127+O127</f>
        <v>2000</v>
      </c>
      <c r="Q127" s="208"/>
      <c r="R127" s="288">
        <f>P127+Q127</f>
        <v>2000</v>
      </c>
      <c r="S127" s="208"/>
      <c r="T127" s="288">
        <f>R127+S127</f>
        <v>2000</v>
      </c>
    </row>
    <row r="128" spans="1:20" ht="24.75" customHeight="1">
      <c r="A128" s="118">
        <v>115</v>
      </c>
      <c r="B128" s="118">
        <v>3122</v>
      </c>
      <c r="C128" s="119"/>
      <c r="D128" s="82"/>
      <c r="E128" s="237" t="s">
        <v>22</v>
      </c>
      <c r="F128" s="231"/>
      <c r="G128" s="134"/>
      <c r="H128" s="135"/>
      <c r="I128" s="135"/>
      <c r="J128" s="136"/>
      <c r="K128" s="207"/>
      <c r="L128" s="204"/>
      <c r="M128" s="207"/>
      <c r="N128" s="204"/>
      <c r="O128" s="207"/>
      <c r="P128" s="204"/>
      <c r="Q128" s="207"/>
      <c r="R128" s="204"/>
      <c r="S128" s="207"/>
      <c r="T128" s="204"/>
    </row>
    <row r="129" spans="1:20" ht="16.5" customHeight="1">
      <c r="A129" s="106"/>
      <c r="B129" s="105"/>
      <c r="C129" s="59">
        <v>6351</v>
      </c>
      <c r="D129" s="221" t="s">
        <v>47</v>
      </c>
      <c r="E129" s="238" t="s">
        <v>75</v>
      </c>
      <c r="F129" s="107"/>
      <c r="G129" s="108"/>
      <c r="H129" s="109"/>
      <c r="I129" s="282" t="s">
        <v>86</v>
      </c>
      <c r="J129" s="143">
        <v>12000</v>
      </c>
      <c r="K129" s="111"/>
      <c r="L129" s="269">
        <f>J129+K129</f>
        <v>12000</v>
      </c>
      <c r="M129" s="111"/>
      <c r="N129" s="269">
        <f>L129+M129</f>
        <v>12000</v>
      </c>
      <c r="O129" s="111"/>
      <c r="P129" s="269">
        <f>N129+O129</f>
        <v>12000</v>
      </c>
      <c r="Q129" s="111"/>
      <c r="R129" s="269">
        <f>P129+Q129</f>
        <v>12000</v>
      </c>
      <c r="S129" s="111"/>
      <c r="T129" s="269">
        <f>R129+S129</f>
        <v>12000</v>
      </c>
    </row>
    <row r="130" spans="1:20" ht="13.5" customHeight="1" thickBot="1">
      <c r="A130" s="113"/>
      <c r="B130" s="112"/>
      <c r="C130" s="66">
        <v>6351</v>
      </c>
      <c r="D130" s="65"/>
      <c r="E130" s="240" t="s">
        <v>20</v>
      </c>
      <c r="F130" s="13"/>
      <c r="G130" s="114"/>
      <c r="H130" s="137"/>
      <c r="I130" s="137"/>
      <c r="J130" s="138">
        <v>12000</v>
      </c>
      <c r="K130" s="208"/>
      <c r="L130" s="272">
        <f>J130+K130</f>
        <v>12000</v>
      </c>
      <c r="M130" s="208"/>
      <c r="N130" s="272">
        <f>L130+M130</f>
        <v>12000</v>
      </c>
      <c r="O130" s="208"/>
      <c r="P130" s="272">
        <f>N130+O130</f>
        <v>12000</v>
      </c>
      <c r="Q130" s="208"/>
      <c r="R130" s="272">
        <f>P130+Q130</f>
        <v>12000</v>
      </c>
      <c r="S130" s="208"/>
      <c r="T130" s="272">
        <f>R130+S130</f>
        <v>12000</v>
      </c>
    </row>
    <row r="131" spans="1:20" ht="24.75" customHeight="1">
      <c r="A131" s="118">
        <v>119</v>
      </c>
      <c r="B131" s="118">
        <v>3123</v>
      </c>
      <c r="C131" s="119"/>
      <c r="D131" s="82"/>
      <c r="E131" s="351" t="s">
        <v>111</v>
      </c>
      <c r="F131" s="352"/>
      <c r="G131" s="134"/>
      <c r="H131" s="135"/>
      <c r="I131" s="325"/>
      <c r="J131" s="136"/>
      <c r="K131" s="207"/>
      <c r="L131" s="204"/>
      <c r="M131" s="207"/>
      <c r="N131" s="204"/>
      <c r="O131" s="207"/>
      <c r="P131" s="204"/>
      <c r="Q131" s="207"/>
      <c r="R131" s="204"/>
      <c r="S131" s="207"/>
      <c r="T131" s="204"/>
    </row>
    <row r="132" spans="1:20" ht="16.5" customHeight="1">
      <c r="A132" s="106"/>
      <c r="B132" s="105"/>
      <c r="C132" s="59">
        <v>5331</v>
      </c>
      <c r="D132" s="265" t="s">
        <v>125</v>
      </c>
      <c r="E132" s="315" t="s">
        <v>126</v>
      </c>
      <c r="F132" s="348"/>
      <c r="G132" s="108"/>
      <c r="H132" s="109"/>
      <c r="I132" s="326"/>
      <c r="J132" s="143"/>
      <c r="K132" s="111"/>
      <c r="L132" s="269">
        <f>J132+K132</f>
        <v>0</v>
      </c>
      <c r="M132" s="111">
        <v>2800</v>
      </c>
      <c r="N132" s="269">
        <f>L132+M132</f>
        <v>2800</v>
      </c>
      <c r="O132" s="111"/>
      <c r="P132" s="269">
        <f>N132+O132</f>
        <v>2800</v>
      </c>
      <c r="Q132" s="111"/>
      <c r="R132" s="269">
        <f>P132+Q132</f>
        <v>2800</v>
      </c>
      <c r="S132" s="111"/>
      <c r="T132" s="269">
        <f>R132+S132</f>
        <v>2800</v>
      </c>
    </row>
    <row r="133" spans="1:20" ht="13.5" customHeight="1" thickBot="1">
      <c r="A133" s="113"/>
      <c r="B133" s="112"/>
      <c r="C133" s="76">
        <v>5331</v>
      </c>
      <c r="D133" s="295"/>
      <c r="E133" s="354" t="s">
        <v>37</v>
      </c>
      <c r="F133" s="353"/>
      <c r="G133" s="114"/>
      <c r="H133" s="137"/>
      <c r="I133" s="327"/>
      <c r="J133" s="138"/>
      <c r="K133" s="208"/>
      <c r="L133" s="288">
        <f>J133+K133</f>
        <v>0</v>
      </c>
      <c r="M133" s="208">
        <v>2800</v>
      </c>
      <c r="N133" s="288">
        <f>L133+M133</f>
        <v>2800</v>
      </c>
      <c r="O133" s="208"/>
      <c r="P133" s="288">
        <f>N133+O133</f>
        <v>2800</v>
      </c>
      <c r="Q133" s="208"/>
      <c r="R133" s="288">
        <f>P133+Q133</f>
        <v>2800</v>
      </c>
      <c r="S133" s="208"/>
      <c r="T133" s="288">
        <f>R133+S133</f>
        <v>2800</v>
      </c>
    </row>
    <row r="134" spans="1:20" ht="24.75" customHeight="1">
      <c r="A134" s="118">
        <v>147</v>
      </c>
      <c r="B134" s="118">
        <v>3123</v>
      </c>
      <c r="C134" s="119"/>
      <c r="D134" s="82"/>
      <c r="E134" s="351" t="s">
        <v>142</v>
      </c>
      <c r="F134" s="352"/>
      <c r="G134" s="134"/>
      <c r="H134" s="135"/>
      <c r="I134" s="325"/>
      <c r="J134" s="136"/>
      <c r="K134" s="207"/>
      <c r="L134" s="204"/>
      <c r="M134" s="207"/>
      <c r="N134" s="204"/>
      <c r="O134" s="207"/>
      <c r="P134" s="204"/>
      <c r="Q134" s="207"/>
      <c r="R134" s="204"/>
      <c r="S134" s="207"/>
      <c r="T134" s="204"/>
    </row>
    <row r="135" spans="1:20" ht="16.5" customHeight="1">
      <c r="A135" s="106"/>
      <c r="B135" s="105"/>
      <c r="C135" s="59">
        <v>5331</v>
      </c>
      <c r="D135" s="265" t="s">
        <v>148</v>
      </c>
      <c r="E135" s="315" t="s">
        <v>143</v>
      </c>
      <c r="F135" s="348"/>
      <c r="G135" s="108"/>
      <c r="H135" s="109"/>
      <c r="I135" s="326"/>
      <c r="J135" s="143"/>
      <c r="K135" s="111"/>
      <c r="L135" s="269"/>
      <c r="M135" s="111"/>
      <c r="N135" s="269"/>
      <c r="O135" s="111"/>
      <c r="P135" s="269"/>
      <c r="Q135" s="111"/>
      <c r="R135" s="269">
        <f>P135+Q135</f>
        <v>0</v>
      </c>
      <c r="S135" s="111">
        <v>500</v>
      </c>
      <c r="T135" s="269">
        <f>R135+S135</f>
        <v>500</v>
      </c>
    </row>
    <row r="136" spans="1:20" ht="13.5" customHeight="1" thickBot="1">
      <c r="A136" s="113"/>
      <c r="B136" s="112"/>
      <c r="C136" s="76">
        <v>5331</v>
      </c>
      <c r="D136" s="295"/>
      <c r="E136" s="354" t="s">
        <v>37</v>
      </c>
      <c r="F136" s="353"/>
      <c r="G136" s="114"/>
      <c r="H136" s="137"/>
      <c r="I136" s="327"/>
      <c r="J136" s="138"/>
      <c r="K136" s="208"/>
      <c r="L136" s="288"/>
      <c r="M136" s="208"/>
      <c r="N136" s="288"/>
      <c r="O136" s="208"/>
      <c r="P136" s="288"/>
      <c r="Q136" s="208"/>
      <c r="R136" s="288">
        <f>P136+Q136</f>
        <v>0</v>
      </c>
      <c r="S136" s="208">
        <v>500</v>
      </c>
      <c r="T136" s="288">
        <f>R136+S136</f>
        <v>500</v>
      </c>
    </row>
    <row r="137" spans="1:20" ht="39.75" customHeight="1">
      <c r="A137" s="118">
        <v>155</v>
      </c>
      <c r="B137" s="118">
        <v>3146</v>
      </c>
      <c r="C137" s="119"/>
      <c r="D137" s="82"/>
      <c r="E137" s="351" t="s">
        <v>144</v>
      </c>
      <c r="F137" s="352"/>
      <c r="G137" s="134"/>
      <c r="H137" s="135"/>
      <c r="I137" s="325"/>
      <c r="J137" s="136"/>
      <c r="K137" s="207"/>
      <c r="L137" s="204"/>
      <c r="M137" s="207"/>
      <c r="N137" s="204"/>
      <c r="O137" s="207"/>
      <c r="P137" s="204"/>
      <c r="Q137" s="207"/>
      <c r="R137" s="204"/>
      <c r="S137" s="207"/>
      <c r="T137" s="204"/>
    </row>
    <row r="138" spans="1:20" ht="16.5" customHeight="1">
      <c r="A138" s="106"/>
      <c r="B138" s="105"/>
      <c r="C138" s="59">
        <v>5331</v>
      </c>
      <c r="D138" s="265" t="s">
        <v>81</v>
      </c>
      <c r="E138" s="315" t="s">
        <v>145</v>
      </c>
      <c r="F138" s="348"/>
      <c r="G138" s="108"/>
      <c r="H138" s="109"/>
      <c r="I138" s="326"/>
      <c r="J138" s="143"/>
      <c r="K138" s="111"/>
      <c r="L138" s="269"/>
      <c r="M138" s="111"/>
      <c r="N138" s="269"/>
      <c r="O138" s="111"/>
      <c r="P138" s="269"/>
      <c r="Q138" s="111"/>
      <c r="R138" s="269">
        <f>P138+Q138</f>
        <v>0</v>
      </c>
      <c r="S138" s="111">
        <v>280</v>
      </c>
      <c r="T138" s="269">
        <f>R138+S138</f>
        <v>280</v>
      </c>
    </row>
    <row r="139" spans="1:20" ht="13.5" customHeight="1" thickBot="1">
      <c r="A139" s="113"/>
      <c r="B139" s="112"/>
      <c r="C139" s="76">
        <v>5331</v>
      </c>
      <c r="D139" s="295"/>
      <c r="E139" s="354" t="s">
        <v>37</v>
      </c>
      <c r="F139" s="353"/>
      <c r="G139" s="114"/>
      <c r="H139" s="137"/>
      <c r="I139" s="327"/>
      <c r="J139" s="138"/>
      <c r="K139" s="208"/>
      <c r="L139" s="288"/>
      <c r="M139" s="208"/>
      <c r="N139" s="288"/>
      <c r="O139" s="208"/>
      <c r="P139" s="288"/>
      <c r="Q139" s="208"/>
      <c r="R139" s="288">
        <f>P139+Q139</f>
        <v>0</v>
      </c>
      <c r="S139" s="208">
        <v>280</v>
      </c>
      <c r="T139" s="288">
        <f>R139+S139</f>
        <v>280</v>
      </c>
    </row>
    <row r="140" spans="1:20" ht="17.25" customHeight="1" thickBot="1">
      <c r="A140" s="214"/>
      <c r="B140" s="212"/>
      <c r="C140" s="215"/>
      <c r="D140" s="212"/>
      <c r="E140" s="211" t="s">
        <v>23</v>
      </c>
      <c r="F140" s="145"/>
      <c r="G140" s="146"/>
      <c r="H140" s="366"/>
      <c r="I140" s="146"/>
      <c r="J140" s="147">
        <f>J42+J59+J67+J75+J73+J79+J85+J88+J92+J108+J110+J113+J116+J124+J130</f>
        <v>50950</v>
      </c>
      <c r="K140" s="270">
        <f>K97+K92+K39+K82+K51+K63+K124</f>
        <v>10358.2</v>
      </c>
      <c r="L140" s="270">
        <f>L42+L59+L67+L75+L73+L79+L85+L88+L92+L108+L110+L113+L116+L124+L130+L39+L97+L82+L51+L63</f>
        <v>61308.2</v>
      </c>
      <c r="M140" s="270">
        <f>M36+M64+M70+M79+M100+M104+M119+M127+M133</f>
        <v>20000</v>
      </c>
      <c r="N140" s="270">
        <f>N42+N59+N67+N75+N73+N79+N85+N88+N92+N108+N110+N113+N116+N124+N130+N39+N97+N82+N51+N63+N36+N64+N70+N100+N104+N119+N127+N133</f>
        <v>81308.2</v>
      </c>
      <c r="O140" s="270">
        <f>O54</f>
        <v>1691.1</v>
      </c>
      <c r="P140" s="270">
        <f>P42+P59+P67+P75+P73+P79+P85+P88+P92+P108+P110+P113+P116+P124+P130+P39+P97+P82+P51+P63+P36+P64+P70+P100+P104+P119+P127+P54+P133</f>
        <v>82999.3</v>
      </c>
      <c r="Q140" s="270">
        <f>Q51+Q88+Q110+Q124+Q64+Q108</f>
        <v>2215</v>
      </c>
      <c r="R140" s="270">
        <f>R42+R59+R67+R75+R73+R79+R85+R88+R92+R108+R110+R113+R116+R124+R130+R39+R97+R82+R51+R63+R36+R64+R70+R100+R104+R119+R127+R54+R133</f>
        <v>85214.3</v>
      </c>
      <c r="S140" s="270">
        <f>S139+S136+S104+S100+S59+S58+S96+S97+S48+S45</f>
        <v>1949</v>
      </c>
      <c r="T140" s="270">
        <f>T42+T59+T67+T75+T73+T79+T85+T88+T92+T108+T110+T113+T116+T124+T130+T39+T97+T82+T51+T63+T36+T64+T70+T100+T104+T119+T127+T54+T133+T136+T139+T58+T96+T48</f>
        <v>86763.3</v>
      </c>
    </row>
    <row r="141" spans="1:20" ht="12.75" customHeight="1">
      <c r="A141" s="148"/>
      <c r="B141" s="149"/>
      <c r="C141" s="149"/>
      <c r="D141" s="149"/>
      <c r="E141" s="149"/>
      <c r="F141" s="149"/>
      <c r="G141" s="149"/>
      <c r="H141" s="149"/>
      <c r="I141" s="149"/>
      <c r="J141" s="150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</row>
    <row r="142" spans="1:20" ht="18" customHeight="1" thickBot="1">
      <c r="A142" s="6" t="s">
        <v>24</v>
      </c>
      <c r="B142" s="6"/>
      <c r="C142" s="6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</row>
    <row r="143" spans="1:20" ht="18" customHeight="1" thickBot="1">
      <c r="A143" s="153" t="s">
        <v>25</v>
      </c>
      <c r="B143" s="154"/>
      <c r="C143" s="155"/>
      <c r="D143" s="156"/>
      <c r="E143" s="157"/>
      <c r="F143" s="158"/>
      <c r="G143" s="158"/>
      <c r="H143" s="157"/>
      <c r="I143" s="173"/>
      <c r="J143" s="160" t="s">
        <v>26</v>
      </c>
      <c r="K143" s="159" t="s">
        <v>27</v>
      </c>
      <c r="L143" s="160" t="s">
        <v>28</v>
      </c>
      <c r="M143" s="159" t="s">
        <v>27</v>
      </c>
      <c r="N143" s="160" t="s">
        <v>28</v>
      </c>
      <c r="O143" s="159" t="s">
        <v>27</v>
      </c>
      <c r="P143" s="160" t="s">
        <v>28</v>
      </c>
      <c r="Q143" s="159" t="s">
        <v>27</v>
      </c>
      <c r="R143" s="160" t="s">
        <v>28</v>
      </c>
      <c r="S143" s="159" t="s">
        <v>27</v>
      </c>
      <c r="T143" s="160" t="s">
        <v>28</v>
      </c>
    </row>
    <row r="144" spans="1:20" ht="18" customHeight="1">
      <c r="A144" s="126" t="s">
        <v>29</v>
      </c>
      <c r="B144" s="185"/>
      <c r="C144" s="249">
        <v>5331</v>
      </c>
      <c r="D144" s="249"/>
      <c r="E144" s="184" t="s">
        <v>36</v>
      </c>
      <c r="F144" s="186"/>
      <c r="G144" s="187"/>
      <c r="H144" s="164"/>
      <c r="I144" s="251"/>
      <c r="J144" s="244">
        <f>J56+J87+J109+J112+J115</f>
        <v>10600</v>
      </c>
      <c r="K144" s="188">
        <f>K61</f>
        <v>93</v>
      </c>
      <c r="L144" s="189">
        <f aca="true" t="shared" si="0" ref="L144:L149">SUM(J144:K144)</f>
        <v>10693</v>
      </c>
      <c r="M144" s="188">
        <f>M99+M132</f>
        <v>3600</v>
      </c>
      <c r="N144" s="189">
        <f aca="true" t="shared" si="1" ref="N144:N149">SUM(L144:M144)</f>
        <v>14293</v>
      </c>
      <c r="O144" s="188">
        <f>O99+O132</f>
        <v>0</v>
      </c>
      <c r="P144" s="189">
        <f aca="true" t="shared" si="2" ref="P144:P149">SUM(N144:O144)</f>
        <v>14293</v>
      </c>
      <c r="Q144" s="188">
        <f>Q87</f>
        <v>150</v>
      </c>
      <c r="R144" s="189">
        <f aca="true" t="shared" si="3" ref="R144:R149">SUM(P144:Q144)</f>
        <v>14443</v>
      </c>
      <c r="S144" s="188">
        <f>S138+S135+S99+S95+S56+S44</f>
        <v>1630</v>
      </c>
      <c r="T144" s="189">
        <f aca="true" t="shared" si="4" ref="T144:T149">SUM(R144:S144)</f>
        <v>16073</v>
      </c>
    </row>
    <row r="145" spans="1:20" ht="25.5" customHeight="1">
      <c r="A145" s="126" t="s">
        <v>29</v>
      </c>
      <c r="B145" s="185"/>
      <c r="C145" s="250">
        <v>6121</v>
      </c>
      <c r="D145" s="238"/>
      <c r="E145" s="161" t="s">
        <v>30</v>
      </c>
      <c r="F145" s="186"/>
      <c r="G145" s="187"/>
      <c r="H145" s="164"/>
      <c r="I145" s="251"/>
      <c r="J145" s="244">
        <f>J72</f>
        <v>500</v>
      </c>
      <c r="K145" s="188">
        <v>0</v>
      </c>
      <c r="L145" s="189">
        <f t="shared" si="0"/>
        <v>500</v>
      </c>
      <c r="M145" s="188">
        <v>0</v>
      </c>
      <c r="N145" s="189">
        <f t="shared" si="1"/>
        <v>500</v>
      </c>
      <c r="O145" s="188">
        <v>0</v>
      </c>
      <c r="P145" s="189">
        <f t="shared" si="2"/>
        <v>500</v>
      </c>
      <c r="Q145" s="188">
        <v>0</v>
      </c>
      <c r="R145" s="189">
        <f t="shared" si="3"/>
        <v>500</v>
      </c>
      <c r="S145" s="188">
        <v>0</v>
      </c>
      <c r="T145" s="189">
        <f t="shared" si="4"/>
        <v>500</v>
      </c>
    </row>
    <row r="146" spans="1:20" ht="18" customHeight="1">
      <c r="A146" s="162" t="s">
        <v>31</v>
      </c>
      <c r="B146" s="26"/>
      <c r="C146" s="250">
        <v>6130</v>
      </c>
      <c r="D146" s="238"/>
      <c r="E146" s="107" t="s">
        <v>18</v>
      </c>
      <c r="F146" s="163"/>
      <c r="G146" s="127"/>
      <c r="H146" s="164"/>
      <c r="I146" s="251"/>
      <c r="J146" s="245">
        <f>J74</f>
        <v>250</v>
      </c>
      <c r="K146" s="209">
        <v>0</v>
      </c>
      <c r="L146" s="189">
        <f t="shared" si="0"/>
        <v>250</v>
      </c>
      <c r="M146" s="209">
        <v>0</v>
      </c>
      <c r="N146" s="189">
        <f t="shared" si="1"/>
        <v>250</v>
      </c>
      <c r="O146" s="209">
        <v>0</v>
      </c>
      <c r="P146" s="189">
        <f t="shared" si="2"/>
        <v>250</v>
      </c>
      <c r="Q146" s="209">
        <v>0</v>
      </c>
      <c r="R146" s="189">
        <f t="shared" si="3"/>
        <v>250</v>
      </c>
      <c r="S146" s="209">
        <v>0</v>
      </c>
      <c r="T146" s="189">
        <f t="shared" si="4"/>
        <v>250</v>
      </c>
    </row>
    <row r="147" spans="1:20" ht="18" customHeight="1">
      <c r="A147" s="25" t="s">
        <v>29</v>
      </c>
      <c r="B147" s="164"/>
      <c r="C147" s="251">
        <v>6351</v>
      </c>
      <c r="D147" s="239"/>
      <c r="E147" s="125" t="s">
        <v>32</v>
      </c>
      <c r="F147" s="163"/>
      <c r="G147" s="127"/>
      <c r="H147" s="26"/>
      <c r="I147" s="250"/>
      <c r="J147" s="246">
        <f>J41+J66+J77+J84+J90+J106+J121+J129</f>
        <v>39600</v>
      </c>
      <c r="K147" s="273">
        <f>K38+K91+K94+K81+K50+K122</f>
        <v>10265.2</v>
      </c>
      <c r="L147" s="189">
        <f t="shared" si="0"/>
        <v>49865.2</v>
      </c>
      <c r="M147" s="273">
        <f>M35+M62+M69+M78+M103+M118+M126</f>
        <v>16400</v>
      </c>
      <c r="N147" s="189">
        <f t="shared" si="1"/>
        <v>66265.2</v>
      </c>
      <c r="O147" s="273">
        <f>O53</f>
        <v>1691.1</v>
      </c>
      <c r="P147" s="189">
        <f t="shared" si="2"/>
        <v>67956.3</v>
      </c>
      <c r="Q147" s="273">
        <f>Q50+Q62+Q109+Q123+Q107</f>
        <v>2065</v>
      </c>
      <c r="R147" s="189">
        <f t="shared" si="3"/>
        <v>70021.3</v>
      </c>
      <c r="S147" s="273">
        <f>S102+S57+S47+S94</f>
        <v>319</v>
      </c>
      <c r="T147" s="189">
        <f t="shared" si="4"/>
        <v>70340.3</v>
      </c>
    </row>
    <row r="148" spans="1:20" ht="18" customHeight="1" thickBot="1">
      <c r="A148" s="165" t="s">
        <v>31</v>
      </c>
      <c r="B148" s="166"/>
      <c r="C148" s="252">
        <v>6901</v>
      </c>
      <c r="D148" s="253"/>
      <c r="E148" s="167" t="s">
        <v>33</v>
      </c>
      <c r="F148" s="168"/>
      <c r="G148" s="169"/>
      <c r="H148" s="32"/>
      <c r="I148" s="252"/>
      <c r="J148" s="247">
        <v>0</v>
      </c>
      <c r="K148" s="210">
        <v>0</v>
      </c>
      <c r="L148" s="189">
        <f t="shared" si="0"/>
        <v>0</v>
      </c>
      <c r="M148" s="210">
        <v>0</v>
      </c>
      <c r="N148" s="189">
        <f t="shared" si="1"/>
        <v>0</v>
      </c>
      <c r="O148" s="210">
        <v>0</v>
      </c>
      <c r="P148" s="189">
        <f t="shared" si="2"/>
        <v>0</v>
      </c>
      <c r="Q148" s="210">
        <v>0</v>
      </c>
      <c r="R148" s="189">
        <f t="shared" si="3"/>
        <v>0</v>
      </c>
      <c r="S148" s="210">
        <v>660</v>
      </c>
      <c r="T148" s="189">
        <v>660</v>
      </c>
    </row>
    <row r="149" spans="1:20" ht="18" customHeight="1" thickBot="1">
      <c r="A149" s="170"/>
      <c r="B149" s="157"/>
      <c r="C149" s="173"/>
      <c r="D149" s="254"/>
      <c r="E149" s="171" t="s">
        <v>34</v>
      </c>
      <c r="F149" s="172"/>
      <c r="G149" s="171"/>
      <c r="H149" s="170"/>
      <c r="I149" s="173"/>
      <c r="J149" s="248">
        <f>SUM(J144:J148)</f>
        <v>50950</v>
      </c>
      <c r="K149" s="274">
        <f>SUM(K144:K148)</f>
        <v>10358.2</v>
      </c>
      <c r="L149" s="275">
        <f t="shared" si="0"/>
        <v>61308.2</v>
      </c>
      <c r="M149" s="274">
        <f>SUM(M144:M148)</f>
        <v>20000</v>
      </c>
      <c r="N149" s="275">
        <f t="shared" si="1"/>
        <v>81308.2</v>
      </c>
      <c r="O149" s="274">
        <f>SUM(O144:O148)</f>
        <v>1691.1</v>
      </c>
      <c r="P149" s="275">
        <f t="shared" si="2"/>
        <v>82999.3</v>
      </c>
      <c r="Q149" s="274">
        <f>SUM(Q144:Q148)</f>
        <v>2215</v>
      </c>
      <c r="R149" s="275">
        <f t="shared" si="3"/>
        <v>85214.3</v>
      </c>
      <c r="S149" s="274">
        <f>SUM(S144:S148)</f>
        <v>2609</v>
      </c>
      <c r="T149" s="275">
        <f t="shared" si="4"/>
        <v>87823.3</v>
      </c>
    </row>
    <row r="151" spans="1:9" ht="12.75">
      <c r="A151" s="6" t="s">
        <v>46</v>
      </c>
      <c r="H151" s="174"/>
      <c r="I151" s="174"/>
    </row>
    <row r="152" ht="12.75">
      <c r="A152" s="243" t="s">
        <v>49</v>
      </c>
    </row>
    <row r="153" spans="14:19" ht="12.75">
      <c r="N153" s="6" t="s">
        <v>162</v>
      </c>
      <c r="S153" t="s">
        <v>132</v>
      </c>
    </row>
    <row r="154" spans="14:19" ht="12.75">
      <c r="N154" s="6" t="s">
        <v>163</v>
      </c>
      <c r="S154" t="s">
        <v>133</v>
      </c>
    </row>
    <row r="155" spans="1:4" ht="12.75">
      <c r="A155" s="6" t="s">
        <v>172</v>
      </c>
      <c r="D155"/>
    </row>
    <row r="156" spans="1:4" ht="12.75">
      <c r="A156" s="6" t="s">
        <v>50</v>
      </c>
      <c r="D156"/>
    </row>
  </sheetData>
  <sheetProtection/>
  <mergeCells count="5">
    <mergeCell ref="K32:L32"/>
    <mergeCell ref="M32:N32"/>
    <mergeCell ref="O32:P32"/>
    <mergeCell ref="Q32:R32"/>
    <mergeCell ref="S32:T3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56" r:id="rId1"/>
  <headerFooter alignWithMargins="0">
    <oddFooter>&amp;Rstránka &amp;P z &amp;N</oddFooter>
  </headerFooter>
  <rowBreaks count="3" manualBreakCount="3">
    <brk id="48" max="19" man="1"/>
    <brk id="85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Dana Třísková</cp:lastModifiedBy>
  <cp:lastPrinted>2010-05-17T07:37:33Z</cp:lastPrinted>
  <dcterms:created xsi:type="dcterms:W3CDTF">2008-12-30T11:25:59Z</dcterms:created>
  <dcterms:modified xsi:type="dcterms:W3CDTF">2010-05-17T07:59:50Z</dcterms:modified>
  <cp:category/>
  <cp:version/>
  <cp:contentType/>
  <cp:contentStatus/>
</cp:coreProperties>
</file>