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 1 ÚZ 33353 krajské" sheetId="1" r:id="rId1"/>
  </sheets>
  <definedNames>
    <definedName name="_xlnm.Print_Titles" localSheetId="0">'tab 1 ÚZ 33353 krajské'!$A:$D,'tab 1 ÚZ 33353 krajské'!$1:$3</definedName>
    <definedName name="Z_012BA56E_981C_4AE6_B18A_5D968A2B8694_.wvu.FilterData" localSheetId="0" hidden="1">'tab 1 ÚZ 33353 krajské'!#REF!</definedName>
    <definedName name="Z_02627A49_59EE_4654_BA55_2590E9971703_.wvu.FilterData" localSheetId="0" hidden="1">'tab 1 ÚZ 33353 krajské'!#REF!</definedName>
    <definedName name="Z_0601DB3A_7B32_48B1_98EC_4E823548455F_.wvu.FilterData" localSheetId="0" hidden="1">'tab 1 ÚZ 33353 krajské'!$A$3:$D$94</definedName>
    <definedName name="Z_06991B51_2840_451A_B000_118F2E8A221F_.wvu.FilterData" localSheetId="0" hidden="1">'tab 1 ÚZ 33353 krajské'!#REF!</definedName>
    <definedName name="Z_06EC81EA_C5B0_4A0D_93F2_5F83C650ED92_.wvu.FilterData" localSheetId="0" hidden="1">'tab 1 ÚZ 33353 krajské'!$A$3:$D$94</definedName>
    <definedName name="Z_095F272B_A865_408E_925A_E781DB2EEC7F_.wvu.FilterData" localSheetId="0" hidden="1">'tab 1 ÚZ 33353 krajské'!$A$3:$D$94</definedName>
    <definedName name="Z_0A2391D7_17D1_4205_B968_A440759D25BB_.wvu.FilterData" localSheetId="0" hidden="1">'tab 1 ÚZ 33353 krajské'!#REF!</definedName>
    <definedName name="Z_0A3274A3_814D_47E7_BBAD_599219D82DA4_.wvu.FilterData" localSheetId="0" hidden="1">'tab 1 ÚZ 33353 krajské'!$A$3:$D$94</definedName>
    <definedName name="Z_0A9C92FC_1321_41EF_9F20_7204C7A03EC5_.wvu.FilterData" localSheetId="0" hidden="1">'tab 1 ÚZ 33353 krajské'!$A$3:$D$94</definedName>
    <definedName name="Z_0DA04D14_C05B_44D2_8AD2_CC430D4B0380_.wvu.FilterData" localSheetId="0" hidden="1">'tab 1 ÚZ 33353 krajské'!#REF!</definedName>
    <definedName name="Z_0DFD1EF4_6DF8_4523_8291_9BC97D795DB4_.wvu.FilterData" localSheetId="0" hidden="1">'tab 1 ÚZ 33353 krajské'!$A$3:$D$94</definedName>
    <definedName name="Z_0E41317A_0E28_48BD_89A4_512112C39550_.wvu.FilterData" localSheetId="0" hidden="1">'tab 1 ÚZ 33353 krajské'!$A$3:$D$94</definedName>
    <definedName name="Z_0FAC8C57_ABC9_4C75_92F7_0AC46B0F5742_.wvu.FilterData" localSheetId="0" hidden="1">'tab 1 ÚZ 33353 krajské'!$A$3:$D$94</definedName>
    <definedName name="Z_1046436C_CE70_4F12_B654_B4680B610747_.wvu.FilterData" localSheetId="0" hidden="1">'tab 1 ÚZ 33353 krajské'!$A$3:$D$94</definedName>
    <definedName name="Z_110D1EE1_BCBD_495F_912C_014DF536DED0_.wvu.FilterData" localSheetId="0" hidden="1">'tab 1 ÚZ 33353 krajské'!$A$3:$D$94</definedName>
    <definedName name="Z_1357CA09_8FD1_494E_9653_6C0256E3A25D_.wvu.PrintTitles" localSheetId="0" hidden="1">'tab 1 ÚZ 33353 krajské'!$A:$D,'tab 1 ÚZ 33353 krajské'!$2:$3</definedName>
    <definedName name="Z_174A95A3_BC78_4FC3_A89C_09DB1EB74CF4_.wvu.PrintTitles" localSheetId="0" hidden="1">'tab 1 ÚZ 33353 krajské'!$2:$3</definedName>
    <definedName name="Z_17AA0585_D5D4_4A3E_B14E_6F07981DE4FE_.wvu.FilterData" localSheetId="0" hidden="1">'tab 1 ÚZ 33353 krajské'!$A$3:$D$94</definedName>
    <definedName name="Z_18DBFBEB_EF54_4BA5_88CE_BD8669A48717_.wvu.FilterData" localSheetId="0" hidden="1">'tab 1 ÚZ 33353 krajské'!$A$3:$D$94</definedName>
    <definedName name="Z_18FE0274_DA55_4CA7_A6F8_4BBFDBE27FFB_.wvu.FilterData" localSheetId="0" hidden="1">'tab 1 ÚZ 33353 krajské'!$A$3:$D$94</definedName>
    <definedName name="Z_1A23F137_F6F8_4C25_AE8A_7A408D92DB38_.wvu.FilterData" localSheetId="0" hidden="1">'tab 1 ÚZ 33353 krajské'!#REF!</definedName>
    <definedName name="Z_1A92FDB7_58AF_4FFC_A472_0F7345F1C8AA_.wvu.FilterData" localSheetId="0" hidden="1">'tab 1 ÚZ 33353 krajské'!#REF!</definedName>
    <definedName name="Z_1B029983_625F_4EF8_901D_E69D68735934_.wvu.FilterData" localSheetId="0" hidden="1">'tab 1 ÚZ 33353 krajské'!$A$3:$D$94</definedName>
    <definedName name="Z_1B1619FB_41BE_4D79_BE3F_C59CD0503D4F_.wvu.FilterData" localSheetId="0" hidden="1">'tab 1 ÚZ 33353 krajské'!#REF!</definedName>
    <definedName name="Z_1B53AD6D_AC74_4B22_BDB7_72FA44FA57DC_.wvu.FilterData" localSheetId="0" hidden="1">'tab 1 ÚZ 33353 krajské'!$A$3:$D$94</definedName>
    <definedName name="Z_1C1071F4_814D_4CEC_A221_7F80E9452C43_.wvu.FilterData" localSheetId="0" hidden="1">'tab 1 ÚZ 33353 krajské'!$A$3:$D$94</definedName>
    <definedName name="Z_1D58095C_D984_47E8_8288_2C7E9E4359FF_.wvu.FilterData" localSheetId="0" hidden="1">'tab 1 ÚZ 33353 krajské'!$A$3:$D$94</definedName>
    <definedName name="Z_1ED38781_1892_4C36_A0A7_34AB583A1170_.wvu.FilterData" localSheetId="0" hidden="1">'tab 1 ÚZ 33353 krajské'!#REF!</definedName>
    <definedName name="Z_1F54023A_DF06_41A3_982A_B7AE2EC635DA_.wvu.FilterData" localSheetId="0" hidden="1">'tab 1 ÚZ 33353 krajské'!#REF!</definedName>
    <definedName name="Z_1F54023A_DF06_41A3_982A_B7AE2EC635DA_.wvu.PrintArea" localSheetId="0" hidden="1">'tab 1 ÚZ 33353 krajské'!$A$2:$D$101</definedName>
    <definedName name="Z_1F54023A_DF06_41A3_982A_B7AE2EC635DA_.wvu.PrintTitles" localSheetId="0" hidden="1">'tab 1 ÚZ 33353 krajské'!$A:$D,'tab 1 ÚZ 33353 krajské'!$2:$3</definedName>
    <definedName name="Z_1FEB4B94_D8CA_4E7D_B02C_80847FCB9119_.wvu.FilterData" localSheetId="0" hidden="1">'tab 1 ÚZ 33353 krajské'!#REF!</definedName>
    <definedName name="Z_2104EF5E_FA3B_4414_8C5C_8D4D6E8C6EA7_.wvu.FilterData" localSheetId="0" hidden="1">'tab 1 ÚZ 33353 krajské'!$A$3:$D$94</definedName>
    <definedName name="Z_216AB858_2514_4724_9A66_480D4544422F_.wvu.FilterData" localSheetId="0" hidden="1">'tab 1 ÚZ 33353 krajské'!#REF!</definedName>
    <definedName name="Z_22BE1274_D529_4EB7_82DD_A2E3AB9BC4A9_.wvu.FilterData" localSheetId="0" hidden="1">'tab 1 ÚZ 33353 krajské'!$A$3:$D$94</definedName>
    <definedName name="Z_2336C6EE_E75D_479B_91F5_B6B00B9ECE35_.wvu.FilterData" localSheetId="0" hidden="1">'tab 1 ÚZ 33353 krajské'!$A$3:$D$94</definedName>
    <definedName name="Z_233B5AF7_3A63_438A_B805_DC70D2553030_.wvu.FilterData" localSheetId="0" hidden="1">'tab 1 ÚZ 33353 krajské'!#REF!</definedName>
    <definedName name="Z_23E98DC2_0157_4279_B6B9_4B80C9FD1A9E_.wvu.FilterData" localSheetId="0" hidden="1">'tab 1 ÚZ 33353 krajské'!#REF!</definedName>
    <definedName name="Z_23F227D1_D8ED_421E_96F9_5FBD03DEDE53_.wvu.FilterData" localSheetId="0" hidden="1">'tab 1 ÚZ 33353 krajské'!#REF!</definedName>
    <definedName name="Z_2402555D_3476_46C6_B24E_F5CA411EDC36_.wvu.FilterData" localSheetId="0" hidden="1">'tab 1 ÚZ 33353 krajské'!#REF!</definedName>
    <definedName name="Z_2525B8E0_5A8E_4652_9168_F5F44FFDA236_.wvu.FilterData" localSheetId="0" hidden="1">'tab 1 ÚZ 33353 krajské'!$A$3:$D$94</definedName>
    <definedName name="Z_2775F466_13ED_46A5_AC91_44B8BA1447D2_.wvu.FilterData" localSheetId="0" hidden="1">'tab 1 ÚZ 33353 krajské'!$A$3:$D$94</definedName>
    <definedName name="Z_2783DAAA_344C_4291_A441_FE6FEEB53702_.wvu.FilterData" localSheetId="0" hidden="1">'tab 1 ÚZ 33353 krajské'!$A$3:$D$94</definedName>
    <definedName name="Z_2A1A9C5E_C780_431F_86F7_922DA566D0CD_.wvu.PrintTitles" localSheetId="0" hidden="1">'tab 1 ÚZ 33353 krajské'!$2:$3</definedName>
    <definedName name="Z_2EEAB5E1_45C8_4109_8183_959DE46E7101_.wvu.FilterData" localSheetId="0" hidden="1">'tab 1 ÚZ 33353 krajské'!$A$3:$D$94</definedName>
    <definedName name="Z_312F9AFE_F879_49CE_B525_0FAF756315EA_.wvu.FilterData" localSheetId="0" hidden="1">'tab 1 ÚZ 33353 krajské'!$A$3:$D$94</definedName>
    <definedName name="Z_317A1D42_2750_45BB_9DBF_4B6646735218_.wvu.FilterData" localSheetId="0" hidden="1">'tab 1 ÚZ 33353 krajské'!$A$3:$D$94</definedName>
    <definedName name="Z_3382D673_076E_4B89_91A2_133B62FAF885_.wvu.FilterData" localSheetId="0" hidden="1">'tab 1 ÚZ 33353 krajské'!#REF!</definedName>
    <definedName name="Z_34545197_AB8B_44D5_AD8C_D4A2433EB610_.wvu.Cols" localSheetId="0" hidden="1">'tab 1 ÚZ 33353 krajské'!#REF!</definedName>
    <definedName name="Z_34545197_AB8B_44D5_AD8C_D4A2433EB610_.wvu.PrintTitles" localSheetId="0" hidden="1">'tab 1 ÚZ 33353 krajské'!$A:$D,'tab 1 ÚZ 33353 krajské'!$2:$3</definedName>
    <definedName name="Z_35531C98_C336_48C5_9C7A_C6A1AE72FD71_.wvu.FilterData" localSheetId="0" hidden="1">'tab 1 ÚZ 33353 krajské'!$A$3:$D$94</definedName>
    <definedName name="Z_3576EAE7_96C0_45F6_8D68_5503E8B1CC74_.wvu.FilterData" localSheetId="0" hidden="1">'tab 1 ÚZ 33353 krajské'!$A$3:$D$94</definedName>
    <definedName name="Z_3642021C_F519_44D9_9308_8D653C8DDE05_.wvu.FilterData" localSheetId="0" hidden="1">'tab 1 ÚZ 33353 krajské'!#REF!</definedName>
    <definedName name="Z_3885CCB1_9909_40E9_B873_FE84CED8CAE3_.wvu.FilterData" localSheetId="0" hidden="1">'tab 1 ÚZ 33353 krajské'!$A$3:$D$94</definedName>
    <definedName name="Z_3979A606_7D8E_41C0_B7FB_EBADE1DEE359_.wvu.FilterData" localSheetId="0" hidden="1">'tab 1 ÚZ 33353 krajské'!#REF!</definedName>
    <definedName name="Z_3A3B2D59_CA59_493D_AAF6_4106564CD2D1_.wvu.FilterData" localSheetId="0" hidden="1">'tab 1 ÚZ 33353 krajské'!$A$3:$D$94</definedName>
    <definedName name="Z_3B6D3ED3_13D8_4F4A_BD7A_D5D7482F18D0_.wvu.FilterData" localSheetId="0" hidden="1">'tab 1 ÚZ 33353 krajské'!#REF!</definedName>
    <definedName name="Z_3B6D3ED3_13D8_4F4A_BD7A_D5D7482F18D0_.wvu.PrintArea" localSheetId="0" hidden="1">'tab 1 ÚZ 33353 krajské'!$A$2:$D$101</definedName>
    <definedName name="Z_3B6D3ED3_13D8_4F4A_BD7A_D5D7482F18D0_.wvu.PrintTitles" localSheetId="0" hidden="1">'tab 1 ÚZ 33353 krajské'!$A:$D,'tab 1 ÚZ 33353 krajské'!$2:$3</definedName>
    <definedName name="Z_3B906B84_ACAC_4B79_99C5_18F991998A3E_.wvu.FilterData" localSheetId="0" hidden="1">'tab 1 ÚZ 33353 krajské'!#REF!</definedName>
    <definedName name="Z_3BB926EA_DF85_48EF_9C3F_7359938AA5D4_.wvu.FilterData" localSheetId="0" hidden="1">'tab 1 ÚZ 33353 krajské'!$A$3:$D$94</definedName>
    <definedName name="Z_3CA19EB9_CDE4_4D91_8D0C_66F6E3C6FA08_.wvu.FilterData" localSheetId="0" hidden="1">'tab 1 ÚZ 33353 krajské'!$A$3:$D$94</definedName>
    <definedName name="Z_3D6D76C6_8C7B_42D2_9BB5_193739E46237_.wvu.FilterData" localSheetId="0" hidden="1">'tab 1 ÚZ 33353 krajské'!$A$3:$D$94</definedName>
    <definedName name="Z_3E385291_53AD_42F8_8E87_E2D9C9FEB3F3_.wvu.FilterData" localSheetId="0" hidden="1">'tab 1 ÚZ 33353 krajské'!$A$3:$D$94</definedName>
    <definedName name="Z_3E70EF16_41F0_4A0E_AF6A_AE5310C93CB2_.wvu.FilterData" localSheetId="0" hidden="1">'tab 1 ÚZ 33353 krajské'!#REF!</definedName>
    <definedName name="Z_3EEC6A57_7857_4D08_95FB_D63D846A9D47_.wvu.FilterData" localSheetId="0" hidden="1">'tab 1 ÚZ 33353 krajské'!$A$3:$D$94</definedName>
    <definedName name="Z_40E63358_B2D1_4C06_8BE8_9A357B596BB7_.wvu.FilterData" localSheetId="0" hidden="1">'tab 1 ÚZ 33353 krajské'!$A$3:$D$94</definedName>
    <definedName name="Z_42EB07CC_ADE4_4DD0_A534_161B0327E931_.wvu.FilterData" localSheetId="0" hidden="1">'tab 1 ÚZ 33353 krajské'!$A$3:$D$94</definedName>
    <definedName name="Z_44C29DA8_FF23_4DAC_8E9A_C73DCB16BE3D_.wvu.FilterData" localSheetId="0" hidden="1">'tab 1 ÚZ 33353 krajské'!$A$3:$D$94</definedName>
    <definedName name="Z_47B636F5_607F_4E3D_861B_C5AD44DE6805_.wvu.FilterData" localSheetId="0" hidden="1">'tab 1 ÚZ 33353 krajské'!#REF!</definedName>
    <definedName name="Z_47CA0575_17D0_440D_ADD7_340F717A9FFC_.wvu.FilterData" localSheetId="0" hidden="1">'tab 1 ÚZ 33353 krajské'!#REF!</definedName>
    <definedName name="Z_49BFC034_87EF_4B1A_B94A_1BDAA56AFF28_.wvu.FilterData" localSheetId="0" hidden="1">'tab 1 ÚZ 33353 krajské'!$A$3:$D$94</definedName>
    <definedName name="Z_4A1CA6BB_6593_4AA3_A8AC_053BAF980394_.wvu.FilterData" localSheetId="0" hidden="1">'tab 1 ÚZ 33353 krajské'!$A$3:$D$94</definedName>
    <definedName name="Z_4A2939A6_3FC5_4F55_BE80_A115015E1114_.wvu.FilterData" localSheetId="0" hidden="1">'tab 1 ÚZ 33353 krajské'!#REF!</definedName>
    <definedName name="Z_4B439822_105F_4C77_A2B3_82E7A4ABBBB6_.wvu.PrintTitles" localSheetId="0" hidden="1">'tab 1 ÚZ 33353 krajské'!$2:$3</definedName>
    <definedName name="Z_4B439822_105F_4C77_A2B3_82E7A4ABBBB6_.wvu.Rows" localSheetId="0" hidden="1">'tab 1 ÚZ 33353 krajské'!$4:$33</definedName>
    <definedName name="Z_4E4E8F65_DD83_4547_88D0_E8BC24CAE124_.wvu.FilterData" localSheetId="0" hidden="1">'tab 1 ÚZ 33353 krajské'!$A$3:$D$94</definedName>
    <definedName name="Z_4E72B629_B135_41A4_9A76_B0EA42FF1955_.wvu.FilterData" localSheetId="0" hidden="1">'tab 1 ÚZ 33353 krajské'!#REF!</definedName>
    <definedName name="Z_4EA5ABD4_08A3_47D6_8AC6_FEC9AA92CF8F_.wvu.FilterData" localSheetId="0" hidden="1">'tab 1 ÚZ 33353 krajské'!$A$3:$D$94</definedName>
    <definedName name="Z_52620943_C4BF_4535_96E2_39763212A614_.wvu.FilterData" localSheetId="0" hidden="1">'tab 1 ÚZ 33353 krajské'!$A$3:$D$94</definedName>
    <definedName name="Z_549ADF5D_E7F6_45A6_8A03_FD947C512A61_.wvu.FilterData" localSheetId="0" hidden="1">'tab 1 ÚZ 33353 krajské'!#REF!</definedName>
    <definedName name="Z_54C6B954_3B58_45D4_8653_FF08FF6C3151_.wvu.FilterData" localSheetId="0" hidden="1">'tab 1 ÚZ 33353 krajské'!$A$3:$D$94</definedName>
    <definedName name="Z_563F6E57_D636_4DDB_A5F6_2A4E433CA140_.wvu.FilterData" localSheetId="0" hidden="1">'tab 1 ÚZ 33353 krajské'!$A$3:$D$94</definedName>
    <definedName name="Z_595BC03E_4405_430A_9616_98E62B833879_.wvu.PrintTitles" localSheetId="0" hidden="1">'tab 1 ÚZ 33353 krajské'!$A:$D,'tab 1 ÚZ 33353 krajské'!$2:$3</definedName>
    <definedName name="Z_5C4FE378_15D7_4A8D_9CAC_7D295EAF1BDA_.wvu.FilterData" localSheetId="0" hidden="1">'tab 1 ÚZ 33353 krajské'!$A$3:$D$94</definedName>
    <definedName name="Z_5F5C584A_4E29_464F_AC5F_853AB9FD8F14_.wvu.FilterData" localSheetId="0" hidden="1">'tab 1 ÚZ 33353 krajské'!#REF!</definedName>
    <definedName name="Z_61B93170_960B_4A76_94B7_E2B34D7E20A1_.wvu.FilterData" localSheetId="0" hidden="1">'tab 1 ÚZ 33353 krajské'!$A$3:$D$94</definedName>
    <definedName name="Z_67A64572_CB64_4FD5_BD35_F03AF5FB3A26_.wvu.FilterData" localSheetId="0" hidden="1">'tab 1 ÚZ 33353 krajské'!#REF!</definedName>
    <definedName name="Z_6A93E5ED_0D2A_452C_AC8B_65D9423C1799_.wvu.FilterData" localSheetId="0" hidden="1">'tab 1 ÚZ 33353 krajské'!#REF!</definedName>
    <definedName name="Z_6B79BE5C_64B0_4D46_A1B5_AF3B0E90AD58_.wvu.FilterData" localSheetId="0" hidden="1">'tab 1 ÚZ 33353 krajské'!#REF!</definedName>
    <definedName name="Z_6BE52B03_9A74_49B4_B02A_B591D1A60B76_.wvu.FilterData" localSheetId="0" hidden="1">'tab 1 ÚZ 33353 krajské'!$A$3:$D$94</definedName>
    <definedName name="Z_6C7B6C8B_4231_4772_A185_E7835C65AA0B_.wvu.FilterData" localSheetId="0" hidden="1">'tab 1 ÚZ 33353 krajské'!#REF!</definedName>
    <definedName name="Z_723B9C73_81E7_42FD_8A98_35365B6E9B15_.wvu.PrintTitles" localSheetId="0" hidden="1">'tab 1 ÚZ 33353 krajské'!$2:$3</definedName>
    <definedName name="Z_7A975027_63E5_490E_9827_984B13BC228F_.wvu.FilterData" localSheetId="0" hidden="1">'tab 1 ÚZ 33353 krajské'!#REF!</definedName>
    <definedName name="Z_7BED08CD_4098_45D1_9715_223080675BA1_.wvu.FilterData" localSheetId="0" hidden="1">'tab 1 ÚZ 33353 krajské'!$A$3:$D$94</definedName>
    <definedName name="Z_7D670B6F_B2E7_43AB_9A3B_27EDD2166177_.wvu.FilterData" localSheetId="0" hidden="1">'tab 1 ÚZ 33353 krajské'!$A$3:$D$94</definedName>
    <definedName name="Z_7F681FBB_AFC6_4410_885F_022131A52C6D_.wvu.PrintTitles" localSheetId="0" hidden="1">'tab 1 ÚZ 33353 krajské'!$2:$3</definedName>
    <definedName name="Z_7F84BD55_AA8B_4B50_867E_3BA6BF17BE94_.wvu.FilterData" localSheetId="0" hidden="1">'tab 1 ÚZ 33353 krajské'!#REF!</definedName>
    <definedName name="Z_819B9591_BEBB_44CD_AEC9_36D1EE3F4DBC_.wvu.FilterData" localSheetId="0" hidden="1">'tab 1 ÚZ 33353 krajské'!$A$3:$D$94</definedName>
    <definedName name="Z_81BB0CBF_E0F5_4723_81FE_FA2B4E680B78_.wvu.PrintTitles" localSheetId="0" hidden="1">'tab 1 ÚZ 33353 krajské'!$3:$3</definedName>
    <definedName name="Z_83C61587_A9F9_466D_AB47_3762039AA75E_.wvu.FilterData" localSheetId="0" hidden="1">'tab 1 ÚZ 33353 krajské'!#REF!</definedName>
    <definedName name="Z_844979D0_BE13_496E_BD8F_AB593E60B281_.wvu.FilterData" localSheetId="0" hidden="1">'tab 1 ÚZ 33353 krajské'!$A$3:$D$94</definedName>
    <definedName name="Z_84894671_23F9_4CC1_B0E8_EBA4F97640D9_.wvu.FilterData" localSheetId="0" hidden="1">'tab 1 ÚZ 33353 krajské'!$A$3:$D$94</definedName>
    <definedName name="Z_85898859_E01D_4AD1_A9EA_70B8D1A418F8_.wvu.FilterData" localSheetId="0" hidden="1">'tab 1 ÚZ 33353 krajské'!$A$3:$D$94</definedName>
    <definedName name="Z_85A87389_E66B_4289_9AD4_385C44342828_.wvu.FilterData" localSheetId="0" hidden="1">'tab 1 ÚZ 33353 krajské'!$A$3:$D$94</definedName>
    <definedName name="Z_86C29F71_FA54_44C4_A96A_439DD448F893_.wvu.FilterData" localSheetId="0" hidden="1">'tab 1 ÚZ 33353 krajské'!#REF!</definedName>
    <definedName name="Z_8787894F_F2C7_4D0D_92A2_2A14B28BC69B_.wvu.FilterData" localSheetId="0" hidden="1">'tab 1 ÚZ 33353 krajské'!$A$3:$D$94</definedName>
    <definedName name="Z_88651247_916D_4002_AF0E_0E878B811C76_.wvu.PrintTitles" localSheetId="0" hidden="1">'tab 1 ÚZ 33353 krajské'!$2:$3</definedName>
    <definedName name="Z_895C772D_1DB1_4233_94E1_FCF272098568_.wvu.FilterData" localSheetId="0" hidden="1">'tab 1 ÚZ 33353 krajské'!#REF!</definedName>
    <definedName name="Z_89ADBEF4_BEAD_4058_80F4_3027EFBC8B1A_.wvu.FilterData" localSheetId="0" hidden="1">'tab 1 ÚZ 33353 krajské'!$A$3:$D$94</definedName>
    <definedName name="Z_8AE44CE8_8236_409D_9AB8_ACAF691DD78E_.wvu.FilterData" localSheetId="0" hidden="1">'tab 1 ÚZ 33353 krajské'!$A$3:$D$94</definedName>
    <definedName name="Z_8C1938A0_ACB1_4184_89AC_3B267BE3EB9F_.wvu.PrintTitles" localSheetId="0" hidden="1">'tab 1 ÚZ 33353 krajské'!$A:$D,'tab 1 ÚZ 33353 krajské'!$2:$3</definedName>
    <definedName name="Z_8D002888_9D2B_431E_99F0_207BCD640CF2_.wvu.FilterData" localSheetId="0" hidden="1">'tab 1 ÚZ 33353 krajské'!#REF!</definedName>
    <definedName name="Z_8D505E1C_F7D4_4E7C_9761_9215A1F84F81_.wvu.PrintTitles" localSheetId="0" hidden="1">'tab 1 ÚZ 33353 krajské'!$A:$D,'tab 1 ÚZ 33353 krajské'!$2:$3</definedName>
    <definedName name="Z_9071EFC9_F5A8_411D_BB41_3B85E8ECD815_.wvu.FilterData" localSheetId="0" hidden="1">'tab 1 ÚZ 33353 krajské'!$A$3:$D$94</definedName>
    <definedName name="Z_928C74F3_90D7_4EAB_A988_468996D9BA47_.wvu.FilterData" localSheetId="0" hidden="1">'tab 1 ÚZ 33353 krajské'!#REF!</definedName>
    <definedName name="Z_946F4351_1E47_4076_8B7F_64F9B53F7204_.wvu.FilterData" localSheetId="0" hidden="1">'tab 1 ÚZ 33353 krajské'!$A$3:$D$94</definedName>
    <definedName name="Z_95EAB320_C348_4D5E_923E_53ACEB94B3CB_.wvu.PrintTitles" localSheetId="0" hidden="1">'tab 1 ÚZ 33353 krajské'!$A:$D,'tab 1 ÚZ 33353 krajské'!$2:$3</definedName>
    <definedName name="Z_96C5309F_BF97_422D_9FF6_5A8D04BADB1A_.wvu.PrintTitles" localSheetId="0" hidden="1">'tab 1 ÚZ 33353 krajské'!$A:$D,'tab 1 ÚZ 33353 krajské'!$2:$3</definedName>
    <definedName name="Z_97A86676_A229_40AA_9F53_80140771B693_.wvu.FilterData" localSheetId="0" hidden="1">'tab 1 ÚZ 33353 krajské'!$A$3:$D$94</definedName>
    <definedName name="Z_98CCA443_1EF0_412A_A3FE_ED570DFED8AC_.wvu.FilterData" localSheetId="0" hidden="1">'tab 1 ÚZ 33353 krajské'!$A$3:$D$94</definedName>
    <definedName name="Z_9DFB342C_4907_4DE2_B2A2_3C1A62C34A09_.wvu.FilterData" localSheetId="0" hidden="1">'tab 1 ÚZ 33353 krajské'!#REF!</definedName>
    <definedName name="Z_9E91C812_DBA8_4C07_988D_D24518B89DC1_.wvu.PrintTitles" localSheetId="0" hidden="1">'tab 1 ÚZ 33353 krajské'!$A:$D,'tab 1 ÚZ 33353 krajské'!$2:$3</definedName>
    <definedName name="Z_9E9852F3_640C_462A_8B07_51156D29FCF1_.wvu.FilterData" localSheetId="0" hidden="1">'tab 1 ÚZ 33353 krajské'!$A$3:$D$94</definedName>
    <definedName name="Z_9EED1AD2_FF9A_4AA8_A566_A0B96BB2794A_.wvu.FilterData" localSheetId="0" hidden="1">'tab 1 ÚZ 33353 krajské'!#REF!</definedName>
    <definedName name="Z_A2946173_4A0F_4C86_BFE0_9C6384C10BE7_.wvu.FilterData" localSheetId="0" hidden="1">'tab 1 ÚZ 33353 krajské'!$A$3:$D$94</definedName>
    <definedName name="Z_A2A63114_9D0F_4EB8_86FD_6AF540117D89_.wvu.FilterData" localSheetId="0" hidden="1">'tab 1 ÚZ 33353 krajské'!#REF!</definedName>
    <definedName name="Z_A43DE1A8_782C_44EE_9EBD_F078904FA681_.wvu.FilterData" localSheetId="0" hidden="1">'tab 1 ÚZ 33353 krajské'!$A$3:$D$94</definedName>
    <definedName name="Z_A5850A62_D5E9_4750_9EB4_647EA6AF4511_.wvu.FilterData" localSheetId="0" hidden="1">'tab 1 ÚZ 33353 krajské'!$A$3:$D$94</definedName>
    <definedName name="Z_A62462E9_6CFE_4415_8766_75CE6EEAE366_.wvu.FilterData" localSheetId="0" hidden="1">'tab 1 ÚZ 33353 krajské'!#REF!</definedName>
    <definedName name="Z_A9EB62BF_1081_412C_B731_3EA5D52697D3_.wvu.FilterData" localSheetId="0" hidden="1">'tab 1 ÚZ 33353 krajské'!#REF!</definedName>
    <definedName name="Z_AA7A54DA_9A53_4F24_B32D_B4371CABE6BC_.wvu.FilterData" localSheetId="0" hidden="1">'tab 1 ÚZ 33353 krajské'!$A$3:$D$94</definedName>
    <definedName name="Z_AB8225AB_E98A_4ABE_A85C_3054913685F8_.wvu.PrintTitles" localSheetId="0" hidden="1">'tab 1 ÚZ 33353 krajské'!$2:$3</definedName>
    <definedName name="Z_ABC2C5F9_12DE_429D_A53C_2544247A7449_.wvu.FilterData" localSheetId="0" hidden="1">'tab 1 ÚZ 33353 krajské'!$A$3:$D$94</definedName>
    <definedName name="Z_ABC2FBA2_9D46_4D06_AB15_0332630451AC_.wvu.FilterData" localSheetId="0" hidden="1">'tab 1 ÚZ 33353 krajské'!$A$3:$D$94</definedName>
    <definedName name="Z_ABDEF9CB_9C0F_424F_A20A_A1285D419E4A_.wvu.FilterData" localSheetId="0" hidden="1">'tab 1 ÚZ 33353 krajské'!$A$3:$D$94</definedName>
    <definedName name="Z_AEC769AB_00DC_4786_963D_BA6E918A9A8D_.wvu.FilterData" localSheetId="0" hidden="1">'tab 1 ÚZ 33353 krajské'!#REF!</definedName>
    <definedName name="Z_AECAA4B0_4746_45C2_8EEE_6C11DE51C453_.wvu.FilterData" localSheetId="0" hidden="1">'tab 1 ÚZ 33353 krajské'!#REF!</definedName>
    <definedName name="Z_AFCB4B5F_2AC8_40AD_9117_DF241E2A9C36_.wvu.FilterData" localSheetId="0" hidden="1">'tab 1 ÚZ 33353 krajské'!$A$3:$D$94</definedName>
    <definedName name="Z_B2FD638F_D047_44E8_AEA8_04BB254D2F26_.wvu.FilterData" localSheetId="0" hidden="1">'tab 1 ÚZ 33353 krajské'!#REF!</definedName>
    <definedName name="Z_B76A3F34_9588_4083_B660_0EAC3140F749_.wvu.FilterData" localSheetId="0" hidden="1">'tab 1 ÚZ 33353 krajské'!#REF!</definedName>
    <definedName name="Z_B90E97B2_BF2C_4B79_924C_1BE38E39F909_.wvu.FilterData" localSheetId="0" hidden="1">'tab 1 ÚZ 33353 krajské'!#REF!</definedName>
    <definedName name="Z_BB49E78D_532B_432F_A5DE_6EF3B516B724_.wvu.FilterData" localSheetId="0" hidden="1">'tab 1 ÚZ 33353 krajské'!$A$3:$D$94</definedName>
    <definedName name="Z_BEA21E72_2316_4C55_B64B_F73118F70A15_.wvu.FilterData" localSheetId="0" hidden="1">'tab 1 ÚZ 33353 krajské'!#REF!</definedName>
    <definedName name="Z_BF733EA5_F1D5_45F2_A3B1_F92D2C273FA2_.wvu.FilterData" localSheetId="0" hidden="1">'tab 1 ÚZ 33353 krajské'!$A$3:$D$94</definedName>
    <definedName name="Z_C172C346_C664_4C4F_A636_A02BCAC46FAB_.wvu.FilterData" localSheetId="0" hidden="1">'tab 1 ÚZ 33353 krajské'!$A$3:$D$94</definedName>
    <definedName name="Z_C4401D37_F819_4105_9E69_5B32EEB1F879_.wvu.Cols" localSheetId="0" hidden="1">'tab 1 ÚZ 33353 krajské'!#REF!</definedName>
    <definedName name="Z_C4401D37_F819_4105_9E69_5B32EEB1F879_.wvu.PrintTitles" localSheetId="0" hidden="1">'tab 1 ÚZ 33353 krajské'!$A:$D,'tab 1 ÚZ 33353 krajské'!$2:$3</definedName>
    <definedName name="Z_C6770390_51FE_4CF9_880F_194C7D1CD808_.wvu.FilterData" localSheetId="0" hidden="1">'tab 1 ÚZ 33353 krajské'!#REF!</definedName>
    <definedName name="Z_C996381F_5BBD_4FB4_BB9C_7820F6100173_.wvu.FilterData" localSheetId="0" hidden="1">'tab 1 ÚZ 33353 krajské'!$A$3:$D$94</definedName>
    <definedName name="Z_CA810504_DAEF_4010_9D87_9BEA4B26802D_.wvu.FilterData" localSheetId="0" hidden="1">'tab 1 ÚZ 33353 krajské'!$A$3:$D$94</definedName>
    <definedName name="Z_CBEC38AB_2C89_486F_9295_2258F1A1E2E8_.wvu.FilterData" localSheetId="0" hidden="1">'tab 1 ÚZ 33353 krajské'!#REF!</definedName>
    <definedName name="Z_CD2E23BE_E5BF_48BE_8B18_28D2AF1AA2B6_.wvu.FilterData" localSheetId="0" hidden="1">'tab 1 ÚZ 33353 krajské'!$A$3:$D$94</definedName>
    <definedName name="Z_CD4264F5_C66D_4FCF_B4C1_F0A88A26372A_.wvu.FilterData" localSheetId="0" hidden="1">'tab 1 ÚZ 33353 krajské'!#REF!</definedName>
    <definedName name="Z_CE7F3D1A_D5B4_4FEB_9D97_44A61ABAB5F4_.wvu.FilterData" localSheetId="0" hidden="1">'tab 1 ÚZ 33353 krajské'!#REF!</definedName>
    <definedName name="Z_CEB5AFDB_002B_4079_AB0E_8DC69229429A_.wvu.FilterData" localSheetId="0" hidden="1">'tab 1 ÚZ 33353 krajské'!$A$3:$D$94</definedName>
    <definedName name="Z_CEE4C3CA_702C_4B9B_B4AA_1DAD8C0C8B68_.wvu.FilterData" localSheetId="0" hidden="1">'tab 1 ÚZ 33353 krajské'!$A$3:$D$94</definedName>
    <definedName name="Z_D0708ECD_6E48_4790_B620_6AD47D4576DA_.wvu.FilterData" localSheetId="0" hidden="1">'tab 1 ÚZ 33353 krajské'!$A$3:$D$94</definedName>
    <definedName name="Z_D0B7B188_0FDB_40EC_A10C_DE7C18A1C7A0_.wvu.FilterData" localSheetId="0" hidden="1">'tab 1 ÚZ 33353 krajské'!#REF!</definedName>
    <definedName name="Z_D1EAC132_D00B_4129_8586_8C2909DBC911_.wvu.FilterData" localSheetId="0" hidden="1">'tab 1 ÚZ 33353 krajské'!$A$3:$D$94</definedName>
    <definedName name="Z_D7494CFD_A314_4F8A_9DD8_78F0C60401E3_.wvu.PrintTitles" localSheetId="0" hidden="1">'tab 1 ÚZ 33353 krajské'!$A:$D,'tab 1 ÚZ 33353 krajské'!$2:$3</definedName>
    <definedName name="Z_D75DA663_1275_45B3_B18E_0843DB30D46D_.wvu.FilterData" localSheetId="0" hidden="1">'tab 1 ÚZ 33353 krajské'!$A$3:$D$94</definedName>
    <definedName name="Z_D7BC4288_C3E5_424B_B4CF_17D23E420E33_.wvu.FilterData" localSheetId="0" hidden="1">'tab 1 ÚZ 33353 krajské'!$A$3:$D$94</definedName>
    <definedName name="Z_D7CD6A4A_6C17_4602_9A37_82F8B5A8007F_.wvu.FilterData" localSheetId="0" hidden="1">'tab 1 ÚZ 33353 krajské'!#REF!</definedName>
    <definedName name="Z_D9626920_4EFB_415E_AFF2_3DEC8908AE9A_.wvu.FilterData" localSheetId="0" hidden="1">'tab 1 ÚZ 33353 krajské'!$A$3:$D$94</definedName>
    <definedName name="Z_DE229845_4D3D_43A7_985B_05CEA9104622_.wvu.FilterData" localSheetId="0" hidden="1">'tab 1 ÚZ 33353 krajské'!$A$3:$D$94</definedName>
    <definedName name="Z_E03AF3D1_0B03_4955_8060_8800369D9976_.wvu.FilterData" localSheetId="0" hidden="1">'tab 1 ÚZ 33353 krajské'!#REF!</definedName>
    <definedName name="Z_E12B219B_7482_402A_80C8_A0E98C6E17B4_.wvu.FilterData" localSheetId="0" hidden="1">'tab 1 ÚZ 33353 krajské'!$A$3:$D$94</definedName>
    <definedName name="Z_E4CA25ED_96C4_4F92_B924_772F6D1E5657_.wvu.FilterData" localSheetId="0" hidden="1">'tab 1 ÚZ 33353 krajské'!$A$3:$D$94</definedName>
    <definedName name="Z_E55E3F3D_B583_4C22_93C3_FBE6D2B6ABE7_.wvu.PrintTitles" localSheetId="0" hidden="1">'tab 1 ÚZ 33353 krajské'!$A:$D,'tab 1 ÚZ 33353 krajské'!$2:$3</definedName>
    <definedName name="Z_E5AA54B5_902B_4DE5_A8DE_A1A6BA9DD49E_.wvu.FilterData" localSheetId="0" hidden="1">'tab 1 ÚZ 33353 krajské'!#REF!</definedName>
    <definedName name="Z_E72650C3_79C7_49CB_9C80_8174581E7761_.wvu.FilterData" localSheetId="0" hidden="1">'tab 1 ÚZ 33353 krajské'!#REF!</definedName>
    <definedName name="Z_E9E85C84_5BD5_11D7_A5C2_B622CBA17847_.wvu.Cols" localSheetId="0" hidden="1">'tab 1 ÚZ 33353 krajské'!#REF!</definedName>
    <definedName name="Z_EA23C782_29A5_4FB6_A4BC_CA8118BC85E7_.wvu.FilterData" localSheetId="0" hidden="1">'tab 1 ÚZ 33353 krajské'!$A$3:$D$94</definedName>
    <definedName name="Z_EB37BC9D_5FAA_4F05_83A8_1DA697610E95_.wvu.FilterData" localSheetId="0" hidden="1">'tab 1 ÚZ 33353 krajské'!#REF!</definedName>
    <definedName name="Z_EB600569_996B_419D_A603_93FBF90DAC1E_.wvu.FilterData" localSheetId="0" hidden="1">'tab 1 ÚZ 33353 krajské'!#REF!</definedName>
    <definedName name="Z_EB8D4C27_6934_4D87_8C6F_309D4636BC85_.wvu.PrintTitles" localSheetId="0" hidden="1">'tab 1 ÚZ 33353 krajské'!$C:$D,'tab 1 ÚZ 33353 krajské'!$2:$3</definedName>
    <definedName name="Z_EC56D405_75F3_4162_B946_20C34657B583_.wvu.FilterData" localSheetId="0" hidden="1">'tab 1 ÚZ 33353 krajské'!$A$3:$D$94</definedName>
    <definedName name="Z_ED1DD4B7_FC8D_4E9A_8FC5_EFF0DCEAD450_.wvu.FilterData" localSheetId="0" hidden="1">'tab 1 ÚZ 33353 krajské'!$A$3:$D$94</definedName>
    <definedName name="Z_EDAFC543_3C73_4477_89C0_A479652AA86D_.wvu.FilterData" localSheetId="0" hidden="1">'tab 1 ÚZ 33353 krajské'!#REF!</definedName>
    <definedName name="Z_EDAFC543_3C73_4477_89C0_A479652AA86D_.wvu.PrintArea" localSheetId="0" hidden="1">'tab 1 ÚZ 33353 krajské'!$A$2:$D$101</definedName>
    <definedName name="Z_EDAFC543_3C73_4477_89C0_A479652AA86D_.wvu.PrintTitles" localSheetId="0" hidden="1">'tab 1 ÚZ 33353 krajské'!$A:$D,'tab 1 ÚZ 33353 krajské'!$2:$3</definedName>
    <definedName name="Z_EF2CB186_DE69_4411_8321_77C5304DF91B_.wvu.FilterData" localSheetId="0" hidden="1">'tab 1 ÚZ 33353 krajské'!$A$3:$D$94</definedName>
    <definedName name="Z_F58F937B_00D0_4520_8F19_EE3482035FBD_.wvu.PrintTitles" localSheetId="0" hidden="1">'tab 1 ÚZ 33353 krajské'!$2:$3</definedName>
    <definedName name="Z_F7061511_B5E4_4D86_87B9_9FBD7AB8A324_.wvu.FilterData" localSheetId="0" hidden="1">'tab 1 ÚZ 33353 krajské'!$A$3:$D$94</definedName>
    <definedName name="Z_F769B42D_DA81_435D_995C_F7F8DEB1E27F_.wvu.FilterData" localSheetId="0" hidden="1">'tab 1 ÚZ 33353 krajské'!$A$3:$D$94</definedName>
    <definedName name="Z_F7FAF9C9_72F8_454C_8F0D_8240AF8402AE_.wvu.FilterData" localSheetId="0" hidden="1">'tab 1 ÚZ 33353 krajské'!$A$3:$D$94</definedName>
    <definedName name="Z_FC89C955_2FAB_4D75_B777_820191E7F3A2_.wvu.FilterData" localSheetId="0" hidden="1">'tab 1 ÚZ 33353 krajské'!#REF!</definedName>
    <definedName name="Z_FCC2CE85_71EB_40E4_BEE8_C00F36045FD1_.wvu.FilterData" localSheetId="0" hidden="1">'tab 1 ÚZ 33353 krajské'!#REF!</definedName>
    <definedName name="Z_FE7C889B_9405_4BF2_80BE_C37BAF3B021E_.wvu.FilterData" localSheetId="0" hidden="1">'tab 1 ÚZ 33353 krajské'!#REF!</definedName>
    <definedName name="Z_FEF24998_15AF_4372_B528_E408CEE2171B_.wvu.FilterData" localSheetId="0" hidden="1">'tab 1 ÚZ 33353 krajské'!#REF!</definedName>
  </definedNames>
  <calcPr fullCalcOnLoad="1"/>
</workbook>
</file>

<file path=xl/comments1.xml><?xml version="1.0" encoding="utf-8"?>
<comments xmlns="http://schemas.openxmlformats.org/spreadsheetml/2006/main">
  <authors>
    <author>213</author>
    <author>387</author>
  </authors>
  <commentList>
    <comment ref="D8" authorId="0">
      <text>
        <r>
          <rPr>
            <b/>
            <sz val="8"/>
            <rFont val="Tahoma"/>
            <family val="0"/>
          </rPr>
          <t>213:</t>
        </r>
        <r>
          <rPr>
            <sz val="8"/>
            <rFont val="Tahoma"/>
            <family val="0"/>
          </rPr>
          <t xml:space="preserve">
k 1.2.2012 původní organizace Střední odborná škola veřejnosprávní a sociální, Stěžery, Lipová 56 byla sloučena s OA HK a stala se její  nástupnickou organizací s novým názvem</t>
        </r>
      </text>
    </comment>
    <comment ref="D51" authorId="1">
      <text>
        <r>
          <rPr>
            <b/>
            <sz val="8"/>
            <rFont val="Tahoma"/>
            <family val="0"/>
          </rPr>
          <t>387:</t>
        </r>
        <r>
          <rPr>
            <sz val="8"/>
            <rFont val="Tahoma"/>
            <family val="0"/>
          </rPr>
          <t xml:space="preserve">
změna názvu sloučené organizace
</t>
        </r>
      </text>
    </comment>
  </commentList>
</comments>
</file>

<file path=xl/sharedStrings.xml><?xml version="1.0" encoding="utf-8"?>
<sst xmlns="http://schemas.openxmlformats.org/spreadsheetml/2006/main" count="112" uniqueCount="112">
  <si>
    <t>částky v tis. Kč</t>
  </si>
  <si>
    <t>ORG</t>
  </si>
  <si>
    <t>ODPA</t>
  </si>
  <si>
    <t>okr</t>
  </si>
  <si>
    <t>Odvody</t>
  </si>
  <si>
    <t>FKSP</t>
  </si>
  <si>
    <t>ONIV 
celkem</t>
  </si>
  <si>
    <t xml:space="preserve">NIV celkem       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</si>
  <si>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</si>
  <si>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</si>
  <si>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</si>
  <si>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</si>
  <si>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</si>
  <si>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</si>
  <si>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</si>
  <si>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</si>
  <si>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</si>
  <si>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</si>
  <si>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</si>
  <si>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</si>
  <si>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</si>
  <si>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</si>
  <si>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</si>
  <si>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</si>
  <si>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</si>
  <si>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</si>
  <si>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</si>
  <si>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</si>
  <si>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</si>
  <si>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</si>
  <si>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</si>
  <si>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</si>
  <si>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</si>
  <si>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</si>
  <si>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</si>
  <si>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</si>
  <si>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</si>
  <si>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</si>
  <si>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</si>
  <si>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</si>
  <si>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</si>
  <si>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</si>
  <si>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</si>
  <si>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</si>
  <si>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propagační tvorby a polygrafie, Velké Poříčí, Náchodská 285</t>
  </si>
  <si>
    <t>Střední škola řemeslná, Jaroměř, Studničkova 260</t>
  </si>
  <si>
    <t>Střední průmyslová škola, Hronov, Hostovského 910</t>
  </si>
  <si>
    <t>Vyšší odborná škola stavební a Střední průmyslová škola stavební arch. Jana Letzela, Náchod, Pražská 931</t>
  </si>
  <si>
    <t>Základní škola a Mateřská škola Josefa Zemana, Náchod, Jiráskova 461</t>
  </si>
  <si>
    <t>Základní škola logopedická a Mateřská škola logopedická, Choustníkovo Hradiště 161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</si>
  <si>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</si>
  <si>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</si>
  <si>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</si>
  <si>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</si>
  <si>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</si>
  <si>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</si>
  <si>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</si>
  <si>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</si>
  <si>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</si>
  <si>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</si>
  <si>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</si>
  <si>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</si>
  <si>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</si>
  <si>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</si>
  <si>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</si>
  <si>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</si>
  <si>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</si>
  <si>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</si>
  <si>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</si>
  <si>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</si>
  <si>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</si>
  <si>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</si>
  <si>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</si>
  <si>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</si>
  <si>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</si>
  <si>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 xml:space="preserve">Celkem </t>
  </si>
  <si>
    <t>Střední škola technická a řemeslná, Nový Bydžov, Dr. M. Tyrše 112</t>
  </si>
  <si>
    <t>Mateřská škola, Speciální základní škola a Praktická škola, Hradec Králové, Hradecká 1231</t>
  </si>
  <si>
    <t>Základní škola a Mateřská škola při Fakultní nemocnici, Hradec Králové, Sokolská 581</t>
  </si>
  <si>
    <t>Dětský domov  Potštejn, Českých bratří 141</t>
  </si>
  <si>
    <t>Česká lesnická akademie Trutnov-střední škola a vyšší odborná škola,Trutnov, Lesnická 9</t>
  </si>
  <si>
    <t>Základní škola a Mateřská škola při dětské léčebně, Jánské Lázně, Horní promenáda 268</t>
  </si>
  <si>
    <t>Vyšší odborná škola a Střední průmyslová škola, Rychnov nad Kněžnou, U Stadionu 1166</t>
  </si>
  <si>
    <t>Obchodní akademie a Jazyková škola s právem státní jazykové zkoušky, Hradec Králové, V Lipkách 692</t>
  </si>
  <si>
    <t>Základní škola a Mateřská škola, Vrchlabí, Krkonošská 230</t>
  </si>
  <si>
    <t>Střední škola hotelnictví a  společného stravování, Teplice nad Metují, Střmenské podhradí 218</t>
  </si>
  <si>
    <t>nerozděleno</t>
  </si>
  <si>
    <t>Střední odborná škola  oděvní, služeb a ekonomiky, Červený Kostelec,17.listopadu 1197</t>
  </si>
  <si>
    <t>Pedagogicko-psychologická poradna Královéhradeckého kraje, Hradec Králové, M. Horákové 504</t>
  </si>
  <si>
    <t>Základní škola a Praktická škola, Rychnov nad Kněžnou, Kolowratská 485</t>
  </si>
  <si>
    <t>Odborné učiliště, Hostinné, Mládežnická 329</t>
  </si>
  <si>
    <t>Speciální základní škola Augustina Bartoše, Úpice ,                                         
Nábřeží pplk. A. Bunzla 660</t>
  </si>
  <si>
    <t>Platy neped.</t>
  </si>
  <si>
    <t>OON neped.</t>
  </si>
  <si>
    <t>Střední škola a Základní škola, Nové Město nad Metují, Husovo nám. 1218</t>
  </si>
  <si>
    <t>Speciální základní škola, Chlumec nad Cidlinou, Smetanova 123</t>
  </si>
  <si>
    <t>Limit zam.</t>
  </si>
  <si>
    <t>Platy pedag.</t>
  </si>
  <si>
    <t>OON pedag.</t>
  </si>
  <si>
    <t>Základní škola, Jaroměř, Komenského 392</t>
  </si>
  <si>
    <t>Střední průmyslová škola, střední odborná škola a střední odborné učiliště, Nové Město nad Metují, Školní 1377</t>
  </si>
  <si>
    <t>Obchodní akademie, Střední odborná škola a Jazyková škola s právem státní jazykové zkoušky, Hradec Králové, V Lipkách 692</t>
  </si>
  <si>
    <t>Gymnázium, střední odborná škola, střední odborné učiliště a vyšší odborná škola, Hořice, Husova 1414</t>
  </si>
  <si>
    <t>Střední škola zemědělská a ekologická a střední odborné učiliště chladicí a klimatizační techniky, Kostelec nad Orlicí, Komenského 873</t>
  </si>
  <si>
    <t xml:space="preserve"> </t>
  </si>
  <si>
    <t>Mateřská škola, Základní škola a Praktická škola, Trutnov, Horská 160</t>
  </si>
  <si>
    <t>vyčleněný limit MŠMT po 3. zm. rozp.</t>
  </si>
  <si>
    <t>tab. č. 1</t>
  </si>
  <si>
    <t>ukazatele k 15.11.2012</t>
  </si>
  <si>
    <t>Upravené ukazatele přímých NIV pro školy a školská zařízení zřízené krajem  pro rok 2012 -  ÚZ 33353</t>
  </si>
  <si>
    <t>příspěvková organizace</t>
  </si>
  <si>
    <t>Rada KHK dne 16.11.2012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</si>
</sst>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#,##0.0000000000000000"/>
    <numFmt numFmtId="188" formatCode="#,##0.00000000000000000"/>
    <numFmt numFmtId="189" formatCode="#,##0.000000000000000000"/>
    <numFmt numFmtId="190" formatCode="#,##0.0000000000000000000"/>
    <numFmt numFmtId="191" formatCode="#,##0.00000000000000000000"/>
    <numFmt numFmtId="192" formatCode="#,##0.000000000000000000000"/>
    <numFmt numFmtId="193" formatCode="#,##0.0000000000000000000000"/>
    <numFmt numFmtId="194" formatCode="#,##0.00000000000000000000000"/>
    <numFmt numFmtId="195" formatCode="#,##0.000000000000000000000000"/>
    <numFmt numFmtId="196" formatCode="#,##0.0000000000000000000000000"/>
    <numFmt numFmtId="197" formatCode="#,##0.00000000000000000000000000"/>
    <numFmt numFmtId="198" formatCode="#,##0.000000000000000000000000000"/>
    <numFmt numFmtId="199" formatCode="#,##0.0000000000000000000000000000"/>
    <numFmt numFmtId="200" formatCode="#,##0.00000000000000000000000000000"/>
    <numFmt numFmtId="201" formatCode="#,##0.000000000000000000000000000000"/>
    <numFmt numFmtId="202" formatCode="#,##0.0000000000000000000000000000000"/>
    <numFmt numFmtId="203" formatCode="#,##0.0000000000000000000000000000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69" fontId="9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9" fontId="0" fillId="0" borderId="0" xfId="0" applyNumberForma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169" fontId="0" fillId="0" borderId="17" xfId="0" applyNumberFormat="1" applyFont="1" applyFill="1" applyBorder="1" applyAlignment="1">
      <alignment horizontal="center" vertical="center"/>
    </xf>
    <xf numFmtId="169" fontId="0" fillId="0" borderId="18" xfId="0" applyNumberFormat="1" applyFont="1" applyFill="1" applyBorder="1" applyAlignment="1">
      <alignment horizontal="center" vertical="center"/>
    </xf>
    <xf numFmtId="169" fontId="0" fillId="0" borderId="19" xfId="0" applyNumberFormat="1" applyFont="1" applyFill="1" applyBorder="1" applyAlignment="1">
      <alignment horizontal="center" vertical="center"/>
    </xf>
    <xf numFmtId="169" fontId="0" fillId="25" borderId="20" xfId="0" applyNumberFormat="1" applyFont="1" applyFill="1" applyBorder="1" applyAlignment="1">
      <alignment horizontal="center" vertical="center"/>
    </xf>
    <xf numFmtId="169" fontId="0" fillId="26" borderId="17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0" fillId="0" borderId="12" xfId="0" applyFont="1" applyFill="1" applyBorder="1" applyAlignment="1">
      <alignment wrapText="1"/>
    </xf>
    <xf numFmtId="170" fontId="37" fillId="0" borderId="20" xfId="0" applyNumberFormat="1" applyFont="1" applyFill="1" applyBorder="1" applyAlignment="1">
      <alignment horizontal="center" vertical="center"/>
    </xf>
    <xf numFmtId="170" fontId="37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Alignment="1">
      <alignment/>
    </xf>
    <xf numFmtId="170" fontId="0" fillId="25" borderId="20" xfId="0" applyNumberFormat="1" applyFill="1" applyBorder="1" applyAlignment="1">
      <alignment horizontal="center" vertical="center"/>
    </xf>
    <xf numFmtId="170" fontId="0" fillId="25" borderId="22" xfId="0" applyNumberFormat="1" applyFill="1" applyBorder="1" applyAlignment="1">
      <alignment horizontal="center" vertical="center"/>
    </xf>
    <xf numFmtId="169" fontId="0" fillId="0" borderId="23" xfId="0" applyNumberFormat="1" applyFont="1" applyFill="1" applyBorder="1" applyAlignment="1">
      <alignment horizontal="center" vertical="center"/>
    </xf>
    <xf numFmtId="169" fontId="0" fillId="0" borderId="24" xfId="0" applyNumberFormat="1" applyFont="1" applyFill="1" applyBorder="1" applyAlignment="1">
      <alignment horizontal="center" vertical="center"/>
    </xf>
    <xf numFmtId="169" fontId="0" fillId="0" borderId="25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25" borderId="22" xfId="0" applyNumberFormat="1" applyFill="1" applyBorder="1" applyAlignment="1">
      <alignment horizontal="center" vertical="center"/>
    </xf>
    <xf numFmtId="169" fontId="8" fillId="0" borderId="13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169" fontId="8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25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4" fontId="8" fillId="25" borderId="22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9.140625" defaultRowHeight="27" customHeight="1"/>
  <cols>
    <col min="1" max="1" width="4.7109375" style="1" customWidth="1"/>
    <col min="2" max="2" width="5.7109375" style="1" customWidth="1"/>
    <col min="3" max="3" width="3.8515625" style="2" hidden="1" customWidth="1"/>
    <col min="4" max="4" width="35.28125" style="9" customWidth="1"/>
    <col min="5" max="5" width="10.28125" style="1" customWidth="1"/>
    <col min="6" max="6" width="10.421875" style="1" customWidth="1"/>
    <col min="7" max="7" width="9.421875" style="1" customWidth="1"/>
    <col min="8" max="8" width="8.7109375" style="1" customWidth="1"/>
    <col min="9" max="9" width="10.421875" style="1" customWidth="1"/>
    <col min="10" max="10" width="8.421875" style="1" customWidth="1"/>
    <col min="11" max="11" width="9.00390625" style="1" customWidth="1"/>
    <col min="12" max="12" width="11.28125" style="1" customWidth="1"/>
    <col min="13" max="13" width="8.57421875" style="1" customWidth="1"/>
    <col min="14" max="16384" width="9.140625" style="1" customWidth="1"/>
  </cols>
  <sheetData>
    <row r="1" spans="1:13" ht="27" customHeight="1">
      <c r="A1" s="46" t="s">
        <v>109</v>
      </c>
      <c r="M1" s="23" t="s">
        <v>107</v>
      </c>
    </row>
    <row r="2" spans="1:13" ht="16.5" thickBot="1">
      <c r="A2" s="47" t="s">
        <v>111</v>
      </c>
      <c r="E2" s="48" t="s">
        <v>108</v>
      </c>
      <c r="M2" s="3" t="s">
        <v>0</v>
      </c>
    </row>
    <row r="3" spans="1:13" s="5" customFormat="1" ht="23.25" thickBot="1">
      <c r="A3" s="65" t="s">
        <v>1</v>
      </c>
      <c r="B3" s="71" t="s">
        <v>2</v>
      </c>
      <c r="C3" s="60" t="s">
        <v>3</v>
      </c>
      <c r="D3" s="4" t="s">
        <v>110</v>
      </c>
      <c r="E3" s="29" t="s">
        <v>97</v>
      </c>
      <c r="F3" s="30" t="s">
        <v>92</v>
      </c>
      <c r="G3" s="30" t="s">
        <v>98</v>
      </c>
      <c r="H3" s="30" t="s">
        <v>93</v>
      </c>
      <c r="I3" s="30" t="s">
        <v>4</v>
      </c>
      <c r="J3" s="30" t="s">
        <v>5</v>
      </c>
      <c r="K3" s="31" t="s">
        <v>6</v>
      </c>
      <c r="L3" s="32" t="s">
        <v>7</v>
      </c>
      <c r="M3" s="39" t="s">
        <v>96</v>
      </c>
    </row>
    <row r="4" spans="1:13" ht="38.25">
      <c r="A4" s="66">
        <v>1</v>
      </c>
      <c r="B4" s="72">
        <v>3121</v>
      </c>
      <c r="C4" s="61">
        <v>1</v>
      </c>
      <c r="D4" s="6" t="s">
        <v>8</v>
      </c>
      <c r="E4" s="51">
        <v>15382.699999999999</v>
      </c>
      <c r="F4" s="52">
        <v>1590.7</v>
      </c>
      <c r="G4" s="52">
        <v>145</v>
      </c>
      <c r="H4" s="52">
        <v>110</v>
      </c>
      <c r="I4" s="52">
        <v>5857.7</v>
      </c>
      <c r="J4" s="52">
        <v>169.7</v>
      </c>
      <c r="K4" s="53">
        <v>216.4</v>
      </c>
      <c r="L4" s="77">
        <f aca="true" t="shared" si="0" ref="L4:L35">SUM(E4:H4,I4:K4)</f>
        <v>23472.2</v>
      </c>
      <c r="M4" s="54">
        <v>50.81</v>
      </c>
    </row>
    <row r="5" spans="1:13" ht="25.5">
      <c r="A5" s="67">
        <v>2</v>
      </c>
      <c r="B5" s="73">
        <v>3121</v>
      </c>
      <c r="C5" s="62">
        <v>1</v>
      </c>
      <c r="D5" s="7" t="s">
        <v>9</v>
      </c>
      <c r="E5" s="33">
        <v>16187.8</v>
      </c>
      <c r="F5" s="34">
        <v>1529.6</v>
      </c>
      <c r="G5" s="34">
        <v>125</v>
      </c>
      <c r="H5" s="34">
        <v>200</v>
      </c>
      <c r="I5" s="34">
        <v>6134.4</v>
      </c>
      <c r="J5" s="34">
        <v>177.2</v>
      </c>
      <c r="K5" s="35">
        <v>218.7</v>
      </c>
      <c r="L5" s="78">
        <f t="shared" si="0"/>
        <v>24572.699999999997</v>
      </c>
      <c r="M5" s="40">
        <v>59.02</v>
      </c>
    </row>
    <row r="6" spans="1:13" ht="25.5">
      <c r="A6" s="67">
        <v>3</v>
      </c>
      <c r="B6" s="73">
        <v>3121</v>
      </c>
      <c r="C6" s="62">
        <v>1</v>
      </c>
      <c r="D6" s="7" t="s">
        <v>10</v>
      </c>
      <c r="E6" s="33">
        <v>6649.100000000001</v>
      </c>
      <c r="F6" s="34">
        <v>743.6</v>
      </c>
      <c r="G6" s="34">
        <v>20</v>
      </c>
      <c r="H6" s="34">
        <v>2</v>
      </c>
      <c r="I6" s="34">
        <v>2521</v>
      </c>
      <c r="J6" s="34">
        <v>73.9</v>
      </c>
      <c r="K6" s="35">
        <v>142.4</v>
      </c>
      <c r="L6" s="78">
        <f t="shared" si="0"/>
        <v>10152</v>
      </c>
      <c r="M6" s="40">
        <v>24.970000000000002</v>
      </c>
    </row>
    <row r="7" spans="1:13" ht="51">
      <c r="A7" s="68">
        <v>6</v>
      </c>
      <c r="B7" s="74">
        <v>3122</v>
      </c>
      <c r="C7" s="63">
        <v>1</v>
      </c>
      <c r="D7" s="27" t="s">
        <v>83</v>
      </c>
      <c r="E7" s="37">
        <v>968.5</v>
      </c>
      <c r="F7" s="36">
        <v>142</v>
      </c>
      <c r="G7" s="36">
        <v>0</v>
      </c>
      <c r="H7" s="36">
        <v>4</v>
      </c>
      <c r="I7" s="49">
        <v>378.93</v>
      </c>
      <c r="J7" s="49">
        <v>11.105</v>
      </c>
      <c r="K7" s="50">
        <v>42.665</v>
      </c>
      <c r="L7" s="79">
        <f t="shared" si="0"/>
        <v>1547.2</v>
      </c>
      <c r="M7" s="55">
        <v>4.17</v>
      </c>
    </row>
    <row r="8" spans="1:13" ht="63.75">
      <c r="A8" s="67">
        <v>12</v>
      </c>
      <c r="B8" s="73">
        <v>3122</v>
      </c>
      <c r="C8" s="62">
        <v>1</v>
      </c>
      <c r="D8" s="7" t="s">
        <v>101</v>
      </c>
      <c r="E8" s="33">
        <v>15655.100000000002</v>
      </c>
      <c r="F8" s="34">
        <v>2774.7</v>
      </c>
      <c r="G8" s="34">
        <v>126.89999999999998</v>
      </c>
      <c r="H8" s="34">
        <v>251.60000000000002</v>
      </c>
      <c r="I8" s="44">
        <v>6394.87</v>
      </c>
      <c r="J8" s="44">
        <v>184.395</v>
      </c>
      <c r="K8" s="45">
        <v>885.035</v>
      </c>
      <c r="L8" s="78">
        <f t="shared" si="0"/>
        <v>26272.600000000002</v>
      </c>
      <c r="M8" s="40">
        <v>62.3</v>
      </c>
    </row>
    <row r="9" spans="1:13" ht="38.25">
      <c r="A9" s="67">
        <v>10</v>
      </c>
      <c r="B9" s="73">
        <v>3122</v>
      </c>
      <c r="C9" s="62">
        <v>1</v>
      </c>
      <c r="D9" s="7" t="s">
        <v>11</v>
      </c>
      <c r="E9" s="33">
        <v>7485.6</v>
      </c>
      <c r="F9" s="34">
        <v>1570.1999999999998</v>
      </c>
      <c r="G9" s="34">
        <v>156</v>
      </c>
      <c r="H9" s="34">
        <v>6</v>
      </c>
      <c r="I9" s="34">
        <v>3134.1</v>
      </c>
      <c r="J9" s="34">
        <v>90.6</v>
      </c>
      <c r="K9" s="35">
        <v>109.19999999999999</v>
      </c>
      <c r="L9" s="78">
        <f t="shared" si="0"/>
        <v>12551.7</v>
      </c>
      <c r="M9" s="40">
        <v>33.53</v>
      </c>
    </row>
    <row r="10" spans="1:13" ht="38.25">
      <c r="A10" s="67">
        <v>7</v>
      </c>
      <c r="B10" s="73">
        <v>3122</v>
      </c>
      <c r="C10" s="62">
        <v>1</v>
      </c>
      <c r="D10" s="7" t="s">
        <v>12</v>
      </c>
      <c r="E10" s="33">
        <v>10672.5</v>
      </c>
      <c r="F10" s="34">
        <v>2453.8999999999996</v>
      </c>
      <c r="G10" s="34">
        <v>14</v>
      </c>
      <c r="H10" s="34">
        <v>154.5</v>
      </c>
      <c r="I10" s="34">
        <v>4520.3</v>
      </c>
      <c r="J10" s="34">
        <v>131.3</v>
      </c>
      <c r="K10" s="35">
        <v>146.8</v>
      </c>
      <c r="L10" s="78">
        <f t="shared" si="0"/>
        <v>18093.3</v>
      </c>
      <c r="M10" s="40">
        <v>41.02</v>
      </c>
    </row>
    <row r="11" spans="1:13" ht="38.25">
      <c r="A11" s="67">
        <v>8</v>
      </c>
      <c r="B11" s="73">
        <v>3123</v>
      </c>
      <c r="C11" s="62">
        <v>1</v>
      </c>
      <c r="D11" s="7" t="s">
        <v>13</v>
      </c>
      <c r="E11" s="33">
        <v>22147.699999999997</v>
      </c>
      <c r="F11" s="34">
        <v>5307.599999999999</v>
      </c>
      <c r="G11" s="34">
        <v>303.9</v>
      </c>
      <c r="H11" s="34">
        <v>510</v>
      </c>
      <c r="I11" s="34">
        <v>9611.5</v>
      </c>
      <c r="J11" s="34">
        <v>274.6</v>
      </c>
      <c r="K11" s="35">
        <v>324.8</v>
      </c>
      <c r="L11" s="78">
        <f t="shared" si="0"/>
        <v>38480.1</v>
      </c>
      <c r="M11" s="40">
        <v>105.58</v>
      </c>
    </row>
    <row r="12" spans="1:13" ht="38.25">
      <c r="A12" s="67">
        <v>9</v>
      </c>
      <c r="B12" s="73">
        <v>3123</v>
      </c>
      <c r="C12" s="62">
        <v>1</v>
      </c>
      <c r="D12" s="7" t="s">
        <v>14</v>
      </c>
      <c r="E12" s="33">
        <v>21265.9</v>
      </c>
      <c r="F12" s="34">
        <v>5559.5</v>
      </c>
      <c r="G12" s="34">
        <v>170</v>
      </c>
      <c r="H12" s="34">
        <v>315</v>
      </c>
      <c r="I12" s="34">
        <v>9285.5</v>
      </c>
      <c r="J12" s="34">
        <v>268.3</v>
      </c>
      <c r="K12" s="35">
        <v>281.8</v>
      </c>
      <c r="L12" s="78">
        <f t="shared" si="0"/>
        <v>37146.00000000001</v>
      </c>
      <c r="M12" s="40">
        <v>102.18</v>
      </c>
    </row>
    <row r="13" spans="1:13" ht="51">
      <c r="A13" s="67">
        <v>17</v>
      </c>
      <c r="B13" s="73">
        <v>3123</v>
      </c>
      <c r="C13" s="62">
        <v>1</v>
      </c>
      <c r="D13" s="7" t="s">
        <v>15</v>
      </c>
      <c r="E13" s="33">
        <v>15768.599999999999</v>
      </c>
      <c r="F13" s="34">
        <v>3182.2</v>
      </c>
      <c r="G13" s="34">
        <v>807</v>
      </c>
      <c r="H13" s="34">
        <v>284</v>
      </c>
      <c r="I13" s="34">
        <v>6814.2</v>
      </c>
      <c r="J13" s="34">
        <v>189.5</v>
      </c>
      <c r="K13" s="35">
        <v>183.70000000000002</v>
      </c>
      <c r="L13" s="78">
        <f t="shared" si="0"/>
        <v>27229.2</v>
      </c>
      <c r="M13" s="40">
        <v>63.49</v>
      </c>
    </row>
    <row r="14" spans="1:13" ht="25.5">
      <c r="A14" s="67">
        <v>4</v>
      </c>
      <c r="B14" s="73">
        <v>3122</v>
      </c>
      <c r="C14" s="62">
        <v>1</v>
      </c>
      <c r="D14" s="7" t="s">
        <v>16</v>
      </c>
      <c r="E14" s="33">
        <v>12901.1</v>
      </c>
      <c r="F14" s="34">
        <v>2126</v>
      </c>
      <c r="G14" s="34">
        <v>532</v>
      </c>
      <c r="H14" s="34">
        <v>75</v>
      </c>
      <c r="I14" s="34">
        <v>5315.6</v>
      </c>
      <c r="J14" s="34">
        <v>150.3</v>
      </c>
      <c r="K14" s="35">
        <v>179.7</v>
      </c>
      <c r="L14" s="78">
        <f t="shared" si="0"/>
        <v>21279.7</v>
      </c>
      <c r="M14" s="40">
        <v>53.970000000000006</v>
      </c>
    </row>
    <row r="15" spans="1:13" ht="38.25">
      <c r="A15" s="67">
        <v>5</v>
      </c>
      <c r="B15" s="73">
        <v>3122</v>
      </c>
      <c r="C15" s="62">
        <v>1</v>
      </c>
      <c r="D15" s="7" t="s">
        <v>17</v>
      </c>
      <c r="E15" s="33">
        <v>13886.1</v>
      </c>
      <c r="F15" s="34">
        <v>2119.3999999999996</v>
      </c>
      <c r="G15" s="34">
        <v>260</v>
      </c>
      <c r="H15" s="34">
        <v>110</v>
      </c>
      <c r="I15" s="34">
        <v>5567.7</v>
      </c>
      <c r="J15" s="34">
        <v>160.1</v>
      </c>
      <c r="K15" s="35">
        <v>196.10000000000002</v>
      </c>
      <c r="L15" s="78">
        <f t="shared" si="0"/>
        <v>22299.399999999998</v>
      </c>
      <c r="M15" s="40">
        <v>53.129999999999995</v>
      </c>
    </row>
    <row r="16" spans="1:13" ht="51">
      <c r="A16" s="67">
        <v>14</v>
      </c>
      <c r="B16" s="73">
        <v>3122</v>
      </c>
      <c r="C16" s="62">
        <v>1</v>
      </c>
      <c r="D16" s="7" t="s">
        <v>18</v>
      </c>
      <c r="E16" s="33">
        <v>27086.599999999995</v>
      </c>
      <c r="F16" s="34">
        <v>5665</v>
      </c>
      <c r="G16" s="34">
        <v>770</v>
      </c>
      <c r="H16" s="34">
        <v>360</v>
      </c>
      <c r="I16" s="34">
        <v>11519.7</v>
      </c>
      <c r="J16" s="34">
        <v>327.5</v>
      </c>
      <c r="K16" s="35">
        <v>365.4</v>
      </c>
      <c r="L16" s="78">
        <f t="shared" si="0"/>
        <v>46094.19999999999</v>
      </c>
      <c r="M16" s="40">
        <v>108.73</v>
      </c>
    </row>
    <row r="17" spans="1:13" ht="38.25">
      <c r="A17" s="67">
        <v>145</v>
      </c>
      <c r="B17" s="73">
        <v>3123</v>
      </c>
      <c r="C17" s="62">
        <v>1</v>
      </c>
      <c r="D17" s="7" t="s">
        <v>76</v>
      </c>
      <c r="E17" s="33">
        <v>16671.399999999998</v>
      </c>
      <c r="F17" s="34">
        <v>4579.799999999999</v>
      </c>
      <c r="G17" s="34">
        <v>144.5</v>
      </c>
      <c r="H17" s="34">
        <v>235</v>
      </c>
      <c r="I17" s="34">
        <v>7354.4</v>
      </c>
      <c r="J17" s="34">
        <v>212.5</v>
      </c>
      <c r="K17" s="35">
        <v>223.9</v>
      </c>
      <c r="L17" s="78">
        <f t="shared" si="0"/>
        <v>29421.5</v>
      </c>
      <c r="M17" s="40">
        <v>81.45</v>
      </c>
    </row>
    <row r="18" spans="1:13" ht="38.25">
      <c r="A18" s="67">
        <v>18</v>
      </c>
      <c r="B18" s="73">
        <v>3123</v>
      </c>
      <c r="C18" s="62">
        <v>1</v>
      </c>
      <c r="D18" s="7" t="s">
        <v>19</v>
      </c>
      <c r="E18" s="33">
        <v>28275.600000000002</v>
      </c>
      <c r="F18" s="34">
        <v>4812.400000000001</v>
      </c>
      <c r="G18" s="34">
        <v>106.1</v>
      </c>
      <c r="H18" s="34">
        <v>9.499999999999996</v>
      </c>
      <c r="I18" s="34">
        <v>11289.2</v>
      </c>
      <c r="J18" s="34">
        <v>330.9</v>
      </c>
      <c r="K18" s="35">
        <v>364.9</v>
      </c>
      <c r="L18" s="78">
        <f t="shared" si="0"/>
        <v>45188.600000000006</v>
      </c>
      <c r="M18" s="40">
        <v>123.14</v>
      </c>
    </row>
    <row r="19" spans="1:13" ht="25.5">
      <c r="A19" s="67">
        <v>146</v>
      </c>
      <c r="B19" s="73">
        <v>3123</v>
      </c>
      <c r="C19" s="62">
        <v>1</v>
      </c>
      <c r="D19" s="7" t="s">
        <v>20</v>
      </c>
      <c r="E19" s="33">
        <v>6701.8</v>
      </c>
      <c r="F19" s="34">
        <v>1284</v>
      </c>
      <c r="G19" s="34">
        <v>20</v>
      </c>
      <c r="H19" s="34">
        <v>91</v>
      </c>
      <c r="I19" s="34">
        <v>2752.9</v>
      </c>
      <c r="J19" s="34">
        <v>79.9</v>
      </c>
      <c r="K19" s="35">
        <v>98.10000000000001</v>
      </c>
      <c r="L19" s="78">
        <f t="shared" si="0"/>
        <v>11027.7</v>
      </c>
      <c r="M19" s="40">
        <v>29.07</v>
      </c>
    </row>
    <row r="20" spans="1:13" ht="25.5">
      <c r="A20" s="67">
        <v>19</v>
      </c>
      <c r="B20" s="73">
        <v>3124</v>
      </c>
      <c r="C20" s="62">
        <v>1</v>
      </c>
      <c r="D20" s="7" t="s">
        <v>21</v>
      </c>
      <c r="E20" s="33">
        <v>17908.700000000004</v>
      </c>
      <c r="F20" s="34">
        <v>3150.8999999999996</v>
      </c>
      <c r="G20" s="34">
        <v>295.1</v>
      </c>
      <c r="H20" s="34">
        <v>150</v>
      </c>
      <c r="I20" s="34">
        <v>7311.6</v>
      </c>
      <c r="J20" s="34">
        <v>210.6</v>
      </c>
      <c r="K20" s="35">
        <v>231</v>
      </c>
      <c r="L20" s="78">
        <f t="shared" si="0"/>
        <v>29257.9</v>
      </c>
      <c r="M20" s="40">
        <v>70.72</v>
      </c>
    </row>
    <row r="21" spans="1:13" ht="51">
      <c r="A21" s="67">
        <v>20</v>
      </c>
      <c r="B21" s="73">
        <v>3114</v>
      </c>
      <c r="C21" s="62">
        <v>1</v>
      </c>
      <c r="D21" s="7" t="s">
        <v>77</v>
      </c>
      <c r="E21" s="33">
        <v>18571.5</v>
      </c>
      <c r="F21" s="34">
        <v>1906.4000000000003</v>
      </c>
      <c r="G21" s="34">
        <v>35</v>
      </c>
      <c r="H21" s="34">
        <v>17</v>
      </c>
      <c r="I21" s="34">
        <v>6980.2</v>
      </c>
      <c r="J21" s="34">
        <v>204.8</v>
      </c>
      <c r="K21" s="35">
        <v>195.5</v>
      </c>
      <c r="L21" s="78">
        <f t="shared" si="0"/>
        <v>27910.4</v>
      </c>
      <c r="M21" s="40">
        <v>68.11</v>
      </c>
    </row>
    <row r="22" spans="1:13" ht="38.25">
      <c r="A22" s="67">
        <v>21</v>
      </c>
      <c r="B22" s="73">
        <v>3114</v>
      </c>
      <c r="C22" s="62">
        <v>1</v>
      </c>
      <c r="D22" s="7" t="s">
        <v>22</v>
      </c>
      <c r="E22" s="33">
        <v>33274.7</v>
      </c>
      <c r="F22" s="34">
        <v>4191.9</v>
      </c>
      <c r="G22" s="34">
        <v>224.4</v>
      </c>
      <c r="H22" s="34">
        <v>215.3</v>
      </c>
      <c r="I22" s="34">
        <v>12888.1</v>
      </c>
      <c r="J22" s="34">
        <v>374.7</v>
      </c>
      <c r="K22" s="35">
        <v>364</v>
      </c>
      <c r="L22" s="78">
        <f t="shared" si="0"/>
        <v>51533.1</v>
      </c>
      <c r="M22" s="40">
        <v>146.10000000000002</v>
      </c>
    </row>
    <row r="23" spans="1:13" ht="38.25">
      <c r="A23" s="67">
        <v>27</v>
      </c>
      <c r="B23" s="73">
        <v>3114</v>
      </c>
      <c r="C23" s="62">
        <v>1</v>
      </c>
      <c r="D23" s="7" t="s">
        <v>78</v>
      </c>
      <c r="E23" s="33">
        <v>2655.7</v>
      </c>
      <c r="F23" s="34">
        <v>0</v>
      </c>
      <c r="G23" s="34">
        <v>172.6</v>
      </c>
      <c r="H23" s="34">
        <v>106</v>
      </c>
      <c r="I23" s="34">
        <v>997.7</v>
      </c>
      <c r="J23" s="34">
        <v>26.6</v>
      </c>
      <c r="K23" s="35">
        <v>24.2</v>
      </c>
      <c r="L23" s="78">
        <f t="shared" si="0"/>
        <v>3982.7999999999997</v>
      </c>
      <c r="M23" s="40">
        <v>9.120000000000001</v>
      </c>
    </row>
    <row r="24" spans="1:13" ht="38.25">
      <c r="A24" s="67">
        <v>24</v>
      </c>
      <c r="B24" s="73">
        <v>3114</v>
      </c>
      <c r="C24" s="62">
        <v>1</v>
      </c>
      <c r="D24" s="7" t="s">
        <v>95</v>
      </c>
      <c r="E24" s="33">
        <v>3120.2</v>
      </c>
      <c r="F24" s="34">
        <v>253.10000000000005</v>
      </c>
      <c r="G24" s="34">
        <v>0</v>
      </c>
      <c r="H24" s="34">
        <v>23.5</v>
      </c>
      <c r="I24" s="34">
        <v>1154.9</v>
      </c>
      <c r="J24" s="34">
        <v>33.7</v>
      </c>
      <c r="K24" s="35">
        <v>40</v>
      </c>
      <c r="L24" s="78">
        <f t="shared" si="0"/>
        <v>4625.4</v>
      </c>
      <c r="M24" s="40">
        <v>11.74</v>
      </c>
    </row>
    <row r="25" spans="1:13" ht="25.5">
      <c r="A25" s="67">
        <v>25</v>
      </c>
      <c r="B25" s="73">
        <v>3114</v>
      </c>
      <c r="C25" s="62">
        <v>1</v>
      </c>
      <c r="D25" s="7" t="s">
        <v>23</v>
      </c>
      <c r="E25" s="33">
        <v>4208.099999999999</v>
      </c>
      <c r="F25" s="34">
        <v>529.1999999999999</v>
      </c>
      <c r="G25" s="34">
        <v>24</v>
      </c>
      <c r="H25" s="34">
        <v>0</v>
      </c>
      <c r="I25" s="34">
        <v>1618.8</v>
      </c>
      <c r="J25" s="34">
        <v>47.4</v>
      </c>
      <c r="K25" s="35">
        <v>59.7</v>
      </c>
      <c r="L25" s="78">
        <f t="shared" si="0"/>
        <v>6487.199999999999</v>
      </c>
      <c r="M25" s="40">
        <v>16.22</v>
      </c>
    </row>
    <row r="26" spans="1:13" ht="51">
      <c r="A26" s="69" t="s">
        <v>104</v>
      </c>
      <c r="B26" s="73">
        <v>3146</v>
      </c>
      <c r="C26" s="62">
        <v>1</v>
      </c>
      <c r="D26" s="7" t="s">
        <v>88</v>
      </c>
      <c r="E26" s="33">
        <v>13103.7</v>
      </c>
      <c r="F26" s="34">
        <v>2284.6000000000004</v>
      </c>
      <c r="G26" s="34">
        <v>43</v>
      </c>
      <c r="H26" s="34">
        <v>146</v>
      </c>
      <c r="I26" s="34">
        <v>5296.3</v>
      </c>
      <c r="J26" s="34">
        <v>153.9</v>
      </c>
      <c r="K26" s="35">
        <v>355.8</v>
      </c>
      <c r="L26" s="78">
        <f t="shared" si="0"/>
        <v>21383.300000000003</v>
      </c>
      <c r="M26" s="40">
        <v>51.04</v>
      </c>
    </row>
    <row r="27" spans="1:13" ht="25.5">
      <c r="A27" s="67">
        <v>22</v>
      </c>
      <c r="B27" s="73">
        <v>4322</v>
      </c>
      <c r="C27" s="62">
        <v>1</v>
      </c>
      <c r="D27" s="7" t="s">
        <v>24</v>
      </c>
      <c r="E27" s="33">
        <v>5793.8</v>
      </c>
      <c r="F27" s="34">
        <v>2515</v>
      </c>
      <c r="G27" s="34">
        <v>25</v>
      </c>
      <c r="H27" s="34">
        <v>180</v>
      </c>
      <c r="I27" s="34">
        <v>2894.7</v>
      </c>
      <c r="J27" s="34">
        <v>83.1</v>
      </c>
      <c r="K27" s="35">
        <v>57</v>
      </c>
      <c r="L27" s="78">
        <f t="shared" si="0"/>
        <v>11548.6</v>
      </c>
      <c r="M27" s="40">
        <v>30.23</v>
      </c>
    </row>
    <row r="28" spans="1:13" ht="38.25">
      <c r="A28" s="67">
        <v>32</v>
      </c>
      <c r="B28" s="73">
        <v>3147</v>
      </c>
      <c r="C28" s="62">
        <v>1</v>
      </c>
      <c r="D28" s="7" t="s">
        <v>25</v>
      </c>
      <c r="E28" s="33">
        <v>7837.1</v>
      </c>
      <c r="F28" s="34">
        <v>6004.7</v>
      </c>
      <c r="G28" s="34">
        <v>75</v>
      </c>
      <c r="H28" s="34">
        <v>170</v>
      </c>
      <c r="I28" s="34">
        <v>4789.5</v>
      </c>
      <c r="J28" s="34">
        <v>138.4</v>
      </c>
      <c r="K28" s="35">
        <v>124.5</v>
      </c>
      <c r="L28" s="78">
        <f t="shared" si="0"/>
        <v>19139.2</v>
      </c>
      <c r="M28" s="40">
        <v>59.66</v>
      </c>
    </row>
    <row r="29" spans="1:13" ht="25.5">
      <c r="A29" s="67">
        <v>35</v>
      </c>
      <c r="B29" s="73">
        <v>3142</v>
      </c>
      <c r="C29" s="62">
        <v>1</v>
      </c>
      <c r="D29" s="7" t="s">
        <v>26</v>
      </c>
      <c r="E29" s="33">
        <v>0</v>
      </c>
      <c r="F29" s="34">
        <v>4279.800000000001</v>
      </c>
      <c r="G29" s="34">
        <v>0</v>
      </c>
      <c r="H29" s="34">
        <v>121</v>
      </c>
      <c r="I29" s="34">
        <v>1496.3</v>
      </c>
      <c r="J29" s="34">
        <v>42.8</v>
      </c>
      <c r="K29" s="35">
        <v>52.5</v>
      </c>
      <c r="L29" s="78">
        <f t="shared" si="0"/>
        <v>5992.4000000000015</v>
      </c>
      <c r="M29" s="40">
        <v>23.39</v>
      </c>
    </row>
    <row r="30" spans="1:13" ht="25.5">
      <c r="A30" s="67">
        <v>90</v>
      </c>
      <c r="B30" s="73">
        <v>3121</v>
      </c>
      <c r="C30" s="62">
        <v>2</v>
      </c>
      <c r="D30" s="7" t="s">
        <v>27</v>
      </c>
      <c r="E30" s="33">
        <v>10576.999999999996</v>
      </c>
      <c r="F30" s="34">
        <v>1271.3</v>
      </c>
      <c r="G30" s="34">
        <v>130</v>
      </c>
      <c r="H30" s="34">
        <v>15</v>
      </c>
      <c r="I30" s="34">
        <v>4077.7</v>
      </c>
      <c r="J30" s="34">
        <v>118.5</v>
      </c>
      <c r="K30" s="35">
        <v>141.9</v>
      </c>
      <c r="L30" s="78">
        <f t="shared" si="0"/>
        <v>16331.399999999996</v>
      </c>
      <c r="M30" s="40">
        <v>37.9</v>
      </c>
    </row>
    <row r="31" spans="1:13" ht="51">
      <c r="A31" s="67">
        <v>91</v>
      </c>
      <c r="B31" s="73">
        <v>3121</v>
      </c>
      <c r="C31" s="62">
        <v>2</v>
      </c>
      <c r="D31" s="28" t="s">
        <v>102</v>
      </c>
      <c r="E31" s="33">
        <v>23233.3</v>
      </c>
      <c r="F31" s="34">
        <v>5953.5</v>
      </c>
      <c r="G31" s="34">
        <v>710.2</v>
      </c>
      <c r="H31" s="34">
        <v>334.4</v>
      </c>
      <c r="I31" s="34">
        <v>10278.7</v>
      </c>
      <c r="J31" s="34">
        <v>291.9</v>
      </c>
      <c r="K31" s="35">
        <v>379.9</v>
      </c>
      <c r="L31" s="78">
        <f t="shared" si="0"/>
        <v>41181.90000000001</v>
      </c>
      <c r="M31" s="40">
        <v>110.17</v>
      </c>
    </row>
    <row r="32" spans="1:13" ht="38.25">
      <c r="A32" s="67">
        <v>92</v>
      </c>
      <c r="B32" s="73">
        <v>3121</v>
      </c>
      <c r="C32" s="62">
        <v>2</v>
      </c>
      <c r="D32" s="7" t="s">
        <v>28</v>
      </c>
      <c r="E32" s="33">
        <v>12990.4</v>
      </c>
      <c r="F32" s="34">
        <v>3273.0000000000005</v>
      </c>
      <c r="G32" s="34">
        <v>222</v>
      </c>
      <c r="H32" s="34">
        <v>2</v>
      </c>
      <c r="I32" s="34">
        <v>5605.7</v>
      </c>
      <c r="J32" s="34">
        <v>162.6</v>
      </c>
      <c r="K32" s="35">
        <v>192.79999999999998</v>
      </c>
      <c r="L32" s="78">
        <f t="shared" si="0"/>
        <v>22448.5</v>
      </c>
      <c r="M32" s="40">
        <v>58.74</v>
      </c>
    </row>
    <row r="33" spans="1:13" ht="38.25">
      <c r="A33" s="67">
        <v>93</v>
      </c>
      <c r="B33" s="73">
        <v>3122</v>
      </c>
      <c r="C33" s="62">
        <v>2</v>
      </c>
      <c r="D33" s="8" t="s">
        <v>29</v>
      </c>
      <c r="E33" s="33">
        <v>7558.9</v>
      </c>
      <c r="F33" s="34">
        <v>930.1000000000001</v>
      </c>
      <c r="G33" s="34">
        <v>50</v>
      </c>
      <c r="H33" s="34">
        <v>36</v>
      </c>
      <c r="I33" s="34">
        <v>2915.5</v>
      </c>
      <c r="J33" s="34">
        <v>84.9</v>
      </c>
      <c r="K33" s="35">
        <v>104.9</v>
      </c>
      <c r="L33" s="78">
        <f t="shared" si="0"/>
        <v>11680.3</v>
      </c>
      <c r="M33" s="40">
        <v>28.099999999999998</v>
      </c>
    </row>
    <row r="34" spans="1:13" ht="38.25">
      <c r="A34" s="67">
        <v>95</v>
      </c>
      <c r="B34" s="73">
        <v>3122</v>
      </c>
      <c r="C34" s="62">
        <v>2</v>
      </c>
      <c r="D34" s="8" t="s">
        <v>30</v>
      </c>
      <c r="E34" s="33">
        <v>5503.2</v>
      </c>
      <c r="F34" s="34">
        <v>1909.8</v>
      </c>
      <c r="G34" s="34">
        <v>149.4</v>
      </c>
      <c r="H34" s="34">
        <v>87</v>
      </c>
      <c r="I34" s="34">
        <v>2600.8</v>
      </c>
      <c r="J34" s="34">
        <v>74.1</v>
      </c>
      <c r="K34" s="35">
        <v>71.3</v>
      </c>
      <c r="L34" s="78">
        <f t="shared" si="0"/>
        <v>10395.6</v>
      </c>
      <c r="M34" s="40">
        <v>30.669999999999998</v>
      </c>
    </row>
    <row r="35" spans="1:13" ht="25.5">
      <c r="A35" s="67">
        <v>97</v>
      </c>
      <c r="B35" s="73">
        <v>3123</v>
      </c>
      <c r="C35" s="62">
        <v>2</v>
      </c>
      <c r="D35" s="8" t="s">
        <v>31</v>
      </c>
      <c r="E35" s="33">
        <v>6136.799999999999</v>
      </c>
      <c r="F35" s="34">
        <v>1971.6</v>
      </c>
      <c r="G35" s="34">
        <v>48</v>
      </c>
      <c r="H35" s="34">
        <v>134</v>
      </c>
      <c r="I35" s="34">
        <v>2818.7</v>
      </c>
      <c r="J35" s="34">
        <v>81.1</v>
      </c>
      <c r="K35" s="35">
        <v>85.9</v>
      </c>
      <c r="L35" s="78">
        <f t="shared" si="0"/>
        <v>11276.099999999999</v>
      </c>
      <c r="M35" s="40">
        <v>36.24</v>
      </c>
    </row>
    <row r="36" spans="1:13" ht="25.5">
      <c r="A36" s="67">
        <v>99</v>
      </c>
      <c r="B36" s="73">
        <v>3123</v>
      </c>
      <c r="C36" s="62">
        <v>2</v>
      </c>
      <c r="D36" s="8" t="s">
        <v>32</v>
      </c>
      <c r="E36" s="33">
        <v>9189.800000000001</v>
      </c>
      <c r="F36" s="34">
        <v>2396.4</v>
      </c>
      <c r="G36" s="34">
        <v>251.4</v>
      </c>
      <c r="H36" s="34">
        <v>36.9</v>
      </c>
      <c r="I36" s="34">
        <v>4037.3</v>
      </c>
      <c r="J36" s="34">
        <v>115.9</v>
      </c>
      <c r="K36" s="35">
        <v>131.4</v>
      </c>
      <c r="L36" s="78">
        <f aca="true" t="shared" si="1" ref="L36:L67">SUM(E36:H36,I36:K36)</f>
        <v>16159.099999999999</v>
      </c>
      <c r="M36" s="40">
        <v>42.1</v>
      </c>
    </row>
    <row r="37" spans="1:13" ht="25.5">
      <c r="A37" s="67">
        <v>150</v>
      </c>
      <c r="B37" s="73">
        <v>3123</v>
      </c>
      <c r="C37" s="62">
        <v>2</v>
      </c>
      <c r="D37" s="8" t="s">
        <v>33</v>
      </c>
      <c r="E37" s="33">
        <v>7838.0999999999985</v>
      </c>
      <c r="F37" s="34">
        <v>1743.9</v>
      </c>
      <c r="G37" s="34">
        <v>230</v>
      </c>
      <c r="H37" s="34">
        <v>140</v>
      </c>
      <c r="I37" s="34">
        <v>3383.7</v>
      </c>
      <c r="J37" s="34">
        <v>95.8</v>
      </c>
      <c r="K37" s="35">
        <v>101.5</v>
      </c>
      <c r="L37" s="78">
        <f t="shared" si="1"/>
        <v>13532.999999999996</v>
      </c>
      <c r="M37" s="40">
        <v>39.86000000000001</v>
      </c>
    </row>
    <row r="38" spans="1:13" ht="38.25">
      <c r="A38" s="67">
        <v>100</v>
      </c>
      <c r="B38" s="73">
        <v>3123</v>
      </c>
      <c r="C38" s="62">
        <v>2</v>
      </c>
      <c r="D38" s="8" t="s">
        <v>34</v>
      </c>
      <c r="E38" s="33">
        <v>12521.000000000002</v>
      </c>
      <c r="F38" s="34">
        <v>2035.8000000000004</v>
      </c>
      <c r="G38" s="34">
        <v>235</v>
      </c>
      <c r="H38" s="34">
        <v>200</v>
      </c>
      <c r="I38" s="34">
        <v>5097.2</v>
      </c>
      <c r="J38" s="34">
        <v>145.6</v>
      </c>
      <c r="K38" s="35">
        <v>177.1</v>
      </c>
      <c r="L38" s="78">
        <f t="shared" si="1"/>
        <v>20411.7</v>
      </c>
      <c r="M38" s="40">
        <v>45.470000000000006</v>
      </c>
    </row>
    <row r="39" spans="1:13" ht="38.25">
      <c r="A39" s="67">
        <v>94</v>
      </c>
      <c r="B39" s="73">
        <v>3122</v>
      </c>
      <c r="C39" s="62">
        <v>2</v>
      </c>
      <c r="D39" s="8" t="s">
        <v>35</v>
      </c>
      <c r="E39" s="33">
        <v>16400</v>
      </c>
      <c r="F39" s="34">
        <v>3742.8</v>
      </c>
      <c r="G39" s="34">
        <v>406</v>
      </c>
      <c r="H39" s="34">
        <v>161</v>
      </c>
      <c r="I39" s="34">
        <v>7041.3</v>
      </c>
      <c r="J39" s="34">
        <v>201.4</v>
      </c>
      <c r="K39" s="35">
        <v>228.1</v>
      </c>
      <c r="L39" s="78">
        <f t="shared" si="1"/>
        <v>28180.6</v>
      </c>
      <c r="M39" s="40">
        <v>70.8</v>
      </c>
    </row>
    <row r="40" spans="1:13" ht="25.5">
      <c r="A40" s="67">
        <v>101</v>
      </c>
      <c r="B40" s="73">
        <v>3124</v>
      </c>
      <c r="C40" s="62">
        <v>2</v>
      </c>
      <c r="D40" s="8" t="s">
        <v>36</v>
      </c>
      <c r="E40" s="33">
        <v>7310.2</v>
      </c>
      <c r="F40" s="34">
        <v>1967.6000000000001</v>
      </c>
      <c r="G40" s="34">
        <v>7.5</v>
      </c>
      <c r="H40" s="34">
        <v>42.5</v>
      </c>
      <c r="I40" s="34">
        <v>3171.5</v>
      </c>
      <c r="J40" s="34">
        <v>92.8</v>
      </c>
      <c r="K40" s="35">
        <v>93.1</v>
      </c>
      <c r="L40" s="78">
        <f t="shared" si="1"/>
        <v>12685.199999999999</v>
      </c>
      <c r="M40" s="40">
        <v>33.92</v>
      </c>
    </row>
    <row r="41" spans="1:13" ht="25.5">
      <c r="A41" s="67">
        <v>151</v>
      </c>
      <c r="B41" s="73">
        <v>3114</v>
      </c>
      <c r="C41" s="62">
        <v>2</v>
      </c>
      <c r="D41" s="8" t="s">
        <v>37</v>
      </c>
      <c r="E41" s="33">
        <v>2966.2000000000003</v>
      </c>
      <c r="F41" s="34">
        <v>295.7</v>
      </c>
      <c r="G41" s="34">
        <v>10</v>
      </c>
      <c r="H41" s="34">
        <v>0</v>
      </c>
      <c r="I41" s="34">
        <v>1112.4</v>
      </c>
      <c r="J41" s="34">
        <v>32.6</v>
      </c>
      <c r="K41" s="35">
        <v>62</v>
      </c>
      <c r="L41" s="78">
        <f t="shared" si="1"/>
        <v>4478.900000000001</v>
      </c>
      <c r="M41" s="40">
        <v>10.82</v>
      </c>
    </row>
    <row r="42" spans="1:13" ht="12.75">
      <c r="A42" s="67">
        <v>152</v>
      </c>
      <c r="B42" s="73">
        <v>3114</v>
      </c>
      <c r="C42" s="62">
        <v>2</v>
      </c>
      <c r="D42" s="8" t="s">
        <v>38</v>
      </c>
      <c r="E42" s="33">
        <v>6118.9000000000015</v>
      </c>
      <c r="F42" s="34">
        <v>647.0000000000001</v>
      </c>
      <c r="G42" s="34">
        <v>0</v>
      </c>
      <c r="H42" s="34">
        <v>19.5</v>
      </c>
      <c r="I42" s="34">
        <v>2307</v>
      </c>
      <c r="J42" s="34">
        <v>67.7</v>
      </c>
      <c r="K42" s="35">
        <v>106.7</v>
      </c>
      <c r="L42" s="78">
        <f t="shared" si="1"/>
        <v>9266.800000000003</v>
      </c>
      <c r="M42" s="40">
        <v>21.42</v>
      </c>
    </row>
    <row r="43" spans="1:13" ht="38.25">
      <c r="A43" s="67">
        <v>106</v>
      </c>
      <c r="B43" s="73">
        <v>3114</v>
      </c>
      <c r="C43" s="62">
        <v>2</v>
      </c>
      <c r="D43" s="8" t="s">
        <v>39</v>
      </c>
      <c r="E43" s="33">
        <v>1771.6000000000001</v>
      </c>
      <c r="F43" s="34">
        <v>249.20000000000002</v>
      </c>
      <c r="G43" s="34">
        <v>19</v>
      </c>
      <c r="H43" s="34">
        <v>0</v>
      </c>
      <c r="I43" s="34">
        <v>693.5</v>
      </c>
      <c r="J43" s="34">
        <v>20.2</v>
      </c>
      <c r="K43" s="35">
        <v>48.8</v>
      </c>
      <c r="L43" s="78">
        <f t="shared" si="1"/>
        <v>2802.3</v>
      </c>
      <c r="M43" s="40">
        <v>5.6</v>
      </c>
    </row>
    <row r="44" spans="1:13" ht="25.5">
      <c r="A44" s="67">
        <v>38</v>
      </c>
      <c r="B44" s="73">
        <v>3121</v>
      </c>
      <c r="C44" s="62">
        <v>3</v>
      </c>
      <c r="D44" s="8" t="s">
        <v>40</v>
      </c>
      <c r="E44" s="33">
        <v>8141.799999999999</v>
      </c>
      <c r="F44" s="34">
        <v>897.1</v>
      </c>
      <c r="G44" s="34">
        <v>65</v>
      </c>
      <c r="H44" s="34">
        <v>35</v>
      </c>
      <c r="I44" s="34">
        <v>3107.2</v>
      </c>
      <c r="J44" s="34">
        <v>90.4</v>
      </c>
      <c r="K44" s="35">
        <v>117.4</v>
      </c>
      <c r="L44" s="78">
        <f t="shared" si="1"/>
        <v>12453.899999999998</v>
      </c>
      <c r="M44" s="40">
        <v>29.74</v>
      </c>
    </row>
    <row r="45" spans="1:13" ht="25.5">
      <c r="A45" s="67">
        <v>39</v>
      </c>
      <c r="B45" s="73">
        <v>3121</v>
      </c>
      <c r="C45" s="62">
        <v>3</v>
      </c>
      <c r="D45" s="8" t="s">
        <v>41</v>
      </c>
      <c r="E45" s="33">
        <v>10275.7</v>
      </c>
      <c r="F45" s="34">
        <v>1081.1000000000001</v>
      </c>
      <c r="G45" s="34">
        <v>158</v>
      </c>
      <c r="H45" s="34">
        <v>25</v>
      </c>
      <c r="I45" s="34">
        <v>3923.5</v>
      </c>
      <c r="J45" s="34">
        <v>113.6</v>
      </c>
      <c r="K45" s="35">
        <v>147.6</v>
      </c>
      <c r="L45" s="78">
        <f t="shared" si="1"/>
        <v>15724.500000000002</v>
      </c>
      <c r="M45" s="40">
        <v>37.52</v>
      </c>
    </row>
    <row r="46" spans="1:13" ht="25.5">
      <c r="A46" s="67">
        <v>40</v>
      </c>
      <c r="B46" s="73">
        <v>3121</v>
      </c>
      <c r="C46" s="62">
        <v>3</v>
      </c>
      <c r="D46" s="8" t="s">
        <v>42</v>
      </c>
      <c r="E46" s="33">
        <v>17814.100000000006</v>
      </c>
      <c r="F46" s="34">
        <v>1984.8</v>
      </c>
      <c r="G46" s="34">
        <v>70</v>
      </c>
      <c r="H46" s="34">
        <v>10</v>
      </c>
      <c r="I46" s="34">
        <v>6758.8</v>
      </c>
      <c r="J46" s="34">
        <v>198</v>
      </c>
      <c r="K46" s="35">
        <v>248</v>
      </c>
      <c r="L46" s="78">
        <f t="shared" si="1"/>
        <v>27083.700000000004</v>
      </c>
      <c r="M46" s="40">
        <v>60.36</v>
      </c>
    </row>
    <row r="47" spans="1:13" ht="25.5">
      <c r="A47" s="67">
        <v>41</v>
      </c>
      <c r="B47" s="73">
        <v>3122</v>
      </c>
      <c r="C47" s="62">
        <v>3</v>
      </c>
      <c r="D47" s="8" t="s">
        <v>43</v>
      </c>
      <c r="E47" s="33">
        <v>8963.300000000003</v>
      </c>
      <c r="F47" s="34">
        <v>1236.9999999999995</v>
      </c>
      <c r="G47" s="34">
        <v>120</v>
      </c>
      <c r="H47" s="34">
        <v>29.9</v>
      </c>
      <c r="I47" s="34">
        <v>3519.1</v>
      </c>
      <c r="J47" s="34">
        <v>102</v>
      </c>
      <c r="K47" s="35">
        <v>120.2</v>
      </c>
      <c r="L47" s="78">
        <f t="shared" si="1"/>
        <v>14091.500000000004</v>
      </c>
      <c r="M47" s="40">
        <v>34.370000000000005</v>
      </c>
    </row>
    <row r="48" spans="1:13" ht="38.25">
      <c r="A48" s="67">
        <v>44</v>
      </c>
      <c r="B48" s="73">
        <v>3123</v>
      </c>
      <c r="C48" s="62">
        <v>3</v>
      </c>
      <c r="D48" s="8" t="s">
        <v>44</v>
      </c>
      <c r="E48" s="33">
        <v>14192.499999999998</v>
      </c>
      <c r="F48" s="34">
        <v>3534.8</v>
      </c>
      <c r="G48" s="34">
        <v>30</v>
      </c>
      <c r="H48" s="34">
        <v>30</v>
      </c>
      <c r="I48" s="34">
        <v>6047.7</v>
      </c>
      <c r="J48" s="34">
        <v>177.3</v>
      </c>
      <c r="K48" s="35">
        <v>194.60000000000002</v>
      </c>
      <c r="L48" s="78">
        <f t="shared" si="1"/>
        <v>24206.899999999998</v>
      </c>
      <c r="M48" s="40">
        <v>62.5</v>
      </c>
    </row>
    <row r="49" spans="1:13" ht="25.5">
      <c r="A49" s="67">
        <v>147</v>
      </c>
      <c r="B49" s="73">
        <v>3123</v>
      </c>
      <c r="C49" s="62">
        <v>3</v>
      </c>
      <c r="D49" s="8" t="s">
        <v>45</v>
      </c>
      <c r="E49" s="33">
        <v>11213.199999999999</v>
      </c>
      <c r="F49" s="34">
        <v>2329</v>
      </c>
      <c r="G49" s="34">
        <v>291</v>
      </c>
      <c r="H49" s="34">
        <v>46</v>
      </c>
      <c r="I49" s="34">
        <v>4718.9</v>
      </c>
      <c r="J49" s="34">
        <v>135.4</v>
      </c>
      <c r="K49" s="35">
        <v>134.1</v>
      </c>
      <c r="L49" s="78">
        <f t="shared" si="1"/>
        <v>18867.6</v>
      </c>
      <c r="M49" s="40">
        <v>53.52</v>
      </c>
    </row>
    <row r="50" spans="1:13" ht="38.25">
      <c r="A50" s="67">
        <v>55</v>
      </c>
      <c r="B50" s="73">
        <v>3123</v>
      </c>
      <c r="C50" s="62">
        <v>3</v>
      </c>
      <c r="D50" s="8" t="s">
        <v>87</v>
      </c>
      <c r="E50" s="33">
        <v>7284.8</v>
      </c>
      <c r="F50" s="34">
        <v>1622.3999999999999</v>
      </c>
      <c r="G50" s="34">
        <v>0</v>
      </c>
      <c r="H50" s="34">
        <v>6</v>
      </c>
      <c r="I50" s="34">
        <v>3030.5</v>
      </c>
      <c r="J50" s="34">
        <v>89.1</v>
      </c>
      <c r="K50" s="35">
        <v>91.7</v>
      </c>
      <c r="L50" s="78">
        <f t="shared" si="1"/>
        <v>12124.500000000002</v>
      </c>
      <c r="M50" s="40">
        <v>33.76</v>
      </c>
    </row>
    <row r="51" spans="1:13" ht="51">
      <c r="A51" s="67">
        <v>57</v>
      </c>
      <c r="B51" s="73">
        <v>3123</v>
      </c>
      <c r="C51" s="62">
        <v>3</v>
      </c>
      <c r="D51" s="26" t="s">
        <v>100</v>
      </c>
      <c r="E51" s="33">
        <v>21948.399999999998</v>
      </c>
      <c r="F51" s="34">
        <v>4910.9</v>
      </c>
      <c r="G51" s="34">
        <v>683</v>
      </c>
      <c r="H51" s="34">
        <v>398</v>
      </c>
      <c r="I51" s="34">
        <v>9499.7</v>
      </c>
      <c r="J51" s="34">
        <v>268.6</v>
      </c>
      <c r="K51" s="35">
        <v>306.4</v>
      </c>
      <c r="L51" s="78">
        <f t="shared" si="1"/>
        <v>38015</v>
      </c>
      <c r="M51" s="40">
        <v>101.36</v>
      </c>
    </row>
    <row r="52" spans="1:13" ht="38.25">
      <c r="A52" s="67">
        <v>54</v>
      </c>
      <c r="B52" s="73">
        <v>3123</v>
      </c>
      <c r="C52" s="62">
        <v>3</v>
      </c>
      <c r="D52" s="8" t="s">
        <v>85</v>
      </c>
      <c r="E52" s="33">
        <v>4857.099999999999</v>
      </c>
      <c r="F52" s="34">
        <v>1748.8999999999999</v>
      </c>
      <c r="G52" s="34">
        <v>40</v>
      </c>
      <c r="H52" s="34">
        <v>211</v>
      </c>
      <c r="I52" s="34">
        <v>2331.4</v>
      </c>
      <c r="J52" s="34">
        <v>66.1</v>
      </c>
      <c r="K52" s="35">
        <v>73</v>
      </c>
      <c r="L52" s="78">
        <f t="shared" si="1"/>
        <v>9327.5</v>
      </c>
      <c r="M52" s="40">
        <v>27.29</v>
      </c>
    </row>
    <row r="53" spans="1:13" ht="25.5">
      <c r="A53" s="67">
        <v>53</v>
      </c>
      <c r="B53" s="73">
        <v>3123</v>
      </c>
      <c r="C53" s="62">
        <v>3</v>
      </c>
      <c r="D53" s="8" t="s">
        <v>46</v>
      </c>
      <c r="E53" s="33">
        <v>9626.7</v>
      </c>
      <c r="F53" s="34">
        <v>1645.9</v>
      </c>
      <c r="G53" s="34">
        <v>28</v>
      </c>
      <c r="H53" s="34">
        <v>17.200000000000003</v>
      </c>
      <c r="I53" s="34">
        <v>3848.1</v>
      </c>
      <c r="J53" s="34">
        <v>112.7</v>
      </c>
      <c r="K53" s="35">
        <v>126.4</v>
      </c>
      <c r="L53" s="78">
        <f t="shared" si="1"/>
        <v>15405.000000000002</v>
      </c>
      <c r="M53" s="40">
        <v>36.51</v>
      </c>
    </row>
    <row r="54" spans="1:13" ht="38.25">
      <c r="A54" s="67">
        <v>42</v>
      </c>
      <c r="B54" s="73">
        <v>3122</v>
      </c>
      <c r="C54" s="62">
        <v>3</v>
      </c>
      <c r="D54" s="8" t="s">
        <v>47</v>
      </c>
      <c r="E54" s="33">
        <v>10148.100000000002</v>
      </c>
      <c r="F54" s="34">
        <v>3304.3</v>
      </c>
      <c r="G54" s="34">
        <v>418.2</v>
      </c>
      <c r="H54" s="34">
        <v>94.4</v>
      </c>
      <c r="I54" s="34">
        <v>4748.1</v>
      </c>
      <c r="J54" s="34">
        <v>134.5</v>
      </c>
      <c r="K54" s="35">
        <v>150.79999999999998</v>
      </c>
      <c r="L54" s="78">
        <f t="shared" si="1"/>
        <v>18998.4</v>
      </c>
      <c r="M54" s="40">
        <v>55.980000000000004</v>
      </c>
    </row>
    <row r="55" spans="1:13" ht="25.5">
      <c r="A55" s="67">
        <v>45</v>
      </c>
      <c r="B55" s="73">
        <v>3124</v>
      </c>
      <c r="C55" s="62">
        <v>3</v>
      </c>
      <c r="D55" s="8" t="s">
        <v>94</v>
      </c>
      <c r="E55" s="33">
        <v>23053.3</v>
      </c>
      <c r="F55" s="34">
        <v>4973.800000000001</v>
      </c>
      <c r="G55" s="34">
        <v>256</v>
      </c>
      <c r="H55" s="34">
        <v>398</v>
      </c>
      <c r="I55" s="34">
        <v>9751.6</v>
      </c>
      <c r="J55" s="34">
        <v>280.3</v>
      </c>
      <c r="K55" s="35">
        <v>281.3</v>
      </c>
      <c r="L55" s="78">
        <f t="shared" si="1"/>
        <v>38994.3</v>
      </c>
      <c r="M55" s="40">
        <v>107.66</v>
      </c>
    </row>
    <row r="56" spans="1:13" ht="25.5">
      <c r="A56" s="67">
        <v>63</v>
      </c>
      <c r="B56" s="73">
        <v>3114</v>
      </c>
      <c r="C56" s="62">
        <v>3</v>
      </c>
      <c r="D56" s="8" t="s">
        <v>48</v>
      </c>
      <c r="E56" s="33">
        <v>4561.400000000001</v>
      </c>
      <c r="F56" s="34">
        <v>562</v>
      </c>
      <c r="G56" s="34">
        <v>369.6</v>
      </c>
      <c r="H56" s="34">
        <v>82</v>
      </c>
      <c r="I56" s="34">
        <v>1895.5</v>
      </c>
      <c r="J56" s="34">
        <v>51.2</v>
      </c>
      <c r="K56" s="35">
        <v>51.6</v>
      </c>
      <c r="L56" s="78">
        <f t="shared" si="1"/>
        <v>7573.300000000001</v>
      </c>
      <c r="M56" s="40">
        <v>14.569999999999999</v>
      </c>
    </row>
    <row r="57" spans="1:13" ht="25.5">
      <c r="A57" s="67">
        <v>62</v>
      </c>
      <c r="B57" s="73">
        <v>3114</v>
      </c>
      <c r="C57" s="62">
        <v>3</v>
      </c>
      <c r="D57" s="8" t="s">
        <v>99</v>
      </c>
      <c r="E57" s="33">
        <v>3566.1</v>
      </c>
      <c r="F57" s="34">
        <v>455.09999999999997</v>
      </c>
      <c r="G57" s="34">
        <v>2.9</v>
      </c>
      <c r="H57" s="34">
        <v>65</v>
      </c>
      <c r="I57" s="34">
        <v>1390.3</v>
      </c>
      <c r="J57" s="34">
        <v>40.2</v>
      </c>
      <c r="K57" s="35">
        <v>54.7</v>
      </c>
      <c r="L57" s="78">
        <f t="shared" si="1"/>
        <v>5574.299999999999</v>
      </c>
      <c r="M57" s="40">
        <v>12.86</v>
      </c>
    </row>
    <row r="58" spans="1:13" ht="25.5">
      <c r="A58" s="67">
        <v>46</v>
      </c>
      <c r="B58" s="73">
        <v>3114</v>
      </c>
      <c r="C58" s="62">
        <v>3</v>
      </c>
      <c r="D58" s="8" t="s">
        <v>50</v>
      </c>
      <c r="E58" s="33">
        <v>9826.800000000001</v>
      </c>
      <c r="F58" s="34">
        <v>2400.7</v>
      </c>
      <c r="G58" s="34">
        <v>220</v>
      </c>
      <c r="H58" s="34">
        <v>83</v>
      </c>
      <c r="I58" s="34">
        <v>4260.4</v>
      </c>
      <c r="J58" s="34">
        <v>122.3</v>
      </c>
      <c r="K58" s="35">
        <v>145.00000000000003</v>
      </c>
      <c r="L58" s="78">
        <f t="shared" si="1"/>
        <v>17058.2</v>
      </c>
      <c r="M58" s="40">
        <v>44.97</v>
      </c>
    </row>
    <row r="59" spans="1:13" ht="25.5">
      <c r="A59" s="67">
        <v>49</v>
      </c>
      <c r="B59" s="73">
        <v>4322</v>
      </c>
      <c r="C59" s="62">
        <v>3</v>
      </c>
      <c r="D59" s="8" t="s">
        <v>51</v>
      </c>
      <c r="E59" s="33">
        <v>9626.5</v>
      </c>
      <c r="F59" s="34">
        <v>2850.3999999999996</v>
      </c>
      <c r="G59" s="34">
        <v>100</v>
      </c>
      <c r="H59" s="34">
        <v>30</v>
      </c>
      <c r="I59" s="34">
        <v>4286.3</v>
      </c>
      <c r="J59" s="34">
        <v>124.8</v>
      </c>
      <c r="K59" s="35">
        <v>83.1</v>
      </c>
      <c r="L59" s="78">
        <f t="shared" si="1"/>
        <v>17101.1</v>
      </c>
      <c r="M59" s="40">
        <v>50.559999999999995</v>
      </c>
    </row>
    <row r="60" spans="1:13" ht="12.75">
      <c r="A60" s="67">
        <v>58</v>
      </c>
      <c r="B60" s="73">
        <v>3114</v>
      </c>
      <c r="C60" s="62">
        <v>3</v>
      </c>
      <c r="D60" s="8" t="s">
        <v>52</v>
      </c>
      <c r="E60" s="33">
        <v>4378.599999999999</v>
      </c>
      <c r="F60" s="34">
        <v>813.8000000000001</v>
      </c>
      <c r="G60" s="34">
        <v>30</v>
      </c>
      <c r="H60" s="34">
        <v>28</v>
      </c>
      <c r="I60" s="34">
        <v>1785.1</v>
      </c>
      <c r="J60" s="34">
        <v>51.9</v>
      </c>
      <c r="K60" s="35">
        <v>55</v>
      </c>
      <c r="L60" s="78">
        <f t="shared" si="1"/>
        <v>7142.4</v>
      </c>
      <c r="M60" s="40">
        <v>17.990000000000002</v>
      </c>
    </row>
    <row r="61" spans="1:13" ht="25.5">
      <c r="A61" s="67">
        <v>67</v>
      </c>
      <c r="B61" s="73">
        <v>3121</v>
      </c>
      <c r="C61" s="62">
        <v>4</v>
      </c>
      <c r="D61" s="8" t="s">
        <v>53</v>
      </c>
      <c r="E61" s="33">
        <v>11649.699999999999</v>
      </c>
      <c r="F61" s="34">
        <v>1292.4</v>
      </c>
      <c r="G61" s="34">
        <v>40</v>
      </c>
      <c r="H61" s="34">
        <v>10</v>
      </c>
      <c r="I61" s="34">
        <v>4417.3</v>
      </c>
      <c r="J61" s="34">
        <v>129.4</v>
      </c>
      <c r="K61" s="35">
        <v>160.1</v>
      </c>
      <c r="L61" s="78">
        <f t="shared" si="1"/>
        <v>17698.899999999998</v>
      </c>
      <c r="M61" s="40">
        <v>43.53</v>
      </c>
    </row>
    <row r="62" spans="1:13" ht="12.75">
      <c r="A62" s="67">
        <v>68</v>
      </c>
      <c r="B62" s="73">
        <v>3121</v>
      </c>
      <c r="C62" s="62">
        <v>4</v>
      </c>
      <c r="D62" s="8" t="s">
        <v>54</v>
      </c>
      <c r="E62" s="33">
        <v>8510.300000000001</v>
      </c>
      <c r="F62" s="34">
        <v>2039.3999999999999</v>
      </c>
      <c r="G62" s="34">
        <v>110</v>
      </c>
      <c r="H62" s="34">
        <v>0</v>
      </c>
      <c r="I62" s="34">
        <v>3624.3</v>
      </c>
      <c r="J62" s="34">
        <v>105.5</v>
      </c>
      <c r="K62" s="35">
        <v>129.4</v>
      </c>
      <c r="L62" s="78">
        <f t="shared" si="1"/>
        <v>14518.9</v>
      </c>
      <c r="M62" s="40">
        <v>39.1</v>
      </c>
    </row>
    <row r="63" spans="1:13" ht="25.5">
      <c r="A63" s="67">
        <v>71</v>
      </c>
      <c r="B63" s="73">
        <v>3122</v>
      </c>
      <c r="C63" s="62">
        <v>4</v>
      </c>
      <c r="D63" s="8" t="s">
        <v>55</v>
      </c>
      <c r="E63" s="33">
        <v>8377.1</v>
      </c>
      <c r="F63" s="34">
        <v>1171.3999999999999</v>
      </c>
      <c r="G63" s="34">
        <v>245</v>
      </c>
      <c r="H63" s="34">
        <v>30</v>
      </c>
      <c r="I63" s="34">
        <v>3340</v>
      </c>
      <c r="J63" s="34">
        <v>95.5</v>
      </c>
      <c r="K63" s="35">
        <v>116.9</v>
      </c>
      <c r="L63" s="78">
        <f t="shared" si="1"/>
        <v>13375.9</v>
      </c>
      <c r="M63" s="40">
        <v>32.94</v>
      </c>
    </row>
    <row r="64" spans="1:13" ht="38.25">
      <c r="A64" s="67">
        <v>70</v>
      </c>
      <c r="B64" s="73">
        <v>3122</v>
      </c>
      <c r="C64" s="62">
        <v>4</v>
      </c>
      <c r="D64" s="8" t="s">
        <v>56</v>
      </c>
      <c r="E64" s="33">
        <v>8878.4</v>
      </c>
      <c r="F64" s="34">
        <v>1542.3999999999996</v>
      </c>
      <c r="G64" s="34">
        <v>10</v>
      </c>
      <c r="H64" s="34">
        <v>40</v>
      </c>
      <c r="I64" s="34">
        <v>3560.1</v>
      </c>
      <c r="J64" s="34">
        <v>104.2</v>
      </c>
      <c r="K64" s="35">
        <v>119.3</v>
      </c>
      <c r="L64" s="78">
        <f t="shared" si="1"/>
        <v>14254.4</v>
      </c>
      <c r="M64" s="40">
        <v>37.75</v>
      </c>
    </row>
    <row r="65" spans="1:13" ht="38.25">
      <c r="A65" s="67">
        <v>154</v>
      </c>
      <c r="B65" s="73">
        <v>3122</v>
      </c>
      <c r="C65" s="62">
        <v>4</v>
      </c>
      <c r="D65" s="38" t="s">
        <v>82</v>
      </c>
      <c r="E65" s="33">
        <v>23350.9</v>
      </c>
      <c r="F65" s="34">
        <v>5176</v>
      </c>
      <c r="G65" s="34">
        <v>181</v>
      </c>
      <c r="H65" s="34">
        <v>262</v>
      </c>
      <c r="I65" s="34">
        <v>9849.8</v>
      </c>
      <c r="J65" s="34">
        <v>285.3</v>
      </c>
      <c r="K65" s="35">
        <v>319</v>
      </c>
      <c r="L65" s="78">
        <f t="shared" si="1"/>
        <v>39424</v>
      </c>
      <c r="M65" s="40">
        <v>107.76</v>
      </c>
    </row>
    <row r="66" spans="1:13" ht="56.25" customHeight="1">
      <c r="A66" s="67">
        <v>72</v>
      </c>
      <c r="B66" s="73">
        <v>3122</v>
      </c>
      <c r="C66" s="62">
        <v>4</v>
      </c>
      <c r="D66" s="43" t="s">
        <v>103</v>
      </c>
      <c r="E66" s="33">
        <v>10846.499999999998</v>
      </c>
      <c r="F66" s="34">
        <v>3029.8</v>
      </c>
      <c r="G66" s="34">
        <v>305.2</v>
      </c>
      <c r="H66" s="34">
        <v>270</v>
      </c>
      <c r="I66" s="34">
        <v>4913.5</v>
      </c>
      <c r="J66" s="34">
        <v>138.8</v>
      </c>
      <c r="K66" s="35">
        <v>155.60000000000002</v>
      </c>
      <c r="L66" s="78">
        <f t="shared" si="1"/>
        <v>19659.399999999998</v>
      </c>
      <c r="M66" s="40">
        <v>53.69</v>
      </c>
    </row>
    <row r="67" spans="1:13" ht="25.5">
      <c r="A67" s="67">
        <v>81</v>
      </c>
      <c r="B67" s="73">
        <v>3114</v>
      </c>
      <c r="C67" s="62">
        <v>4</v>
      </c>
      <c r="D67" s="28" t="s">
        <v>89</v>
      </c>
      <c r="E67" s="33">
        <v>10224.700000000003</v>
      </c>
      <c r="F67" s="34">
        <v>975.4999999999999</v>
      </c>
      <c r="G67" s="34">
        <v>0</v>
      </c>
      <c r="H67" s="34">
        <v>0</v>
      </c>
      <c r="I67" s="34">
        <v>3808.1</v>
      </c>
      <c r="J67" s="34">
        <v>112</v>
      </c>
      <c r="K67" s="35">
        <v>109.1</v>
      </c>
      <c r="L67" s="78">
        <f t="shared" si="1"/>
        <v>15229.400000000003</v>
      </c>
      <c r="M67" s="40">
        <v>36.949999999999996</v>
      </c>
    </row>
    <row r="68" spans="1:13" ht="38.25">
      <c r="A68" s="67">
        <v>83</v>
      </c>
      <c r="B68" s="73">
        <v>3114</v>
      </c>
      <c r="C68" s="62">
        <v>4</v>
      </c>
      <c r="D68" s="8" t="s">
        <v>57</v>
      </c>
      <c r="E68" s="33">
        <v>5821.2</v>
      </c>
      <c r="F68" s="34">
        <v>2257.8999999999996</v>
      </c>
      <c r="G68" s="34">
        <v>21.4</v>
      </c>
      <c r="H68" s="34">
        <v>0</v>
      </c>
      <c r="I68" s="34">
        <v>2754.2</v>
      </c>
      <c r="J68" s="34">
        <v>80.8</v>
      </c>
      <c r="K68" s="35">
        <v>77.80000000000001</v>
      </c>
      <c r="L68" s="78">
        <f aca="true" t="shared" si="2" ref="L68:L93">SUM(E68:H68,I68:K68)</f>
        <v>11013.299999999997</v>
      </c>
      <c r="M68" s="40">
        <v>30.33</v>
      </c>
    </row>
    <row r="69" spans="1:13" ht="12.75">
      <c r="A69" s="67">
        <v>79</v>
      </c>
      <c r="B69" s="73">
        <v>3114</v>
      </c>
      <c r="C69" s="62">
        <v>4</v>
      </c>
      <c r="D69" s="8" t="s">
        <v>58</v>
      </c>
      <c r="E69" s="33">
        <v>3396.3999999999996</v>
      </c>
      <c r="F69" s="34">
        <v>319.3</v>
      </c>
      <c r="G69" s="34">
        <v>10</v>
      </c>
      <c r="H69" s="34">
        <v>0</v>
      </c>
      <c r="I69" s="34">
        <v>1266.7</v>
      </c>
      <c r="J69" s="34">
        <v>37.2</v>
      </c>
      <c r="K69" s="35">
        <v>109.6</v>
      </c>
      <c r="L69" s="78">
        <f t="shared" si="2"/>
        <v>5139.2</v>
      </c>
      <c r="M69" s="40">
        <v>12.700000000000001</v>
      </c>
    </row>
    <row r="70" spans="1:13" ht="25.5">
      <c r="A70" s="67">
        <v>74</v>
      </c>
      <c r="B70" s="73">
        <v>4322</v>
      </c>
      <c r="C70" s="62">
        <v>4</v>
      </c>
      <c r="D70" s="8" t="s">
        <v>79</v>
      </c>
      <c r="E70" s="33">
        <v>2455.9000000000005</v>
      </c>
      <c r="F70" s="34">
        <v>1051.8</v>
      </c>
      <c r="G70" s="34">
        <v>15</v>
      </c>
      <c r="H70" s="34">
        <v>10</v>
      </c>
      <c r="I70" s="34">
        <v>1201.1</v>
      </c>
      <c r="J70" s="34">
        <v>35.1</v>
      </c>
      <c r="K70" s="35">
        <v>37.699999999999996</v>
      </c>
      <c r="L70" s="78">
        <f t="shared" si="2"/>
        <v>4806.600000000001</v>
      </c>
      <c r="M70" s="40">
        <v>13.86</v>
      </c>
    </row>
    <row r="71" spans="1:13" ht="25.5">
      <c r="A71" s="67">
        <v>80</v>
      </c>
      <c r="B71" s="73">
        <v>4322</v>
      </c>
      <c r="C71" s="62">
        <v>4</v>
      </c>
      <c r="D71" s="8" t="s">
        <v>59</v>
      </c>
      <c r="E71" s="33">
        <v>4569.7</v>
      </c>
      <c r="F71" s="34">
        <v>1977.8000000000002</v>
      </c>
      <c r="G71" s="34">
        <v>20</v>
      </c>
      <c r="H71" s="34">
        <v>15</v>
      </c>
      <c r="I71" s="34">
        <v>2238.1</v>
      </c>
      <c r="J71" s="34">
        <v>65.5</v>
      </c>
      <c r="K71" s="35">
        <v>53.2</v>
      </c>
      <c r="L71" s="78">
        <f t="shared" si="2"/>
        <v>8939.300000000001</v>
      </c>
      <c r="M71" s="40">
        <v>25.34</v>
      </c>
    </row>
    <row r="72" spans="1:13" ht="25.5">
      <c r="A72" s="67">
        <v>109</v>
      </c>
      <c r="B72" s="73">
        <v>3121</v>
      </c>
      <c r="C72" s="62">
        <v>5</v>
      </c>
      <c r="D72" s="8" t="s">
        <v>60</v>
      </c>
      <c r="E72" s="33">
        <v>6983.599999999999</v>
      </c>
      <c r="F72" s="34">
        <v>747.9</v>
      </c>
      <c r="G72" s="34">
        <v>10</v>
      </c>
      <c r="H72" s="34">
        <v>12</v>
      </c>
      <c r="I72" s="34">
        <v>2636.2</v>
      </c>
      <c r="J72" s="34">
        <v>77.3</v>
      </c>
      <c r="K72" s="35">
        <v>92.9</v>
      </c>
      <c r="L72" s="78">
        <f t="shared" si="2"/>
        <v>10559.899999999998</v>
      </c>
      <c r="M72" s="40">
        <v>26.970000000000002</v>
      </c>
    </row>
    <row r="73" spans="1:13" ht="25.5">
      <c r="A73" s="67">
        <v>110</v>
      </c>
      <c r="B73" s="73">
        <v>3121</v>
      </c>
      <c r="C73" s="62">
        <v>5</v>
      </c>
      <c r="D73" s="8" t="s">
        <v>61</v>
      </c>
      <c r="E73" s="33">
        <v>16188.400000000003</v>
      </c>
      <c r="F73" s="34">
        <v>3641.2000000000003</v>
      </c>
      <c r="G73" s="34">
        <v>211</v>
      </c>
      <c r="H73" s="34">
        <v>15.5</v>
      </c>
      <c r="I73" s="34">
        <v>6819.1</v>
      </c>
      <c r="J73" s="34">
        <v>198.3</v>
      </c>
      <c r="K73" s="35">
        <v>249.9</v>
      </c>
      <c r="L73" s="78">
        <f t="shared" si="2"/>
        <v>27323.400000000005</v>
      </c>
      <c r="M73" s="40">
        <v>75.17</v>
      </c>
    </row>
    <row r="74" spans="1:13" ht="12.75">
      <c r="A74" s="67">
        <v>113</v>
      </c>
      <c r="B74" s="73">
        <v>3121</v>
      </c>
      <c r="C74" s="62">
        <v>5</v>
      </c>
      <c r="D74" s="8" t="s">
        <v>62</v>
      </c>
      <c r="E74" s="33">
        <v>8353.2</v>
      </c>
      <c r="F74" s="34">
        <v>829.8000000000001</v>
      </c>
      <c r="G74" s="34">
        <v>8</v>
      </c>
      <c r="H74" s="34">
        <v>117</v>
      </c>
      <c r="I74" s="34">
        <v>3164.7</v>
      </c>
      <c r="J74" s="34">
        <v>91.8</v>
      </c>
      <c r="K74" s="35">
        <v>115.1</v>
      </c>
      <c r="L74" s="78">
        <f t="shared" si="2"/>
        <v>12679.6</v>
      </c>
      <c r="M74" s="40">
        <v>29.93</v>
      </c>
    </row>
    <row r="75" spans="1:13" ht="25.5">
      <c r="A75" s="67">
        <v>111</v>
      </c>
      <c r="B75" s="73">
        <v>3121</v>
      </c>
      <c r="C75" s="62">
        <v>5</v>
      </c>
      <c r="D75" s="8" t="s">
        <v>63</v>
      </c>
      <c r="E75" s="33">
        <v>6869.1</v>
      </c>
      <c r="F75" s="34">
        <v>2197.3</v>
      </c>
      <c r="G75" s="34">
        <v>10</v>
      </c>
      <c r="H75" s="34">
        <v>120</v>
      </c>
      <c r="I75" s="34">
        <v>3126.8</v>
      </c>
      <c r="J75" s="34">
        <v>90.7</v>
      </c>
      <c r="K75" s="35">
        <v>111.10000000000001</v>
      </c>
      <c r="L75" s="78">
        <f t="shared" si="2"/>
        <v>12525.000000000002</v>
      </c>
      <c r="M75" s="40">
        <v>37.84</v>
      </c>
    </row>
    <row r="76" spans="1:13" ht="25.5">
      <c r="A76" s="67">
        <v>114</v>
      </c>
      <c r="B76" s="73">
        <v>3122</v>
      </c>
      <c r="C76" s="62">
        <v>5</v>
      </c>
      <c r="D76" s="8" t="s">
        <v>64</v>
      </c>
      <c r="E76" s="33">
        <v>5522.799999999999</v>
      </c>
      <c r="F76" s="34">
        <v>646.9000000000001</v>
      </c>
      <c r="G76" s="34">
        <v>35</v>
      </c>
      <c r="H76" s="34">
        <v>105</v>
      </c>
      <c r="I76" s="34">
        <v>2145.3</v>
      </c>
      <c r="J76" s="34">
        <v>61.7</v>
      </c>
      <c r="K76" s="35">
        <v>77.80000000000001</v>
      </c>
      <c r="L76" s="78">
        <f t="shared" si="2"/>
        <v>8594.5</v>
      </c>
      <c r="M76" s="40">
        <v>20.48</v>
      </c>
    </row>
    <row r="77" spans="1:13" ht="25.5">
      <c r="A77" s="67">
        <v>120</v>
      </c>
      <c r="B77" s="73">
        <v>3123</v>
      </c>
      <c r="C77" s="62">
        <v>5</v>
      </c>
      <c r="D77" s="8" t="s">
        <v>65</v>
      </c>
      <c r="E77" s="33">
        <v>6712.1</v>
      </c>
      <c r="F77" s="34">
        <v>905.5</v>
      </c>
      <c r="G77" s="34">
        <v>4.7</v>
      </c>
      <c r="H77" s="34">
        <v>21.3</v>
      </c>
      <c r="I77" s="34">
        <v>2598.8</v>
      </c>
      <c r="J77" s="34">
        <v>76.2</v>
      </c>
      <c r="K77" s="35">
        <v>238.3</v>
      </c>
      <c r="L77" s="78">
        <f t="shared" si="2"/>
        <v>10556.900000000001</v>
      </c>
      <c r="M77" s="40">
        <v>21.95</v>
      </c>
    </row>
    <row r="78" spans="1:13" ht="38.25">
      <c r="A78" s="67">
        <v>118</v>
      </c>
      <c r="B78" s="73">
        <v>3123</v>
      </c>
      <c r="C78" s="62">
        <v>5</v>
      </c>
      <c r="D78" s="8" t="s">
        <v>66</v>
      </c>
      <c r="E78" s="33">
        <v>20827.399999999998</v>
      </c>
      <c r="F78" s="34">
        <v>5735.8</v>
      </c>
      <c r="G78" s="34">
        <v>111</v>
      </c>
      <c r="H78" s="34">
        <v>64</v>
      </c>
      <c r="I78" s="34">
        <v>9091</v>
      </c>
      <c r="J78" s="34">
        <v>265.6</v>
      </c>
      <c r="K78" s="35">
        <v>306.7</v>
      </c>
      <c r="L78" s="78">
        <f t="shared" si="2"/>
        <v>36401.49999999999</v>
      </c>
      <c r="M78" s="40">
        <v>93.97</v>
      </c>
    </row>
    <row r="79" spans="1:13" ht="25.5">
      <c r="A79" s="67">
        <v>119</v>
      </c>
      <c r="B79" s="73">
        <v>3123</v>
      </c>
      <c r="C79" s="62">
        <v>5</v>
      </c>
      <c r="D79" s="8" t="s">
        <v>67</v>
      </c>
      <c r="E79" s="33">
        <v>16259.400000000001</v>
      </c>
      <c r="F79" s="34">
        <v>3503</v>
      </c>
      <c r="G79" s="34">
        <v>210.89999999999998</v>
      </c>
      <c r="H79" s="34">
        <v>155</v>
      </c>
      <c r="I79" s="34">
        <v>6843.6</v>
      </c>
      <c r="J79" s="34">
        <v>197.6</v>
      </c>
      <c r="K79" s="35">
        <v>213</v>
      </c>
      <c r="L79" s="78">
        <f t="shared" si="2"/>
        <v>27382.5</v>
      </c>
      <c r="M79" s="40">
        <v>71.92</v>
      </c>
    </row>
    <row r="80" spans="1:13" ht="38.25">
      <c r="A80" s="67">
        <v>115</v>
      </c>
      <c r="B80" s="73">
        <v>3122</v>
      </c>
      <c r="C80" s="62">
        <v>5</v>
      </c>
      <c r="D80" s="8" t="s">
        <v>68</v>
      </c>
      <c r="E80" s="33">
        <v>9995.2</v>
      </c>
      <c r="F80" s="34">
        <v>1800.0000000000002</v>
      </c>
      <c r="G80" s="34">
        <v>486.1</v>
      </c>
      <c r="H80" s="34">
        <v>442.4</v>
      </c>
      <c r="I80" s="34">
        <v>4326.1</v>
      </c>
      <c r="J80" s="34">
        <v>118</v>
      </c>
      <c r="K80" s="35">
        <v>135.1</v>
      </c>
      <c r="L80" s="78">
        <f t="shared" si="2"/>
        <v>17302.9</v>
      </c>
      <c r="M80" s="40">
        <v>40.4</v>
      </c>
    </row>
    <row r="81" spans="1:13" ht="38.25">
      <c r="A81" s="67">
        <v>116</v>
      </c>
      <c r="B81" s="73">
        <v>3122</v>
      </c>
      <c r="C81" s="62">
        <v>5</v>
      </c>
      <c r="D81" s="8" t="s">
        <v>80</v>
      </c>
      <c r="E81" s="33">
        <v>17260</v>
      </c>
      <c r="F81" s="34">
        <v>5408.000000000001</v>
      </c>
      <c r="G81" s="34">
        <v>500</v>
      </c>
      <c r="H81" s="34">
        <v>366</v>
      </c>
      <c r="I81" s="34">
        <v>8001.6</v>
      </c>
      <c r="J81" s="34">
        <v>226.7</v>
      </c>
      <c r="K81" s="35">
        <v>248.20000000000002</v>
      </c>
      <c r="L81" s="78">
        <f t="shared" si="2"/>
        <v>32010.5</v>
      </c>
      <c r="M81" s="40">
        <v>86.13</v>
      </c>
    </row>
    <row r="82" spans="1:13" ht="25.5">
      <c r="A82" s="67">
        <v>122</v>
      </c>
      <c r="B82" s="73">
        <v>3123</v>
      </c>
      <c r="C82" s="62">
        <v>5</v>
      </c>
      <c r="D82" s="8" t="s">
        <v>69</v>
      </c>
      <c r="E82" s="33">
        <v>14538.800000000001</v>
      </c>
      <c r="F82" s="34">
        <v>3298.4</v>
      </c>
      <c r="G82" s="34">
        <v>350</v>
      </c>
      <c r="H82" s="34">
        <v>240</v>
      </c>
      <c r="I82" s="34">
        <v>6265.2</v>
      </c>
      <c r="J82" s="34">
        <v>178.4</v>
      </c>
      <c r="K82" s="35">
        <v>205.7</v>
      </c>
      <c r="L82" s="78">
        <f t="shared" si="2"/>
        <v>25076.500000000004</v>
      </c>
      <c r="M82" s="40">
        <v>63.970000000000006</v>
      </c>
    </row>
    <row r="83" spans="1:13" ht="25.5">
      <c r="A83" s="67">
        <v>123</v>
      </c>
      <c r="B83" s="73">
        <v>3124</v>
      </c>
      <c r="C83" s="62">
        <v>5</v>
      </c>
      <c r="D83" s="8" t="s">
        <v>90</v>
      </c>
      <c r="E83" s="33">
        <v>8605.1</v>
      </c>
      <c r="F83" s="34">
        <v>1772.6</v>
      </c>
      <c r="G83" s="34">
        <v>190</v>
      </c>
      <c r="H83" s="34">
        <v>210</v>
      </c>
      <c r="I83" s="34">
        <v>3664.4</v>
      </c>
      <c r="J83" s="34">
        <v>103.8</v>
      </c>
      <c r="K83" s="35">
        <v>104.9</v>
      </c>
      <c r="L83" s="78">
        <f t="shared" si="2"/>
        <v>14650.8</v>
      </c>
      <c r="M83" s="40">
        <v>40.449999999999996</v>
      </c>
    </row>
    <row r="84" spans="1:13" ht="38.25">
      <c r="A84" s="67">
        <v>47</v>
      </c>
      <c r="B84" s="73">
        <v>3114</v>
      </c>
      <c r="C84" s="62">
        <v>5</v>
      </c>
      <c r="D84" s="8" t="s">
        <v>49</v>
      </c>
      <c r="E84" s="33">
        <v>4496.099999999999</v>
      </c>
      <c r="F84" s="34">
        <v>1830.2</v>
      </c>
      <c r="G84" s="34">
        <v>65</v>
      </c>
      <c r="H84" s="34">
        <v>20</v>
      </c>
      <c r="I84" s="34">
        <v>2179.8</v>
      </c>
      <c r="J84" s="34">
        <v>63.3</v>
      </c>
      <c r="K84" s="35">
        <v>83.69999999999999</v>
      </c>
      <c r="L84" s="78">
        <f t="shared" si="2"/>
        <v>8738.099999999999</v>
      </c>
      <c r="M84" s="40">
        <v>26.759999999999998</v>
      </c>
    </row>
    <row r="85" spans="1:13" ht="25.5">
      <c r="A85" s="67">
        <v>125</v>
      </c>
      <c r="B85" s="73">
        <v>3112</v>
      </c>
      <c r="C85" s="62">
        <v>5</v>
      </c>
      <c r="D85" s="8" t="s">
        <v>70</v>
      </c>
      <c r="E85" s="33">
        <v>6716.400000000001</v>
      </c>
      <c r="F85" s="34">
        <v>877.3</v>
      </c>
      <c r="G85" s="34">
        <v>20</v>
      </c>
      <c r="H85" s="34">
        <v>50</v>
      </c>
      <c r="I85" s="34">
        <v>2605.7</v>
      </c>
      <c r="J85" s="34">
        <v>75.9</v>
      </c>
      <c r="K85" s="35">
        <v>53.4</v>
      </c>
      <c r="L85" s="78">
        <f t="shared" si="2"/>
        <v>10398.7</v>
      </c>
      <c r="M85" s="40">
        <v>30.03</v>
      </c>
    </row>
    <row r="86" spans="1:13" ht="25.5">
      <c r="A86" s="67">
        <v>133</v>
      </c>
      <c r="B86" s="73">
        <v>3114</v>
      </c>
      <c r="C86" s="62">
        <v>5</v>
      </c>
      <c r="D86" s="8" t="s">
        <v>84</v>
      </c>
      <c r="E86" s="33">
        <v>2459.2</v>
      </c>
      <c r="F86" s="34">
        <v>278.09999999999997</v>
      </c>
      <c r="G86" s="34">
        <v>0</v>
      </c>
      <c r="H86" s="34">
        <v>0</v>
      </c>
      <c r="I86" s="34">
        <v>930.7</v>
      </c>
      <c r="J86" s="34">
        <v>27.4</v>
      </c>
      <c r="K86" s="35">
        <v>29.200000000000003</v>
      </c>
      <c r="L86" s="78">
        <f t="shared" si="2"/>
        <v>3724.6</v>
      </c>
      <c r="M86" s="40">
        <v>9.24</v>
      </c>
    </row>
    <row r="87" spans="1:13" ht="38.25">
      <c r="A87" s="67">
        <v>136</v>
      </c>
      <c r="B87" s="73">
        <v>3114</v>
      </c>
      <c r="C87" s="62">
        <v>5</v>
      </c>
      <c r="D87" s="8" t="s">
        <v>81</v>
      </c>
      <c r="E87" s="33">
        <v>9928.3</v>
      </c>
      <c r="F87" s="34">
        <v>163.20000000000002</v>
      </c>
      <c r="G87" s="34">
        <v>0</v>
      </c>
      <c r="H87" s="34">
        <v>0</v>
      </c>
      <c r="I87" s="34">
        <v>3431.1</v>
      </c>
      <c r="J87" s="34">
        <v>100.9</v>
      </c>
      <c r="K87" s="35">
        <v>132.3</v>
      </c>
      <c r="L87" s="78">
        <f t="shared" si="2"/>
        <v>13755.8</v>
      </c>
      <c r="M87" s="40">
        <v>27.02</v>
      </c>
    </row>
    <row r="88" spans="1:13" ht="25.5">
      <c r="A88" s="67">
        <v>126</v>
      </c>
      <c r="B88" s="73">
        <v>3114</v>
      </c>
      <c r="C88" s="62">
        <v>5</v>
      </c>
      <c r="D88" s="8" t="s">
        <v>71</v>
      </c>
      <c r="E88" s="33">
        <v>5950.1</v>
      </c>
      <c r="F88" s="34">
        <v>722.4000000000001</v>
      </c>
      <c r="G88" s="34">
        <v>0</v>
      </c>
      <c r="H88" s="34">
        <v>0</v>
      </c>
      <c r="I88" s="34">
        <v>2268.7</v>
      </c>
      <c r="J88" s="34">
        <v>66.7</v>
      </c>
      <c r="K88" s="35">
        <v>93.3</v>
      </c>
      <c r="L88" s="78">
        <f t="shared" si="2"/>
        <v>9101.2</v>
      </c>
      <c r="M88" s="40">
        <v>19.880000000000003</v>
      </c>
    </row>
    <row r="89" spans="1:13" ht="24.75" customHeight="1">
      <c r="A89" s="67">
        <v>130</v>
      </c>
      <c r="B89" s="73">
        <v>3114</v>
      </c>
      <c r="C89" s="62">
        <v>5</v>
      </c>
      <c r="D89" s="8" t="s">
        <v>72</v>
      </c>
      <c r="E89" s="33">
        <v>3747.6</v>
      </c>
      <c r="F89" s="34">
        <v>468.79999999999995</v>
      </c>
      <c r="G89" s="34">
        <v>15</v>
      </c>
      <c r="H89" s="34">
        <v>30</v>
      </c>
      <c r="I89" s="34">
        <v>1448.9</v>
      </c>
      <c r="J89" s="34">
        <v>42.2</v>
      </c>
      <c r="K89" s="35">
        <v>34.8</v>
      </c>
      <c r="L89" s="78">
        <f t="shared" si="2"/>
        <v>5787.299999999999</v>
      </c>
      <c r="M89" s="40">
        <v>16.900000000000002</v>
      </c>
    </row>
    <row r="90" spans="1:13" ht="25.5">
      <c r="A90" s="67">
        <v>132</v>
      </c>
      <c r="B90" s="73">
        <v>3114</v>
      </c>
      <c r="C90" s="62">
        <v>5</v>
      </c>
      <c r="D90" s="8" t="s">
        <v>105</v>
      </c>
      <c r="E90" s="33">
        <v>6892.499999999999</v>
      </c>
      <c r="F90" s="34">
        <v>741.6999999999999</v>
      </c>
      <c r="G90" s="34">
        <v>1</v>
      </c>
      <c r="H90" s="34">
        <v>29</v>
      </c>
      <c r="I90" s="34">
        <v>2605.8</v>
      </c>
      <c r="J90" s="34">
        <v>76.3</v>
      </c>
      <c r="K90" s="35">
        <v>67.8</v>
      </c>
      <c r="L90" s="78">
        <f t="shared" si="2"/>
        <v>10414.099999999999</v>
      </c>
      <c r="M90" s="40">
        <v>26.83</v>
      </c>
    </row>
    <row r="91" spans="1:13" ht="38.25">
      <c r="A91" s="67">
        <v>131</v>
      </c>
      <c r="B91" s="73">
        <v>3114</v>
      </c>
      <c r="C91" s="62">
        <v>5</v>
      </c>
      <c r="D91" s="8" t="s">
        <v>91</v>
      </c>
      <c r="E91" s="33">
        <v>6829.099999999999</v>
      </c>
      <c r="F91" s="34">
        <v>901.3</v>
      </c>
      <c r="G91" s="34">
        <v>116</v>
      </c>
      <c r="H91" s="34">
        <v>23</v>
      </c>
      <c r="I91" s="34">
        <v>2675.6</v>
      </c>
      <c r="J91" s="34">
        <v>77.3</v>
      </c>
      <c r="K91" s="35">
        <v>73.8</v>
      </c>
      <c r="L91" s="78">
        <f t="shared" si="2"/>
        <v>10696.099999999999</v>
      </c>
      <c r="M91" s="40">
        <v>29.81</v>
      </c>
    </row>
    <row r="92" spans="1:13" ht="25.5">
      <c r="A92" s="67">
        <v>128</v>
      </c>
      <c r="B92" s="73">
        <v>4322</v>
      </c>
      <c r="C92" s="62">
        <v>5</v>
      </c>
      <c r="D92" s="8" t="s">
        <v>73</v>
      </c>
      <c r="E92" s="33">
        <v>5527.9</v>
      </c>
      <c r="F92" s="34">
        <v>1301.5000000000002</v>
      </c>
      <c r="G92" s="34">
        <v>0</v>
      </c>
      <c r="H92" s="34">
        <v>0</v>
      </c>
      <c r="I92" s="34">
        <v>2322</v>
      </c>
      <c r="J92" s="34">
        <v>68.3</v>
      </c>
      <c r="K92" s="35">
        <v>49.199999999999996</v>
      </c>
      <c r="L92" s="78">
        <f t="shared" si="2"/>
        <v>9268.9</v>
      </c>
      <c r="M92" s="40">
        <v>27.76</v>
      </c>
    </row>
    <row r="93" spans="1:13" ht="26.25" thickBot="1">
      <c r="A93" s="70">
        <v>127</v>
      </c>
      <c r="B93" s="75">
        <v>4322</v>
      </c>
      <c r="C93" s="64">
        <v>5</v>
      </c>
      <c r="D93" s="8" t="s">
        <v>74</v>
      </c>
      <c r="E93" s="33">
        <v>3173.8</v>
      </c>
      <c r="F93" s="34">
        <v>1280.3</v>
      </c>
      <c r="G93" s="34">
        <v>0</v>
      </c>
      <c r="H93" s="34">
        <v>0</v>
      </c>
      <c r="I93" s="34">
        <v>1514.4</v>
      </c>
      <c r="J93" s="34">
        <v>44.5</v>
      </c>
      <c r="K93" s="35">
        <v>28.5</v>
      </c>
      <c r="L93" s="80">
        <f t="shared" si="2"/>
        <v>6041.5</v>
      </c>
      <c r="M93" s="40">
        <v>17.01</v>
      </c>
    </row>
    <row r="94" spans="4:13" ht="20.25" customHeight="1" thickBot="1">
      <c r="D94" s="76" t="s">
        <v>75</v>
      </c>
      <c r="E94" s="56">
        <f aca="true" t="shared" si="3" ref="E94:M94">SUM(E4:E93)</f>
        <v>945690.2999999999</v>
      </c>
      <c r="F94" s="57">
        <f t="shared" si="3"/>
        <v>195180.79999999987</v>
      </c>
      <c r="G94" s="57">
        <f t="shared" si="3"/>
        <v>13246.000000000002</v>
      </c>
      <c r="H94" s="57">
        <f t="shared" si="3"/>
        <v>9300.4</v>
      </c>
      <c r="I94" s="57">
        <f t="shared" si="3"/>
        <v>395561.9999999999</v>
      </c>
      <c r="J94" s="58">
        <f t="shared" si="3"/>
        <v>11409.499999999998</v>
      </c>
      <c r="K94" s="59">
        <f t="shared" si="3"/>
        <v>13922.5</v>
      </c>
      <c r="L94" s="59">
        <f t="shared" si="3"/>
        <v>1584311.4999999998</v>
      </c>
      <c r="M94" s="41">
        <f t="shared" si="3"/>
        <v>4110.59</v>
      </c>
    </row>
    <row r="95" spans="5:13" ht="12.75" customHeight="1">
      <c r="E95" s="25"/>
      <c r="F95" s="25"/>
      <c r="G95" s="25"/>
      <c r="H95" s="25"/>
      <c r="I95" s="25"/>
      <c r="J95" s="25"/>
      <c r="K95" s="25"/>
      <c r="L95" s="25"/>
      <c r="M95" s="25"/>
    </row>
    <row r="96" spans="5:12" ht="17.25" customHeight="1">
      <c r="E96" s="42"/>
      <c r="F96" s="42"/>
      <c r="G96" s="42"/>
      <c r="H96" s="42"/>
      <c r="I96" s="22"/>
      <c r="J96" s="42"/>
      <c r="K96" s="42"/>
      <c r="L96" s="22"/>
    </row>
    <row r="97" spans="3:13" s="19" customFormat="1" ht="25.5">
      <c r="C97" s="18"/>
      <c r="D97" s="9" t="s">
        <v>106</v>
      </c>
      <c r="E97" s="81">
        <f>944310.7+1389-9.4</f>
        <v>945690.2999999999</v>
      </c>
      <c r="F97" s="81">
        <f>195033.8+147</f>
        <v>195180.8</v>
      </c>
      <c r="G97" s="81">
        <f>14635-1389</f>
        <v>13246</v>
      </c>
      <c r="H97" s="81">
        <f>9438-147+9.4</f>
        <v>9300.4</v>
      </c>
      <c r="I97" s="82">
        <v>395562</v>
      </c>
      <c r="J97" s="82">
        <f>11394+15</f>
        <v>11409</v>
      </c>
      <c r="K97" s="82">
        <f>13993-55-15</f>
        <v>13923</v>
      </c>
      <c r="L97" s="81">
        <f>SUM(E97:H97,I97:K97)</f>
        <v>1584311.4999999998</v>
      </c>
      <c r="M97" s="83">
        <v>4118.5</v>
      </c>
    </row>
    <row r="98" ht="7.5" customHeight="1">
      <c r="D98" s="10"/>
    </row>
    <row r="99" spans="3:13" s="21" customFormat="1" ht="12.75">
      <c r="C99" s="20"/>
      <c r="D99" s="11" t="s">
        <v>86</v>
      </c>
      <c r="E99" s="24">
        <f aca="true" t="shared" si="4" ref="E99:M99">E97-E94</f>
        <v>0</v>
      </c>
      <c r="F99" s="24">
        <f t="shared" si="4"/>
        <v>0</v>
      </c>
      <c r="G99" s="24">
        <f t="shared" si="4"/>
        <v>0</v>
      </c>
      <c r="H99" s="24">
        <f t="shared" si="4"/>
        <v>0</v>
      </c>
      <c r="I99" s="24">
        <f t="shared" si="4"/>
        <v>0</v>
      </c>
      <c r="J99" s="24">
        <f t="shared" si="4"/>
        <v>-0.499999999998181</v>
      </c>
      <c r="K99" s="24">
        <f t="shared" si="4"/>
        <v>0.5</v>
      </c>
      <c r="L99" s="24">
        <f t="shared" si="4"/>
        <v>0</v>
      </c>
      <c r="M99" s="24">
        <f t="shared" si="4"/>
        <v>7.9099999999998545</v>
      </c>
    </row>
    <row r="100" spans="4:11" ht="18.75" customHeight="1">
      <c r="D100" s="12"/>
      <c r="J100" s="23"/>
      <c r="K100" s="17"/>
    </row>
    <row r="102" ht="27" customHeight="1">
      <c r="D102" s="13"/>
    </row>
    <row r="103" ht="12.75">
      <c r="D103" s="14"/>
    </row>
    <row r="104" ht="15.75">
      <c r="D104" s="15"/>
    </row>
    <row r="105" ht="27" customHeight="1">
      <c r="D105" s="16"/>
    </row>
    <row r="106" ht="12.75">
      <c r="D106" s="16"/>
    </row>
    <row r="107" ht="12.75"/>
  </sheetData>
  <sheetProtection/>
  <printOptions horizontalCentered="1"/>
  <pageMargins left="0.2362204724409449" right="0" top="0.5118110236220472" bottom="0.44" header="0.4330708661417323" footer="0.28"/>
  <pageSetup horizontalDpi="300" verticalDpi="300" orientation="portrait" paperSize="9" scale="75" r:id="rId3"/>
  <headerFooter alignWithMargins="0"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Andrea Olšáková</cp:lastModifiedBy>
  <cp:lastPrinted>2012-11-08T12:17:44Z</cp:lastPrinted>
  <dcterms:created xsi:type="dcterms:W3CDTF">2008-01-21T13:06:56Z</dcterms:created>
  <dcterms:modified xsi:type="dcterms:W3CDTF">2012-11-27T07:35:11Z</dcterms:modified>
  <cp:category/>
  <cp:version/>
  <cp:contentType/>
  <cp:contentStatus/>
</cp:coreProperties>
</file>