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/>
  <calcPr fullCalcOnLoad="1"/>
</workbook>
</file>

<file path=xl/sharedStrings.xml><?xml version="1.0" encoding="utf-8"?>
<sst xmlns="http://schemas.openxmlformats.org/spreadsheetml/2006/main" count="140" uniqueCount="98">
  <si>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</si>
  <si>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</si>
  <si>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</si>
  <si>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</si>
  <si>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</si>
  <si>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</si>
  <si>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</si>
  <si>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</si>
  <si>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</si>
  <si>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</si>
  <si>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</si>
  <si>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</si>
  <si>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</si>
  <si>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</si>
  <si>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</si>
  <si>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</si>
  <si>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</si>
  <si>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</si>
  <si>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</si>
  <si>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</si>
  <si>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</si>
  <si>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</si>
  <si>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 xml:space="preserve">Domov sociálních služeb Skřivany </t>
  </si>
  <si>
    <t>SV/08/601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</si>
  <si>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</si>
  <si>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</si>
  <si>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</si>
  <si>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</si>
  <si>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</si>
  <si>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</si>
  <si>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>SV/06/630</t>
  </si>
  <si>
    <t>SV/08/602</t>
  </si>
  <si>
    <t>SV/08/603</t>
  </si>
  <si>
    <t xml:space="preserve">Domov důchodců Albrechtice nad Orlicí </t>
  </si>
  <si>
    <t xml:space="preserve">Domov důchodců Humburky </t>
  </si>
  <si>
    <t>položka</t>
  </si>
  <si>
    <t>Odvětví: sociálních věcí ( kap. 28)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</si>
  <si>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</si>
  <si>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</si>
  <si>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Zateplení objektu ústavu - II.etapa (hl.objekt)</t>
  </si>
  <si>
    <t>Vytápění objektů a vrty pro tepelná čerpadla</t>
  </si>
  <si>
    <t>Celkem</t>
  </si>
  <si>
    <t>SV/07/632</t>
  </si>
  <si>
    <t>SV/07/628</t>
  </si>
  <si>
    <t>Zateplení objektu ústavu - I.etapa (vedlejší objekty)</t>
  </si>
  <si>
    <t xml:space="preserve">Nové limity: </t>
  </si>
  <si>
    <t>Kontroly:</t>
  </si>
  <si>
    <t xml:space="preserve">Zpracoval: </t>
  </si>
  <si>
    <t>Michal Žehan</t>
  </si>
  <si>
    <t>celkem pozemky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</si>
  <si>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</si>
  <si>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</si>
  <si>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SV/08/614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</si>
  <si>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Zastupitelstva konaného dne    </t>
    </r>
  </si>
  <si>
    <t>Úprava</t>
  </si>
  <si>
    <t>UR</t>
  </si>
  <si>
    <t xml:space="preserve">DD Police nad Metují - rekonstrukce a přístavba </t>
  </si>
  <si>
    <t>Kapitola 50 - Fond rozvoje a reprodukce Královéhradeckého kraje rok 2010 - sumář -  1. návrh změn</t>
  </si>
  <si>
    <t>navýšení - Zastupitelstvo ze dne 28. 1. 2010</t>
  </si>
  <si>
    <t>Zastupitelstvo 2.12.2009 -ZK/10/637/2009</t>
  </si>
  <si>
    <t>I. úprava - zvýšení - převod nedočerp. fin. prostř. k 31.12.09 na schvál. akce do r. 2010 Zast. z 28.1.10</t>
  </si>
  <si>
    <t>II. uvolnění - zapojení nedočerp. fin. prostř. k 31.12.09 na schvál. akce do rozpočtu 2010 Zast. z 28.1.10</t>
  </si>
  <si>
    <t>Dostavba domova důchodců Albrechtice nad Orlicí</t>
  </si>
  <si>
    <t>DD Černožice - přístavba ubytovacího objektu</t>
  </si>
  <si>
    <t>SV/10/601</t>
  </si>
  <si>
    <t>Rekonstrukce  vodovodních rozvodů - pokračování</t>
  </si>
  <si>
    <t>Domov pro seniory Pilníkov</t>
  </si>
  <si>
    <t>SV/09/604</t>
  </si>
  <si>
    <t>Provedení disp. úprav objektu - soc. a hyg. zař.</t>
  </si>
  <si>
    <t>Domov pro seniory Vrchlabí</t>
  </si>
  <si>
    <t>Rekonstrukce č. p. 506</t>
  </si>
  <si>
    <t>Rekonstrukce a modernizace hlavního objektu</t>
  </si>
  <si>
    <t>Barevné domky Hajnice</t>
  </si>
  <si>
    <t>Doplnění území areálu Domova na Stříbrném vrchu</t>
  </si>
  <si>
    <t>SV/09/603</t>
  </si>
  <si>
    <t>Rekonstrukce č. p. 10</t>
  </si>
  <si>
    <t>Nová výstavba - II. etapa</t>
  </si>
  <si>
    <t>SV/10/602</t>
  </si>
  <si>
    <t>Dodávka vnitřního vybavení DD Police n/M. - II. etapa</t>
  </si>
  <si>
    <t>SV/09/605</t>
  </si>
  <si>
    <t>Obnova areálové kanalizace Domova Dolní zámek - havárie</t>
  </si>
  <si>
    <t>Domov Dolní zámek Teplice nad Metují</t>
  </si>
  <si>
    <t>Přestavba domova  - dispoz.úpravy (změny klientely)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</si>
  <si>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2010</t>
    </r>
    <r>
      <rPr>
        <sz val="10"/>
        <rFont val="Arial"/>
        <family val="2"/>
      </rPr>
      <t xml:space="preserve"> Zastupitelstvo 2.12.2009-ZK/10/637/09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</si>
  <si>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6.1.10 Zastupitelstva konaného dne 28.1.10  </t>
    </r>
  </si>
  <si>
    <t>Schválil: Ing. Ludmila Lorencová, vedoucí odboru sociálních věcí</t>
  </si>
  <si>
    <t>Budovy, haly a stavby</t>
  </si>
  <si>
    <t>Drobný hmotný dlouhodobý majetek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</si>
  <si>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17. 3. 2010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</si>
  <si>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3.2.2010</t>
    </r>
  </si>
  <si>
    <t>SV/10/603</t>
  </si>
  <si>
    <t>DD Černožice - rekonstrukce stávajícího ubyt. objektu</t>
  </si>
  <si>
    <t>Výstavba a rekonstrukce Domova Dolní zámek Teplice nad Metují na zvl. režim</t>
  </si>
  <si>
    <t>SV/10/604</t>
  </si>
  <si>
    <t>budovy, haly a stavby</t>
  </si>
  <si>
    <t>drobný hmotný dlouhodobý majetek</t>
  </si>
  <si>
    <t>příloha</t>
  </si>
  <si>
    <t>RK6 usnesení příl.k usn. 6 354 2010 b. 41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</si>
</sst>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9" fillId="34" borderId="1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6" xfId="0" applyNumberFormat="1" applyFont="1" applyFill="1" applyBorder="1" applyAlignment="1">
      <alignment horizontal="right"/>
    </xf>
    <xf numFmtId="164" fontId="8" fillId="33" borderId="37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164" fontId="0" fillId="0" borderId="25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5" borderId="25" xfId="0" applyNumberFormat="1" applyFont="1" applyFill="1" applyBorder="1" applyAlignment="1">
      <alignment horizontal="right"/>
    </xf>
    <xf numFmtId="164" fontId="4" fillId="35" borderId="26" xfId="0" applyNumberFormat="1" applyFont="1" applyFill="1" applyBorder="1" applyAlignment="1">
      <alignment horizontal="right"/>
    </xf>
    <xf numFmtId="164" fontId="4" fillId="35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8" fillId="33" borderId="3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164" fontId="0" fillId="33" borderId="41" xfId="0" applyNumberFormat="1" applyFont="1" applyFill="1" applyBorder="1" applyAlignment="1">
      <alignment horizontal="right"/>
    </xf>
    <xf numFmtId="164" fontId="4" fillId="36" borderId="26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64" fontId="4" fillId="37" borderId="23" xfId="0" applyNumberFormat="1" applyFont="1" applyFill="1" applyBorder="1" applyAlignment="1">
      <alignment horizontal="right"/>
    </xf>
    <xf numFmtId="164" fontId="4" fillId="0" borderId="42" xfId="0" applyNumberFormat="1" applyFont="1" applyFill="1" applyBorder="1" applyAlignment="1">
      <alignment horizontal="right"/>
    </xf>
    <xf numFmtId="164" fontId="4" fillId="0" borderId="43" xfId="0" applyNumberFormat="1" applyFont="1" applyFill="1" applyBorder="1" applyAlignment="1">
      <alignment horizontal="right"/>
    </xf>
    <xf numFmtId="164" fontId="4" fillId="33" borderId="35" xfId="0" applyNumberFormat="1" applyFont="1" applyFill="1" applyBorder="1" applyAlignment="1">
      <alignment horizontal="right"/>
    </xf>
    <xf numFmtId="0" fontId="0" fillId="0" borderId="4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164" fontId="7" fillId="0" borderId="45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4" fillId="37" borderId="46" xfId="0" applyNumberFormat="1" applyFont="1" applyFill="1" applyBorder="1" applyAlignment="1">
      <alignment horizontal="right"/>
    </xf>
    <xf numFmtId="164" fontId="4" fillId="35" borderId="43" xfId="0" applyNumberFormat="1" applyFont="1" applyFill="1" applyBorder="1" applyAlignment="1">
      <alignment horizontal="right"/>
    </xf>
    <xf numFmtId="4" fontId="0" fillId="0" borderId="47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5" xfId="0" applyNumberFormat="1" applyFont="1" applyBorder="1" applyAlignment="1">
      <alignment horizontal="right"/>
    </xf>
    <xf numFmtId="0" fontId="0" fillId="0" borderId="48" xfId="0" applyBorder="1" applyAlignment="1">
      <alignment horizontal="left"/>
    </xf>
    <xf numFmtId="164" fontId="12" fillId="0" borderId="49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0" xfId="0" applyBorder="1" applyAlignment="1">
      <alignment horizontal="left"/>
    </xf>
    <xf numFmtId="164" fontId="12" fillId="0" borderId="51" xfId="0" applyNumberFormat="1" applyFont="1" applyBorder="1" applyAlignment="1">
      <alignment horizontal="right"/>
    </xf>
    <xf numFmtId="164" fontId="8" fillId="0" borderId="49" xfId="0" applyNumberFormat="1" applyFont="1" applyBorder="1" applyAlignment="1">
      <alignment horizontal="right"/>
    </xf>
    <xf numFmtId="164" fontId="4" fillId="35" borderId="52" xfId="0" applyNumberFormat="1" applyFont="1" applyFill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7" borderId="21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164" fontId="11" fillId="0" borderId="43" xfId="0" applyNumberFormat="1" applyFont="1" applyFill="1" applyBorder="1" applyAlignment="1">
      <alignment horizontal="righ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164" fontId="12" fillId="0" borderId="56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5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7" xfId="0" applyNumberFormat="1" applyFont="1" applyFill="1" applyBorder="1" applyAlignment="1">
      <alignment horizontal="right"/>
    </xf>
    <xf numFmtId="164" fontId="0" fillId="0" borderId="48" xfId="0" applyNumberFormat="1" applyFont="1" applyBorder="1" applyAlignment="1">
      <alignment horizontal="right"/>
    </xf>
    <xf numFmtId="164" fontId="0" fillId="0" borderId="50" xfId="0" applyNumberFormat="1" applyFont="1" applyBorder="1" applyAlignment="1">
      <alignment horizontal="right"/>
    </xf>
    <xf numFmtId="164" fontId="3" fillId="0" borderId="58" xfId="0" applyNumberFormat="1" applyFont="1" applyBorder="1" applyAlignment="1">
      <alignment horizontal="righ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164" fontId="12" fillId="0" borderId="61" xfId="0" applyNumberFormat="1" applyFont="1" applyBorder="1" applyAlignment="1">
      <alignment horizontal="right"/>
    </xf>
    <xf numFmtId="164" fontId="4" fillId="35" borderId="2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6" fillId="0" borderId="57" xfId="0" applyNumberFormat="1" applyFont="1" applyBorder="1" applyAlignment="1">
      <alignment horizontal="right"/>
    </xf>
    <xf numFmtId="164" fontId="16" fillId="0" borderId="42" xfId="0" applyNumberFormat="1" applyFont="1" applyBorder="1" applyAlignment="1">
      <alignment horizontal="right"/>
    </xf>
    <xf numFmtId="164" fontId="16" fillId="0" borderId="62" xfId="0" applyNumberFormat="1" applyFont="1" applyFill="1" applyBorder="1" applyAlignment="1">
      <alignment horizontal="right"/>
    </xf>
    <xf numFmtId="164" fontId="3" fillId="34" borderId="62" xfId="0" applyNumberFormat="1" applyFont="1" applyFill="1" applyBorder="1" applyAlignment="1">
      <alignment horizontal="right"/>
    </xf>
    <xf numFmtId="164" fontId="11" fillId="0" borderId="63" xfId="0" applyNumberFormat="1" applyFont="1" applyFill="1" applyBorder="1" applyAlignment="1">
      <alignment horizontal="right"/>
    </xf>
    <xf numFmtId="164" fontId="4" fillId="35" borderId="63" xfId="0" applyNumberFormat="1" applyFont="1" applyFill="1" applyBorder="1" applyAlignment="1">
      <alignment horizontal="right"/>
    </xf>
    <xf numFmtId="164" fontId="11" fillId="0" borderId="43" xfId="0" applyNumberFormat="1" applyFont="1" applyFill="1" applyBorder="1" applyAlignment="1">
      <alignment horizontal="right" wrapText="1"/>
    </xf>
    <xf numFmtId="164" fontId="4" fillId="37" borderId="22" xfId="0" applyNumberFormat="1" applyFont="1" applyFill="1" applyBorder="1" applyAlignment="1">
      <alignment horizontal="right"/>
    </xf>
    <xf numFmtId="164" fontId="11" fillId="0" borderId="43" xfId="0" applyNumberFormat="1" applyFont="1" applyBorder="1" applyAlignment="1">
      <alignment horizontal="right"/>
    </xf>
    <xf numFmtId="164" fontId="4" fillId="36" borderId="63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164" fontId="4" fillId="37" borderId="8" xfId="0" applyNumberFormat="1" applyFont="1" applyFill="1" applyBorder="1" applyAlignment="1">
      <alignment horizontal="right"/>
    </xf>
    <xf numFmtId="164" fontId="4" fillId="37" borderId="42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left"/>
    </xf>
    <xf numFmtId="164" fontId="17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4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164" fontId="0" fillId="0" borderId="65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0" fillId="0" borderId="52" xfId="0" applyNumberFormat="1" applyFont="1" applyFill="1" applyBorder="1" applyAlignment="1">
      <alignment horizontal="right"/>
    </xf>
    <xf numFmtId="164" fontId="0" fillId="0" borderId="43" xfId="0" applyNumberFormat="1" applyFont="1" applyFill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164" fontId="0" fillId="0" borderId="63" xfId="0" applyNumberFormat="1" applyFont="1" applyFill="1" applyBorder="1" applyAlignment="1">
      <alignment horizontal="right"/>
    </xf>
    <xf numFmtId="0" fontId="0" fillId="0" borderId="6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7" fillId="38" borderId="26" xfId="0" applyNumberFormat="1" applyFont="1" applyFill="1" applyBorder="1" applyAlignment="1">
      <alignment horizontal="right"/>
    </xf>
    <xf numFmtId="164" fontId="17" fillId="38" borderId="63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52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54" xfId="0" applyNumberFormat="1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164" fontId="0" fillId="0" borderId="55" xfId="0" applyNumberFormat="1" applyFont="1" applyBorder="1" applyAlignment="1">
      <alignment horizontal="right"/>
    </xf>
    <xf numFmtId="164" fontId="16" fillId="0" borderId="43" xfId="0" applyNumberFormat="1" applyFont="1" applyBorder="1" applyAlignment="1">
      <alignment horizontal="right"/>
    </xf>
    <xf numFmtId="164" fontId="8" fillId="33" borderId="47" xfId="0" applyNumberFormat="1" applyFont="1" applyFill="1" applyBorder="1" applyAlignment="1">
      <alignment horizontal="right"/>
    </xf>
    <xf numFmtId="164" fontId="3" fillId="34" borderId="13" xfId="0" applyNumberFormat="1" applyFont="1" applyFill="1" applyBorder="1" applyAlignment="1">
      <alignment horizontal="right"/>
    </xf>
    <xf numFmtId="164" fontId="3" fillId="0" borderId="38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7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41" xfId="0" applyNumberFormat="1" applyFill="1" applyBorder="1" applyAlignment="1">
      <alignment horizontal="right"/>
    </xf>
    <xf numFmtId="164" fontId="0" fillId="0" borderId="68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164" fontId="0" fillId="0" borderId="57" xfId="0" applyNumberFormat="1" applyFont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62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164" fontId="4" fillId="35" borderId="69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"/>
  <sheetViews>
    <sheetView tabSelected="1" view="pageLayout" zoomScaleSheetLayoutView="100" workbookViewId="0" topLeftCell="A1">
      <selection activeCell="G105" sqref="G105:H107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5" width="13.00390625" style="0" customWidth="1"/>
    <col min="16" max="16" width="8.421875" style="0" customWidth="1"/>
    <col min="17" max="18" width="7.28125" style="0" customWidth="1"/>
  </cols>
  <sheetData>
    <row r="1" ht="15.75">
      <c r="A1" s="266" t="s">
        <v>96</v>
      </c>
    </row>
    <row r="2" ht="15.75">
      <c r="A2" s="266" t="s">
        <v>97</v>
      </c>
    </row>
    <row r="3" spans="1:15" s="1" customFormat="1" ht="19.5" customHeight="1">
      <c r="A3" s="16" t="s">
        <v>57</v>
      </c>
      <c r="B3" s="17"/>
      <c r="C3" s="17"/>
      <c r="D3" s="17"/>
      <c r="E3" s="17"/>
      <c r="F3" s="17"/>
      <c r="G3" s="17"/>
      <c r="H3" s="15"/>
      <c r="I3" s="15"/>
      <c r="J3" s="15"/>
      <c r="K3" s="15"/>
      <c r="L3" s="15"/>
      <c r="M3" s="15"/>
      <c r="N3" s="15"/>
      <c r="O3" s="15"/>
    </row>
    <row r="4" spans="1:15" ht="13.5" thickBot="1">
      <c r="A4" s="15"/>
      <c r="B4" s="15"/>
      <c r="C4" s="15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" customHeight="1" thickBot="1">
      <c r="A5" s="15"/>
      <c r="B5" s="15"/>
      <c r="C5" s="15"/>
      <c r="D5" s="18"/>
      <c r="E5" s="19" t="s">
        <v>1</v>
      </c>
      <c r="F5" s="20"/>
      <c r="G5" s="135">
        <v>69031</v>
      </c>
      <c r="H5" s="21"/>
      <c r="I5" s="21"/>
      <c r="J5" s="18"/>
      <c r="K5" s="18"/>
      <c r="L5" s="18"/>
      <c r="M5" s="18"/>
      <c r="N5" s="18"/>
      <c r="O5" s="18"/>
    </row>
    <row r="6" spans="1:15" ht="15" customHeight="1">
      <c r="A6" s="15"/>
      <c r="B6" s="15"/>
      <c r="C6" s="15"/>
      <c r="D6" s="18"/>
      <c r="E6" s="22" t="s">
        <v>58</v>
      </c>
      <c r="F6" s="23"/>
      <c r="G6" s="161">
        <v>71853.1</v>
      </c>
      <c r="H6" s="21"/>
      <c r="I6" s="21"/>
      <c r="J6" s="18"/>
      <c r="K6" s="18"/>
      <c r="L6" s="18"/>
      <c r="M6" s="18"/>
      <c r="N6" s="18"/>
      <c r="O6" s="18"/>
    </row>
    <row r="7" spans="1:15" ht="15" customHeight="1" thickBot="1">
      <c r="A7" s="15"/>
      <c r="B7" s="15"/>
      <c r="C7" s="15"/>
      <c r="D7" s="18"/>
      <c r="E7" s="28" t="s">
        <v>41</v>
      </c>
      <c r="F7" s="29"/>
      <c r="G7" s="154">
        <f>SUM(G5:G6)</f>
        <v>140884.1</v>
      </c>
      <c r="H7" s="21"/>
      <c r="I7" s="21"/>
      <c r="J7" s="18"/>
      <c r="K7" s="18"/>
      <c r="L7" s="18"/>
      <c r="M7" s="18"/>
      <c r="N7" s="18"/>
      <c r="O7" s="18"/>
    </row>
    <row r="8" spans="1:15" ht="15" customHeight="1">
      <c r="A8" s="43" t="s">
        <v>36</v>
      </c>
      <c r="B8" s="18"/>
      <c r="C8" s="18"/>
      <c r="D8" s="18"/>
      <c r="E8" s="136"/>
      <c r="F8" s="136"/>
      <c r="G8" s="137"/>
      <c r="H8" s="21"/>
      <c r="I8" s="21"/>
      <c r="J8" s="18"/>
      <c r="K8" s="18"/>
      <c r="L8" s="18"/>
      <c r="M8" s="18"/>
      <c r="N8" s="18"/>
      <c r="O8" s="18"/>
    </row>
    <row r="9" spans="1:15" ht="15" customHeight="1" thickBot="1">
      <c r="A9" s="18"/>
      <c r="B9" s="18"/>
      <c r="C9" s="18"/>
      <c r="D9" s="18"/>
      <c r="E9" s="18"/>
      <c r="F9" s="18"/>
      <c r="G9" s="25"/>
      <c r="H9" s="21"/>
      <c r="I9" s="21"/>
      <c r="J9" s="18"/>
      <c r="K9" s="18"/>
      <c r="L9" s="18"/>
      <c r="M9" s="18"/>
      <c r="N9" s="18"/>
      <c r="O9" s="18"/>
    </row>
    <row r="10" spans="1:15" ht="15" customHeight="1" thickBot="1">
      <c r="A10" s="24" t="s">
        <v>0</v>
      </c>
      <c r="B10" s="26"/>
      <c r="C10" s="26"/>
      <c r="D10" s="26"/>
      <c r="E10" s="26"/>
      <c r="F10" s="26"/>
      <c r="G10" s="52">
        <v>69031</v>
      </c>
      <c r="H10" s="153" t="s">
        <v>45</v>
      </c>
      <c r="I10" s="178" t="s">
        <v>46</v>
      </c>
      <c r="J10" s="14"/>
      <c r="K10" s="14"/>
      <c r="L10" s="14"/>
      <c r="M10" s="14"/>
      <c r="N10" s="18"/>
      <c r="O10" s="18"/>
    </row>
    <row r="11" spans="1:15" ht="15" customHeight="1">
      <c r="A11" s="22" t="s">
        <v>2</v>
      </c>
      <c r="B11" s="23"/>
      <c r="C11" s="23"/>
      <c r="D11" s="23"/>
      <c r="E11" s="23" t="s">
        <v>59</v>
      </c>
      <c r="F11" s="155"/>
      <c r="G11" s="156">
        <v>-69031</v>
      </c>
      <c r="H11" s="21"/>
      <c r="I11" s="21"/>
      <c r="J11" s="14"/>
      <c r="K11" s="14"/>
      <c r="L11" s="14"/>
      <c r="M11" s="14"/>
      <c r="N11" s="18"/>
      <c r="O11" s="18"/>
    </row>
    <row r="12" spans="1:15" ht="15" customHeight="1">
      <c r="A12" s="176" t="s">
        <v>3</v>
      </c>
      <c r="B12" s="158"/>
      <c r="C12" s="158"/>
      <c r="D12" s="158"/>
      <c r="E12" s="158"/>
      <c r="F12" s="159"/>
      <c r="G12" s="177">
        <f>SUM(G10+G11)</f>
        <v>0</v>
      </c>
      <c r="H12" s="21"/>
      <c r="I12" s="21"/>
      <c r="J12" s="14"/>
      <c r="K12" s="14"/>
      <c r="L12" s="14"/>
      <c r="M12" s="14"/>
      <c r="N12" s="18"/>
      <c r="O12" s="18"/>
    </row>
    <row r="13" spans="1:15" ht="15" customHeight="1">
      <c r="A13" s="172" t="s">
        <v>60</v>
      </c>
      <c r="B13" s="173"/>
      <c r="C13" s="173"/>
      <c r="D13" s="173"/>
      <c r="E13" s="173"/>
      <c r="F13" s="174"/>
      <c r="G13" s="175">
        <v>71853.1</v>
      </c>
      <c r="H13" s="179">
        <f>SUM(G10+G13)</f>
        <v>140884.1</v>
      </c>
      <c r="I13" s="21"/>
      <c r="J13" s="14"/>
      <c r="K13" s="14"/>
      <c r="L13" s="14"/>
      <c r="M13" s="14"/>
      <c r="N13" s="18"/>
      <c r="O13" s="18"/>
    </row>
    <row r="14" spans="1:15" ht="15" customHeight="1">
      <c r="A14" s="157" t="s">
        <v>61</v>
      </c>
      <c r="B14" s="158"/>
      <c r="C14" s="158"/>
      <c r="D14" s="158"/>
      <c r="E14" s="158"/>
      <c r="F14" s="159"/>
      <c r="G14" s="160">
        <v>-71853.1</v>
      </c>
      <c r="H14" s="21"/>
      <c r="I14" s="21"/>
      <c r="J14" s="14"/>
      <c r="K14" s="14"/>
      <c r="L14" s="14"/>
      <c r="M14" s="14"/>
      <c r="N14" s="18"/>
      <c r="O14" s="18"/>
    </row>
    <row r="15" spans="1:15" ht="15" customHeight="1">
      <c r="A15" s="194"/>
      <c r="B15" s="195"/>
      <c r="C15" s="195"/>
      <c r="D15" s="195"/>
      <c r="E15" s="195"/>
      <c r="F15" s="196"/>
      <c r="G15" s="197"/>
      <c r="H15" s="179"/>
      <c r="I15" s="21"/>
      <c r="J15" s="14"/>
      <c r="K15" s="14"/>
      <c r="L15" s="14"/>
      <c r="M15" s="14"/>
      <c r="N15" s="18"/>
      <c r="O15" s="18"/>
    </row>
    <row r="16" spans="1:15" ht="15" customHeight="1">
      <c r="A16" s="194"/>
      <c r="B16" s="195"/>
      <c r="C16" s="195"/>
      <c r="D16" s="195"/>
      <c r="E16" s="195"/>
      <c r="F16" s="196"/>
      <c r="G16" s="197"/>
      <c r="H16" s="179"/>
      <c r="I16" s="21"/>
      <c r="J16" s="14"/>
      <c r="K16" s="14"/>
      <c r="L16" s="14"/>
      <c r="M16" s="14"/>
      <c r="N16" s="18"/>
      <c r="O16" s="18"/>
    </row>
    <row r="17" spans="1:15" ht="15" customHeight="1">
      <c r="A17" s="194"/>
      <c r="B17" s="195"/>
      <c r="C17" s="195"/>
      <c r="D17" s="195"/>
      <c r="E17" s="195"/>
      <c r="F17" s="196"/>
      <c r="G17" s="197"/>
      <c r="H17" s="179"/>
      <c r="I17" s="21"/>
      <c r="J17" s="14"/>
      <c r="K17" s="14"/>
      <c r="L17" s="14"/>
      <c r="M17" s="14"/>
      <c r="N17" s="18"/>
      <c r="O17" s="18"/>
    </row>
    <row r="18" spans="1:15" ht="15" customHeight="1">
      <c r="A18" s="194"/>
      <c r="B18" s="195"/>
      <c r="C18" s="195"/>
      <c r="D18" s="195"/>
      <c r="E18" s="195"/>
      <c r="F18" s="196"/>
      <c r="G18" s="197"/>
      <c r="H18" s="179"/>
      <c r="I18" s="21"/>
      <c r="J18" s="14"/>
      <c r="K18" s="14"/>
      <c r="L18" s="14"/>
      <c r="M18" s="14"/>
      <c r="N18" s="18"/>
      <c r="O18" s="18"/>
    </row>
    <row r="19" spans="1:15" ht="15" customHeight="1">
      <c r="A19" s="194"/>
      <c r="B19" s="195"/>
      <c r="C19" s="195"/>
      <c r="D19" s="195"/>
      <c r="E19" s="195"/>
      <c r="F19" s="196"/>
      <c r="G19" s="197"/>
      <c r="H19" s="179"/>
      <c r="I19" s="21"/>
      <c r="J19" s="14"/>
      <c r="K19" s="14"/>
      <c r="L19" s="14"/>
      <c r="M19" s="14"/>
      <c r="N19" s="18"/>
      <c r="O19" s="18"/>
    </row>
    <row r="20" spans="1:15" ht="15" customHeight="1">
      <c r="A20" s="194"/>
      <c r="B20" s="195"/>
      <c r="C20" s="195"/>
      <c r="D20" s="195"/>
      <c r="E20" s="195"/>
      <c r="F20" s="196"/>
      <c r="G20" s="197"/>
      <c r="H20" s="179"/>
      <c r="I20" s="21"/>
      <c r="J20" s="14"/>
      <c r="K20" s="14"/>
      <c r="L20" s="14"/>
      <c r="M20" s="14"/>
      <c r="N20" s="18"/>
      <c r="O20" s="18"/>
    </row>
    <row r="21" spans="1:15" ht="15" customHeight="1">
      <c r="A21" s="194"/>
      <c r="B21" s="195"/>
      <c r="C21" s="195"/>
      <c r="D21" s="195"/>
      <c r="E21" s="195"/>
      <c r="F21" s="196"/>
      <c r="G21" s="197"/>
      <c r="H21" s="179"/>
      <c r="I21" s="21"/>
      <c r="J21" s="14"/>
      <c r="K21" s="14"/>
      <c r="L21" s="14"/>
      <c r="M21" s="14"/>
      <c r="N21" s="18"/>
      <c r="O21" s="18"/>
    </row>
    <row r="22" spans="1:15" ht="15" customHeight="1">
      <c r="A22" s="194"/>
      <c r="B22" s="195"/>
      <c r="C22" s="195"/>
      <c r="D22" s="195"/>
      <c r="E22" s="195"/>
      <c r="F22" s="196"/>
      <c r="G22" s="197"/>
      <c r="H22" s="179"/>
      <c r="I22" s="21"/>
      <c r="J22" s="14"/>
      <c r="K22" s="14"/>
      <c r="L22" s="14"/>
      <c r="M22" s="14"/>
      <c r="N22" s="18"/>
      <c r="O22" s="18"/>
    </row>
    <row r="23" spans="1:15" ht="15" customHeight="1">
      <c r="A23" s="194"/>
      <c r="B23" s="195"/>
      <c r="C23" s="195"/>
      <c r="D23" s="195"/>
      <c r="E23" s="195"/>
      <c r="F23" s="196"/>
      <c r="G23" s="197"/>
      <c r="H23" s="179"/>
      <c r="I23" s="21"/>
      <c r="J23" s="14"/>
      <c r="K23" s="14"/>
      <c r="L23" s="14"/>
      <c r="M23" s="14"/>
      <c r="N23" s="18"/>
      <c r="O23" s="18"/>
    </row>
    <row r="24" spans="1:15" ht="15" customHeight="1">
      <c r="A24" s="194"/>
      <c r="B24" s="195"/>
      <c r="C24" s="195"/>
      <c r="D24" s="195"/>
      <c r="E24" s="195"/>
      <c r="F24" s="196"/>
      <c r="G24" s="197"/>
      <c r="H24" s="179"/>
      <c r="I24" s="21"/>
      <c r="J24" s="14"/>
      <c r="K24" s="14"/>
      <c r="L24" s="14"/>
      <c r="M24" s="14"/>
      <c r="N24" s="18"/>
      <c r="O24" s="18"/>
    </row>
    <row r="25" spans="1:15" ht="15" customHeight="1">
      <c r="A25" s="194"/>
      <c r="B25" s="195"/>
      <c r="C25" s="195"/>
      <c r="D25" s="195"/>
      <c r="E25" s="195"/>
      <c r="F25" s="196"/>
      <c r="G25" s="197"/>
      <c r="H25" s="179"/>
      <c r="I25" s="21"/>
      <c r="J25" s="14"/>
      <c r="K25" s="14"/>
      <c r="L25" s="14"/>
      <c r="M25" s="14"/>
      <c r="N25" s="18"/>
      <c r="O25" s="18"/>
    </row>
    <row r="26" spans="1:15" ht="15" customHeight="1">
      <c r="A26" s="194"/>
      <c r="B26" s="195"/>
      <c r="C26" s="195"/>
      <c r="D26" s="195"/>
      <c r="E26" s="195"/>
      <c r="F26" s="196"/>
      <c r="G26" s="197"/>
      <c r="H26" s="179"/>
      <c r="I26" s="21"/>
      <c r="J26" s="14"/>
      <c r="K26" s="14"/>
      <c r="L26" s="14"/>
      <c r="M26" s="14"/>
      <c r="N26" s="18"/>
      <c r="O26" s="18"/>
    </row>
    <row r="27" spans="1:15" ht="15" customHeight="1" thickBot="1">
      <c r="A27" s="28" t="s">
        <v>3</v>
      </c>
      <c r="B27" s="29"/>
      <c r="C27" s="29"/>
      <c r="D27" s="29"/>
      <c r="E27" s="195"/>
      <c r="F27" s="30"/>
      <c r="G27" s="143">
        <f>SUM(G12)</f>
        <v>0</v>
      </c>
      <c r="H27" s="179">
        <f>SUM(G10+G13)</f>
        <v>140884.1</v>
      </c>
      <c r="I27" s="153">
        <f>H13+G11+G14</f>
        <v>0</v>
      </c>
      <c r="J27" s="14"/>
      <c r="K27" s="14"/>
      <c r="L27" s="14"/>
      <c r="M27" s="14"/>
      <c r="N27" s="18"/>
      <c r="O27" s="18"/>
    </row>
    <row r="28" spans="1:15" ht="15" customHeight="1" thickBot="1">
      <c r="A28" s="41"/>
      <c r="B28" s="14"/>
      <c r="C28" s="14"/>
      <c r="D28" s="14"/>
      <c r="E28" s="29"/>
      <c r="F28" s="14"/>
      <c r="G28" s="137"/>
      <c r="H28" s="21"/>
      <c r="I28" s="153"/>
      <c r="J28" s="14"/>
      <c r="K28" s="14"/>
      <c r="L28" s="14"/>
      <c r="M28" s="14"/>
      <c r="N28" s="18"/>
      <c r="O28" s="18"/>
    </row>
    <row r="29" spans="1:15" ht="12" customHeight="1" thickBot="1">
      <c r="A29" s="14"/>
      <c r="B29" s="14"/>
      <c r="C29" s="14"/>
      <c r="D29" s="14"/>
      <c r="E29" s="14"/>
      <c r="F29" s="14"/>
      <c r="G29" s="27"/>
      <c r="H29" s="21" t="s">
        <v>37</v>
      </c>
      <c r="I29" s="21"/>
      <c r="J29" s="18"/>
      <c r="K29" s="18"/>
      <c r="L29" s="18"/>
      <c r="M29" s="18"/>
      <c r="N29" s="18"/>
      <c r="O29" s="18"/>
    </row>
    <row r="30" spans="1:15" ht="57.75" customHeight="1" thickBot="1">
      <c r="A30" s="14"/>
      <c r="B30" s="14"/>
      <c r="C30" s="14"/>
      <c r="D30" s="14"/>
      <c r="E30" s="14"/>
      <c r="F30" s="14"/>
      <c r="G30" s="27"/>
      <c r="H30" s="267" t="s">
        <v>38</v>
      </c>
      <c r="I30" s="268"/>
      <c r="J30" s="269"/>
      <c r="K30" s="270"/>
      <c r="L30" s="267" t="s">
        <v>51</v>
      </c>
      <c r="M30" s="269"/>
      <c r="N30" s="269"/>
      <c r="O30" s="270"/>
    </row>
    <row r="31" spans="1:21" ht="107.25" customHeight="1" thickBot="1">
      <c r="A31" s="3" t="s">
        <v>14</v>
      </c>
      <c r="B31" s="4" t="s">
        <v>4</v>
      </c>
      <c r="C31" s="12" t="s">
        <v>5</v>
      </c>
      <c r="D31" s="5" t="s">
        <v>6</v>
      </c>
      <c r="E31" s="14"/>
      <c r="F31" s="5" t="s">
        <v>12</v>
      </c>
      <c r="G31" s="74" t="s">
        <v>83</v>
      </c>
      <c r="H31" s="193" t="s">
        <v>84</v>
      </c>
      <c r="I31" s="74" t="s">
        <v>11</v>
      </c>
      <c r="J31" s="73" t="s">
        <v>89</v>
      </c>
      <c r="K31" s="6" t="s">
        <v>11</v>
      </c>
      <c r="L31" s="73" t="s">
        <v>88</v>
      </c>
      <c r="M31" s="6" t="s">
        <v>11</v>
      </c>
      <c r="N31" s="210" t="s">
        <v>53</v>
      </c>
      <c r="O31" s="6" t="s">
        <v>11</v>
      </c>
      <c r="U31" s="2"/>
    </row>
    <row r="32" spans="1:15" ht="14.25" customHeight="1" thickBot="1">
      <c r="A32" s="103">
        <v>1</v>
      </c>
      <c r="B32" s="104">
        <v>4357</v>
      </c>
      <c r="C32" s="91"/>
      <c r="D32" s="75"/>
      <c r="E32" s="5" t="s">
        <v>7</v>
      </c>
      <c r="F32" s="93"/>
      <c r="G32" s="139">
        <f>SUM(G37+G36+G35)</f>
        <v>6330</v>
      </c>
      <c r="H32" s="57"/>
      <c r="I32" s="139">
        <f>SUM(I37+I36+I35)</f>
        <v>14590.2</v>
      </c>
      <c r="J32" s="57"/>
      <c r="K32" s="139">
        <f>SUM(K37+K36+K35)</f>
        <v>14590.2</v>
      </c>
      <c r="L32" s="57"/>
      <c r="M32" s="139">
        <f>SUM(M37+M36+M35)</f>
        <v>14590.2</v>
      </c>
      <c r="N32" s="211"/>
      <c r="O32" s="204"/>
    </row>
    <row r="33" spans="1:15" ht="14.25" customHeight="1">
      <c r="A33" s="82"/>
      <c r="B33" s="72"/>
      <c r="C33" s="72">
        <v>6121</v>
      </c>
      <c r="D33" s="31" t="s">
        <v>42</v>
      </c>
      <c r="E33" s="92" t="s">
        <v>33</v>
      </c>
      <c r="F33" s="83"/>
      <c r="G33" s="151">
        <v>4440</v>
      </c>
      <c r="H33" s="55">
        <v>7960.2</v>
      </c>
      <c r="I33" s="128">
        <v>12400.2</v>
      </c>
      <c r="J33" s="55"/>
      <c r="K33" s="128">
        <v>12400.2</v>
      </c>
      <c r="L33" s="55"/>
      <c r="M33" s="128">
        <v>12400.2</v>
      </c>
      <c r="N33" s="55"/>
      <c r="O33" s="151"/>
    </row>
    <row r="34" spans="1:15" ht="14.25" customHeight="1">
      <c r="A34" s="89"/>
      <c r="B34" s="90"/>
      <c r="C34" s="107">
        <v>5137</v>
      </c>
      <c r="D34" s="39" t="s">
        <v>42</v>
      </c>
      <c r="E34" s="31" t="s">
        <v>62</v>
      </c>
      <c r="F34" s="79"/>
      <c r="G34" s="226">
        <v>1890</v>
      </c>
      <c r="H34" s="56"/>
      <c r="I34" s="129"/>
      <c r="J34" s="56"/>
      <c r="K34" s="129"/>
      <c r="L34" s="56"/>
      <c r="M34" s="129"/>
      <c r="N34" s="56"/>
      <c r="O34" s="225"/>
    </row>
    <row r="35" spans="1:15" ht="14.25" customHeight="1">
      <c r="A35" s="82"/>
      <c r="B35" s="72"/>
      <c r="C35" s="96">
        <v>6121</v>
      </c>
      <c r="D35" s="39"/>
      <c r="E35" s="39" t="s">
        <v>62</v>
      </c>
      <c r="F35" s="79"/>
      <c r="G35" s="146">
        <v>4440</v>
      </c>
      <c r="H35" s="163">
        <v>7960.2</v>
      </c>
      <c r="I35" s="146">
        <v>12400.2</v>
      </c>
      <c r="J35" s="163"/>
      <c r="K35" s="146">
        <v>12400.2</v>
      </c>
      <c r="L35" s="163"/>
      <c r="M35" s="146">
        <v>12400.2</v>
      </c>
      <c r="N35" s="163"/>
      <c r="O35" s="162"/>
    </row>
    <row r="36" spans="1:15" ht="14.25" customHeight="1">
      <c r="A36" s="82"/>
      <c r="B36" s="72"/>
      <c r="C36" s="100">
        <v>5137</v>
      </c>
      <c r="D36" s="31"/>
      <c r="E36" s="33" t="s">
        <v>94</v>
      </c>
      <c r="F36" s="83"/>
      <c r="G36" s="212">
        <v>1890</v>
      </c>
      <c r="H36" s="55"/>
      <c r="I36" s="212">
        <v>1890</v>
      </c>
      <c r="J36" s="55"/>
      <c r="K36" s="212">
        <v>1890</v>
      </c>
      <c r="L36" s="55"/>
      <c r="M36" s="212">
        <v>1890</v>
      </c>
      <c r="N36" s="55"/>
      <c r="O36" s="213"/>
    </row>
    <row r="37" spans="1:15" ht="14.25" customHeight="1" thickBot="1">
      <c r="A37" s="89"/>
      <c r="B37" s="90"/>
      <c r="C37" s="214">
        <v>6130</v>
      </c>
      <c r="D37" s="75"/>
      <c r="E37" s="125" t="s">
        <v>95</v>
      </c>
      <c r="F37" s="93"/>
      <c r="G37" s="232">
        <v>0</v>
      </c>
      <c r="H37" s="232">
        <v>300</v>
      </c>
      <c r="I37" s="232">
        <v>300</v>
      </c>
      <c r="J37" s="232"/>
      <c r="K37" s="232">
        <v>300</v>
      </c>
      <c r="L37" s="232"/>
      <c r="M37" s="232">
        <v>300</v>
      </c>
      <c r="N37" s="216"/>
      <c r="O37" s="233"/>
    </row>
    <row r="38" spans="1:15" ht="14.25" customHeight="1" thickBot="1">
      <c r="A38" s="103">
        <v>3</v>
      </c>
      <c r="B38" s="104">
        <v>4357</v>
      </c>
      <c r="C38" s="104"/>
      <c r="D38" s="37"/>
      <c r="E38" s="215" t="s">
        <v>49</v>
      </c>
      <c r="F38" s="106"/>
      <c r="G38" s="142">
        <f>SUM(G43+G42)</f>
        <v>8109</v>
      </c>
      <c r="H38" s="57"/>
      <c r="I38" s="142">
        <f>SUM(I43+I42)</f>
        <v>19216.2</v>
      </c>
      <c r="J38" s="57"/>
      <c r="K38" s="142">
        <f>SUM(K43+K42)</f>
        <v>19216.2</v>
      </c>
      <c r="L38" s="57"/>
      <c r="M38" s="142">
        <f>SUM(M43+M42)</f>
        <v>19336.2</v>
      </c>
      <c r="N38" s="57"/>
      <c r="O38" s="187"/>
    </row>
    <row r="39" spans="1:15" ht="14.25" customHeight="1">
      <c r="A39" s="82"/>
      <c r="B39" s="72"/>
      <c r="C39" s="72">
        <v>6121</v>
      </c>
      <c r="D39" s="39" t="s">
        <v>29</v>
      </c>
      <c r="E39" s="105" t="s">
        <v>28</v>
      </c>
      <c r="F39" s="83"/>
      <c r="G39" s="84">
        <v>3685</v>
      </c>
      <c r="H39" s="56">
        <v>11107.2</v>
      </c>
      <c r="I39" s="84">
        <v>14792.2</v>
      </c>
      <c r="J39" s="56"/>
      <c r="K39" s="84">
        <v>14792.2</v>
      </c>
      <c r="L39" s="56"/>
      <c r="M39" s="84">
        <v>14792.2</v>
      </c>
      <c r="N39" s="56"/>
      <c r="O39" s="225"/>
    </row>
    <row r="40" spans="1:15" ht="14.25" customHeight="1">
      <c r="A40" s="95"/>
      <c r="B40" s="107"/>
      <c r="C40" s="72">
        <v>5137</v>
      </c>
      <c r="D40" s="39" t="s">
        <v>29</v>
      </c>
      <c r="E40" s="122" t="s">
        <v>63</v>
      </c>
      <c r="F40" s="83"/>
      <c r="G40" s="84">
        <v>4424</v>
      </c>
      <c r="H40" s="56"/>
      <c r="I40" s="84">
        <v>4424</v>
      </c>
      <c r="J40" s="56"/>
      <c r="K40" s="84">
        <v>4424</v>
      </c>
      <c r="L40" s="56"/>
      <c r="M40" s="84">
        <v>4424</v>
      </c>
      <c r="N40" s="56"/>
      <c r="O40" s="225"/>
    </row>
    <row r="41" spans="1:15" ht="14.25" customHeight="1">
      <c r="A41" s="95"/>
      <c r="B41" s="107"/>
      <c r="C41" s="72">
        <v>6121</v>
      </c>
      <c r="D41" s="39" t="s">
        <v>93</v>
      </c>
      <c r="E41" s="122" t="s">
        <v>63</v>
      </c>
      <c r="F41" s="83"/>
      <c r="G41" s="84"/>
      <c r="H41" s="56"/>
      <c r="I41" s="84"/>
      <c r="J41" s="56"/>
      <c r="K41" s="84"/>
      <c r="L41" s="56">
        <v>120</v>
      </c>
      <c r="M41" s="84">
        <v>120</v>
      </c>
      <c r="N41" s="56"/>
      <c r="O41" s="225"/>
    </row>
    <row r="42" spans="1:15" ht="14.25" customHeight="1">
      <c r="A42" s="95"/>
      <c r="B42" s="107"/>
      <c r="C42" s="100">
        <v>6121</v>
      </c>
      <c r="D42" s="36"/>
      <c r="E42" s="122" t="s">
        <v>91</v>
      </c>
      <c r="F42" s="83"/>
      <c r="G42" s="114">
        <v>3685</v>
      </c>
      <c r="H42" s="163">
        <v>11107.2</v>
      </c>
      <c r="I42" s="114">
        <v>14792.2</v>
      </c>
      <c r="J42" s="163"/>
      <c r="K42" s="114">
        <v>14792.2</v>
      </c>
      <c r="L42" s="163">
        <v>120</v>
      </c>
      <c r="M42" s="114">
        <v>14912.2</v>
      </c>
      <c r="N42" s="76"/>
      <c r="O42" s="162"/>
    </row>
    <row r="43" spans="1:15" ht="14.25" customHeight="1" thickBot="1">
      <c r="A43" s="85"/>
      <c r="B43" s="86"/>
      <c r="C43" s="87">
        <v>5137</v>
      </c>
      <c r="D43" s="32"/>
      <c r="E43" s="33" t="s">
        <v>94</v>
      </c>
      <c r="F43" s="88"/>
      <c r="G43" s="145">
        <v>4424</v>
      </c>
      <c r="H43" s="8"/>
      <c r="I43" s="145">
        <v>4424</v>
      </c>
      <c r="J43" s="8"/>
      <c r="K43" s="145">
        <v>4424</v>
      </c>
      <c r="L43" s="8"/>
      <c r="M43" s="145">
        <v>4424</v>
      </c>
      <c r="N43" s="8"/>
      <c r="O43" s="145"/>
    </row>
    <row r="44" spans="1:15" ht="14.25" customHeight="1" thickBot="1">
      <c r="A44" s="95">
        <v>6</v>
      </c>
      <c r="B44" s="96">
        <v>4357</v>
      </c>
      <c r="C44" s="96"/>
      <c r="D44" s="39"/>
      <c r="E44" s="125" t="s">
        <v>95</v>
      </c>
      <c r="F44" s="258">
        <v>1700</v>
      </c>
      <c r="G44" s="140">
        <f>SUM(G47+G46)</f>
        <v>1700</v>
      </c>
      <c r="H44" s="53"/>
      <c r="I44" s="140">
        <f>SUM(I47+I46)</f>
        <v>1700</v>
      </c>
      <c r="J44" s="53"/>
      <c r="K44" s="140">
        <f>SUM(K47+K46)</f>
        <v>1700</v>
      </c>
      <c r="L44" s="53"/>
      <c r="M44" s="140">
        <f>SUM(M47+M46)</f>
        <v>1700</v>
      </c>
      <c r="N44" s="53"/>
      <c r="O44" s="171"/>
    </row>
    <row r="45" spans="1:15" ht="14.25" customHeight="1">
      <c r="A45" s="82"/>
      <c r="B45" s="72"/>
      <c r="C45" s="72">
        <v>6351</v>
      </c>
      <c r="D45" s="31" t="s">
        <v>64</v>
      </c>
      <c r="E45" s="105" t="s">
        <v>34</v>
      </c>
      <c r="F45" s="84">
        <v>1700</v>
      </c>
      <c r="G45" s="84">
        <v>1700</v>
      </c>
      <c r="H45" s="55"/>
      <c r="I45" s="84">
        <v>1700</v>
      </c>
      <c r="J45" s="55"/>
      <c r="K45" s="84">
        <v>1700</v>
      </c>
      <c r="L45" s="55"/>
      <c r="M45" s="84">
        <v>1700</v>
      </c>
      <c r="N45" s="55"/>
      <c r="O45" s="151"/>
    </row>
    <row r="46" spans="1:15" ht="14.25" customHeight="1">
      <c r="A46" s="82"/>
      <c r="B46" s="72"/>
      <c r="C46" s="91">
        <v>6351</v>
      </c>
      <c r="D46" s="75"/>
      <c r="E46" s="39" t="s">
        <v>65</v>
      </c>
      <c r="F46" s="93"/>
      <c r="G46" s="113">
        <v>1700</v>
      </c>
      <c r="H46" s="56"/>
      <c r="I46" s="113">
        <v>1700</v>
      </c>
      <c r="J46" s="56"/>
      <c r="K46" s="113">
        <v>1700</v>
      </c>
      <c r="L46" s="56"/>
      <c r="M46" s="113">
        <v>1700</v>
      </c>
      <c r="N46" s="56"/>
      <c r="O46" s="205"/>
    </row>
    <row r="47" spans="1:15" ht="14.25" customHeight="1" thickBot="1">
      <c r="A47" s="85"/>
      <c r="B47" s="86"/>
      <c r="C47" s="87">
        <v>5331</v>
      </c>
      <c r="D47" s="32"/>
      <c r="E47" s="35" t="s">
        <v>13</v>
      </c>
      <c r="F47" s="88"/>
      <c r="G47" s="127">
        <v>0</v>
      </c>
      <c r="H47" s="54"/>
      <c r="I47" s="127">
        <v>0</v>
      </c>
      <c r="J47" s="54"/>
      <c r="K47" s="127">
        <v>0</v>
      </c>
      <c r="L47" s="54"/>
      <c r="M47" s="127">
        <v>0</v>
      </c>
      <c r="N47" s="54"/>
      <c r="O47" s="145"/>
    </row>
    <row r="48" spans="1:15" ht="14.25" customHeight="1" thickBot="1">
      <c r="A48" s="89">
        <v>10</v>
      </c>
      <c r="B48" s="91">
        <v>4357</v>
      </c>
      <c r="C48" s="91"/>
      <c r="D48" s="37"/>
      <c r="E48" s="32" t="s">
        <v>20</v>
      </c>
      <c r="F48" s="79"/>
      <c r="G48" s="140">
        <f>SUM(G51+G50)</f>
        <v>0</v>
      </c>
      <c r="H48" s="57"/>
      <c r="I48" s="140">
        <f>SUM(I51+I50)</f>
        <v>924.1</v>
      </c>
      <c r="J48" s="57"/>
      <c r="K48" s="140">
        <f>SUM(K51+K50)</f>
        <v>924.1</v>
      </c>
      <c r="L48" s="57"/>
      <c r="M48" s="140">
        <f>SUM(M51+M50)</f>
        <v>924.1</v>
      </c>
      <c r="N48" s="57"/>
      <c r="O48" s="171"/>
    </row>
    <row r="49" spans="1:15" ht="14.25" customHeight="1">
      <c r="A49" s="77"/>
      <c r="B49" s="78"/>
      <c r="C49" s="72">
        <v>6351</v>
      </c>
      <c r="D49" s="39" t="s">
        <v>67</v>
      </c>
      <c r="E49" s="92" t="s">
        <v>66</v>
      </c>
      <c r="F49" s="79"/>
      <c r="G49" s="80">
        <v>0</v>
      </c>
      <c r="H49" s="55">
        <v>924.1</v>
      </c>
      <c r="I49" s="80">
        <v>924.1</v>
      </c>
      <c r="J49" s="55"/>
      <c r="K49" s="80">
        <v>924.1</v>
      </c>
      <c r="L49" s="55"/>
      <c r="M49" s="80">
        <v>924.1</v>
      </c>
      <c r="N49" s="55"/>
      <c r="O49" s="151"/>
    </row>
    <row r="50" spans="1:15" ht="14.25" customHeight="1">
      <c r="A50" s="77"/>
      <c r="B50" s="78"/>
      <c r="C50" s="100">
        <v>6351</v>
      </c>
      <c r="D50" s="31"/>
      <c r="E50" s="34" t="s">
        <v>68</v>
      </c>
      <c r="F50" s="83"/>
      <c r="G50" s="114">
        <v>0</v>
      </c>
      <c r="H50" s="167">
        <v>924.1</v>
      </c>
      <c r="I50" s="114">
        <v>924.1</v>
      </c>
      <c r="J50" s="167"/>
      <c r="K50" s="114">
        <v>924.1</v>
      </c>
      <c r="L50" s="167"/>
      <c r="M50" s="114">
        <v>924.1</v>
      </c>
      <c r="N50" s="58"/>
      <c r="O50" s="165"/>
    </row>
    <row r="51" spans="1:15" ht="14.25" customHeight="1" thickBot="1">
      <c r="A51" s="85"/>
      <c r="B51" s="86"/>
      <c r="C51" s="87">
        <v>5331</v>
      </c>
      <c r="D51" s="32"/>
      <c r="E51" s="36" t="s">
        <v>13</v>
      </c>
      <c r="F51" s="88"/>
      <c r="G51" s="127">
        <v>0</v>
      </c>
      <c r="H51" s="53"/>
      <c r="I51" s="127">
        <v>0</v>
      </c>
      <c r="J51" s="53"/>
      <c r="K51" s="127">
        <v>0</v>
      </c>
      <c r="L51" s="53"/>
      <c r="M51" s="127">
        <v>0</v>
      </c>
      <c r="N51" s="54"/>
      <c r="O51" s="145"/>
    </row>
    <row r="52" spans="1:15" ht="14.25" customHeight="1" thickBot="1">
      <c r="A52" s="89">
        <v>11</v>
      </c>
      <c r="B52" s="91">
        <v>4357</v>
      </c>
      <c r="C52" s="91"/>
      <c r="D52" s="37"/>
      <c r="E52" s="32" t="s">
        <v>20</v>
      </c>
      <c r="F52" s="258">
        <v>38000</v>
      </c>
      <c r="G52" s="140">
        <f>SUM(G55+G54)</f>
        <v>38000</v>
      </c>
      <c r="H52" s="57"/>
      <c r="I52" s="140">
        <f>SUM(I55+I54)</f>
        <v>38000</v>
      </c>
      <c r="J52" s="57"/>
      <c r="K52" s="140">
        <f>SUM(K55+K54)</f>
        <v>38000</v>
      </c>
      <c r="L52" s="57"/>
      <c r="M52" s="140">
        <f>SUM(M55+M54)</f>
        <v>38000</v>
      </c>
      <c r="N52" s="57"/>
      <c r="O52" s="171"/>
    </row>
    <row r="53" spans="1:15" ht="14.25" customHeight="1">
      <c r="A53" s="77"/>
      <c r="B53" s="78"/>
      <c r="C53" s="72">
        <v>6351</v>
      </c>
      <c r="D53" s="39" t="s">
        <v>67</v>
      </c>
      <c r="E53" s="92" t="s">
        <v>69</v>
      </c>
      <c r="F53" s="80">
        <v>38000</v>
      </c>
      <c r="G53" s="80">
        <v>38000</v>
      </c>
      <c r="H53" s="55"/>
      <c r="I53" s="80">
        <v>38000</v>
      </c>
      <c r="J53" s="55"/>
      <c r="K53" s="80">
        <v>38000</v>
      </c>
      <c r="L53" s="55"/>
      <c r="M53" s="80">
        <v>38000</v>
      </c>
      <c r="N53" s="55"/>
      <c r="O53" s="151"/>
    </row>
    <row r="54" spans="1:15" ht="14.25" customHeight="1">
      <c r="A54" s="77"/>
      <c r="B54" s="78"/>
      <c r="C54" s="100">
        <v>6351</v>
      </c>
      <c r="D54" s="31"/>
      <c r="E54" s="34" t="s">
        <v>70</v>
      </c>
      <c r="F54" s="83"/>
      <c r="G54" s="114">
        <v>38000</v>
      </c>
      <c r="H54" s="167"/>
      <c r="I54" s="114">
        <v>38000</v>
      </c>
      <c r="J54" s="167"/>
      <c r="K54" s="114">
        <v>38000</v>
      </c>
      <c r="L54" s="167"/>
      <c r="M54" s="114">
        <v>38000</v>
      </c>
      <c r="N54" s="58"/>
      <c r="O54" s="165"/>
    </row>
    <row r="55" spans="1:15" ht="14.25" customHeight="1" thickBot="1">
      <c r="A55" s="85"/>
      <c r="B55" s="86"/>
      <c r="C55" s="87">
        <v>5331</v>
      </c>
      <c r="D55" s="32"/>
      <c r="E55" s="36" t="s">
        <v>13</v>
      </c>
      <c r="F55" s="88"/>
      <c r="G55" s="127">
        <v>0</v>
      </c>
      <c r="H55" s="53"/>
      <c r="I55" s="127">
        <v>0</v>
      </c>
      <c r="J55" s="53"/>
      <c r="K55" s="127">
        <v>0</v>
      </c>
      <c r="L55" s="53"/>
      <c r="M55" s="127">
        <v>0</v>
      </c>
      <c r="N55" s="54"/>
      <c r="O55" s="145"/>
    </row>
    <row r="56" spans="1:15" ht="14.25" customHeight="1" thickBot="1">
      <c r="A56" s="103">
        <v>13</v>
      </c>
      <c r="B56" s="104">
        <v>4357</v>
      </c>
      <c r="C56" s="104"/>
      <c r="D56" s="37"/>
      <c r="E56" s="32" t="s">
        <v>20</v>
      </c>
      <c r="F56" s="106"/>
      <c r="G56" s="142">
        <f>SUM(G61+G60)</f>
        <v>0</v>
      </c>
      <c r="H56" s="57"/>
      <c r="I56" s="142">
        <f>SUM(I61+I60)</f>
        <v>8468</v>
      </c>
      <c r="J56" s="57"/>
      <c r="K56" s="142">
        <f>SUM(K61+K60)</f>
        <v>8468</v>
      </c>
      <c r="L56" s="57"/>
      <c r="M56" s="142">
        <f>SUM(M61+M60)</f>
        <v>8468</v>
      </c>
      <c r="N56" s="57"/>
      <c r="O56" s="187"/>
    </row>
    <row r="57" spans="1:15" ht="14.25" customHeight="1">
      <c r="A57" s="82"/>
      <c r="B57" s="72"/>
      <c r="C57" s="72">
        <v>6351</v>
      </c>
      <c r="D57" s="39" t="s">
        <v>31</v>
      </c>
      <c r="E57" s="105" t="s">
        <v>72</v>
      </c>
      <c r="F57" s="83"/>
      <c r="G57" s="84">
        <v>0</v>
      </c>
      <c r="H57" s="55">
        <v>3530</v>
      </c>
      <c r="I57" s="84">
        <v>3530</v>
      </c>
      <c r="J57" s="55"/>
      <c r="K57" s="84">
        <v>3530</v>
      </c>
      <c r="L57" s="55"/>
      <c r="M57" s="84">
        <v>3530</v>
      </c>
      <c r="N57" s="55"/>
      <c r="O57" s="151"/>
    </row>
    <row r="58" spans="1:15" ht="14.25" customHeight="1">
      <c r="A58" s="77"/>
      <c r="B58" s="78"/>
      <c r="C58" s="72">
        <v>6351</v>
      </c>
      <c r="D58" s="39" t="s">
        <v>32</v>
      </c>
      <c r="E58" s="122" t="s">
        <v>39</v>
      </c>
      <c r="F58" s="83"/>
      <c r="G58" s="84">
        <v>0</v>
      </c>
      <c r="H58" s="55">
        <v>450</v>
      </c>
      <c r="I58" s="84">
        <v>450</v>
      </c>
      <c r="J58" s="55"/>
      <c r="K58" s="84">
        <v>450</v>
      </c>
      <c r="L58" s="55"/>
      <c r="M58" s="84">
        <v>450</v>
      </c>
      <c r="N58" s="55"/>
      <c r="O58" s="151"/>
    </row>
    <row r="59" spans="1:15" ht="14.25" customHeight="1">
      <c r="A59" s="77"/>
      <c r="B59" s="78"/>
      <c r="C59" s="72">
        <v>6351</v>
      </c>
      <c r="D59" s="39" t="s">
        <v>43</v>
      </c>
      <c r="E59" s="122" t="s">
        <v>40</v>
      </c>
      <c r="F59" s="83"/>
      <c r="G59" s="94">
        <v>0</v>
      </c>
      <c r="H59" s="53">
        <v>4488</v>
      </c>
      <c r="I59" s="94">
        <v>4488</v>
      </c>
      <c r="J59" s="53"/>
      <c r="K59" s="94">
        <v>4488</v>
      </c>
      <c r="L59" s="53"/>
      <c r="M59" s="94">
        <v>4488</v>
      </c>
      <c r="N59" s="53"/>
      <c r="O59" s="226"/>
    </row>
    <row r="60" spans="1:15" ht="14.25" customHeight="1">
      <c r="A60" s="77"/>
      <c r="B60" s="78"/>
      <c r="C60" s="100">
        <v>6351</v>
      </c>
      <c r="D60" s="31"/>
      <c r="E60" s="122" t="s">
        <v>44</v>
      </c>
      <c r="F60" s="83"/>
      <c r="G60" s="114">
        <v>0</v>
      </c>
      <c r="H60" s="167">
        <v>8468</v>
      </c>
      <c r="I60" s="114">
        <v>8468</v>
      </c>
      <c r="J60" s="167"/>
      <c r="K60" s="114">
        <v>8468</v>
      </c>
      <c r="L60" s="167"/>
      <c r="M60" s="114">
        <v>8468</v>
      </c>
      <c r="N60" s="53"/>
      <c r="O60" s="165"/>
    </row>
    <row r="61" spans="1:15" ht="14.25" customHeight="1" thickBot="1">
      <c r="A61" s="85"/>
      <c r="B61" s="86"/>
      <c r="C61" s="87">
        <v>5331</v>
      </c>
      <c r="D61" s="38"/>
      <c r="E61" s="36" t="s">
        <v>13</v>
      </c>
      <c r="F61" s="88"/>
      <c r="G61" s="127">
        <v>0</v>
      </c>
      <c r="H61" s="54"/>
      <c r="I61" s="127">
        <v>0</v>
      </c>
      <c r="J61" s="54"/>
      <c r="K61" s="127">
        <v>0</v>
      </c>
      <c r="L61" s="54"/>
      <c r="M61" s="127">
        <v>0</v>
      </c>
      <c r="N61" s="54"/>
      <c r="O61" s="145"/>
    </row>
    <row r="62" spans="1:15" ht="14.25" customHeight="1" thickBot="1">
      <c r="A62" s="95">
        <v>15</v>
      </c>
      <c r="B62" s="96">
        <v>4357</v>
      </c>
      <c r="C62" s="96"/>
      <c r="D62" s="33"/>
      <c r="E62" s="32" t="s">
        <v>20</v>
      </c>
      <c r="F62" s="39"/>
      <c r="G62" s="141">
        <f>SUM(G65+G64)</f>
        <v>0</v>
      </c>
      <c r="H62" s="53"/>
      <c r="I62" s="141">
        <f>SUM(I65+I64)</f>
        <v>5213.1</v>
      </c>
      <c r="J62" s="53"/>
      <c r="K62" s="141">
        <f>SUM(K65+K64)</f>
        <v>5213.1</v>
      </c>
      <c r="L62" s="53"/>
      <c r="M62" s="141">
        <f>SUM(M65+M64)</f>
        <v>5213.1</v>
      </c>
      <c r="N62" s="53"/>
      <c r="O62" s="206"/>
    </row>
    <row r="63" spans="1:15" ht="14.25" customHeight="1">
      <c r="A63" s="82"/>
      <c r="B63" s="72"/>
      <c r="C63" s="72">
        <v>6351</v>
      </c>
      <c r="D63" s="31" t="s">
        <v>27</v>
      </c>
      <c r="E63" s="97" t="s">
        <v>26</v>
      </c>
      <c r="F63" s="102"/>
      <c r="G63" s="84">
        <v>0</v>
      </c>
      <c r="H63" s="53">
        <v>5213.1</v>
      </c>
      <c r="I63" s="84">
        <v>5213.1</v>
      </c>
      <c r="J63" s="53"/>
      <c r="K63" s="84">
        <v>5213.1</v>
      </c>
      <c r="L63" s="53"/>
      <c r="M63" s="84">
        <v>5213.1</v>
      </c>
      <c r="N63" s="53"/>
      <c r="O63" s="226"/>
    </row>
    <row r="64" spans="1:15" ht="13.5" customHeight="1">
      <c r="A64" s="217"/>
      <c r="B64" s="91"/>
      <c r="C64" s="96">
        <v>6351</v>
      </c>
      <c r="D64" s="39"/>
      <c r="E64" s="31" t="s">
        <v>71</v>
      </c>
      <c r="F64" s="218"/>
      <c r="G64" s="198">
        <v>0</v>
      </c>
      <c r="H64" s="170">
        <v>5213.1</v>
      </c>
      <c r="I64" s="198">
        <v>5213.1</v>
      </c>
      <c r="J64" s="170"/>
      <c r="K64" s="198">
        <v>5213.1</v>
      </c>
      <c r="L64" s="170"/>
      <c r="M64" s="198">
        <v>5213.1</v>
      </c>
      <c r="N64" s="170"/>
      <c r="O64" s="146"/>
    </row>
    <row r="65" spans="1:15" ht="14.25" customHeight="1" thickBot="1">
      <c r="A65" s="101"/>
      <c r="B65" s="87"/>
      <c r="C65" s="87">
        <v>5331</v>
      </c>
      <c r="D65" s="32"/>
      <c r="E65" s="33" t="s">
        <v>13</v>
      </c>
      <c r="F65" s="38"/>
      <c r="G65" s="164">
        <v>0</v>
      </c>
      <c r="H65" s="54"/>
      <c r="I65" s="164">
        <v>0</v>
      </c>
      <c r="J65" s="54"/>
      <c r="K65" s="164">
        <v>0</v>
      </c>
      <c r="L65" s="54"/>
      <c r="M65" s="164">
        <v>0</v>
      </c>
      <c r="N65" s="54"/>
      <c r="O65" s="207"/>
    </row>
    <row r="66" spans="1:15" ht="14.25" customHeight="1" thickBot="1">
      <c r="A66" s="118">
        <v>19</v>
      </c>
      <c r="B66" s="119">
        <v>4357</v>
      </c>
      <c r="C66" s="120"/>
      <c r="D66" s="144"/>
      <c r="E66" s="32" t="s">
        <v>20</v>
      </c>
      <c r="F66" s="147"/>
      <c r="G66" s="138">
        <f>SUM(G69+G68)</f>
        <v>0</v>
      </c>
      <c r="H66" s="53"/>
      <c r="I66" s="138">
        <f>SUM(I69+I68)</f>
        <v>555</v>
      </c>
      <c r="J66" s="53"/>
      <c r="K66" s="138">
        <f>SUM(K69+K68)</f>
        <v>555</v>
      </c>
      <c r="L66" s="53"/>
      <c r="M66" s="138">
        <f>SUM(M69+M68)</f>
        <v>555</v>
      </c>
      <c r="N66" s="53"/>
      <c r="O66" s="208"/>
    </row>
    <row r="67" spans="1:15" ht="14.25" customHeight="1">
      <c r="A67" s="82"/>
      <c r="B67" s="72"/>
      <c r="C67" s="229">
        <v>6351</v>
      </c>
      <c r="D67" s="31" t="s">
        <v>52</v>
      </c>
      <c r="E67" s="148" t="s">
        <v>17</v>
      </c>
      <c r="F67" s="83"/>
      <c r="G67" s="84">
        <v>0</v>
      </c>
      <c r="H67" s="55">
        <v>555</v>
      </c>
      <c r="I67" s="84">
        <v>555</v>
      </c>
      <c r="J67" s="55"/>
      <c r="K67" s="84">
        <v>555</v>
      </c>
      <c r="L67" s="55"/>
      <c r="M67" s="84">
        <v>555</v>
      </c>
      <c r="N67" s="55"/>
      <c r="O67" s="151"/>
    </row>
    <row r="68" spans="1:15" ht="14.25" customHeight="1">
      <c r="A68" s="77"/>
      <c r="B68" s="78"/>
      <c r="C68" s="100">
        <v>6351</v>
      </c>
      <c r="D68" s="36"/>
      <c r="E68" s="230" t="s">
        <v>73</v>
      </c>
      <c r="F68" s="83"/>
      <c r="G68" s="114">
        <v>0</v>
      </c>
      <c r="H68" s="170">
        <v>555</v>
      </c>
      <c r="I68" s="114">
        <v>555</v>
      </c>
      <c r="J68" s="170"/>
      <c r="K68" s="114">
        <v>555</v>
      </c>
      <c r="L68" s="170"/>
      <c r="M68" s="114">
        <v>555</v>
      </c>
      <c r="N68" s="167"/>
      <c r="O68" s="165"/>
    </row>
    <row r="69" spans="1:15" ht="14.25" customHeight="1" thickBot="1">
      <c r="A69" s="85"/>
      <c r="B69" s="86"/>
      <c r="C69" s="87">
        <v>5331</v>
      </c>
      <c r="D69" s="32"/>
      <c r="E69" s="36" t="s">
        <v>13</v>
      </c>
      <c r="F69" s="88"/>
      <c r="G69" s="127">
        <v>0</v>
      </c>
      <c r="H69" s="166"/>
      <c r="I69" s="127">
        <v>0</v>
      </c>
      <c r="J69" s="166"/>
      <c r="K69" s="127">
        <v>0</v>
      </c>
      <c r="L69" s="166"/>
      <c r="M69" s="127">
        <v>0</v>
      </c>
      <c r="N69" s="54"/>
      <c r="O69" s="145"/>
    </row>
    <row r="70" spans="1:15" ht="14.25" customHeight="1" thickBot="1">
      <c r="A70" s="89">
        <v>21</v>
      </c>
      <c r="B70" s="91">
        <v>4357</v>
      </c>
      <c r="C70" s="91"/>
      <c r="D70" s="35"/>
      <c r="E70" s="32" t="s">
        <v>20</v>
      </c>
      <c r="F70" s="93"/>
      <c r="G70" s="139">
        <f>SUM(G75+G74)</f>
        <v>0</v>
      </c>
      <c r="H70" s="57"/>
      <c r="I70" s="139">
        <f>SUM(I75+I74)</f>
        <v>13604.7</v>
      </c>
      <c r="J70" s="57"/>
      <c r="K70" s="139">
        <f>SUM(K75+K74)</f>
        <v>13604.7</v>
      </c>
      <c r="L70" s="57"/>
      <c r="M70" s="139">
        <f>SUM(M75+M74)</f>
        <v>13604.7</v>
      </c>
      <c r="N70" s="57"/>
      <c r="O70" s="187"/>
    </row>
    <row r="71" spans="1:15" ht="14.25" customHeight="1">
      <c r="A71" s="82"/>
      <c r="B71" s="72"/>
      <c r="C71" s="72">
        <v>6351</v>
      </c>
      <c r="D71" s="34" t="s">
        <v>23</v>
      </c>
      <c r="E71" s="92" t="s">
        <v>22</v>
      </c>
      <c r="F71" s="81"/>
      <c r="G71" s="99">
        <v>0</v>
      </c>
      <c r="H71" s="58">
        <v>7565.6</v>
      </c>
      <c r="I71" s="99">
        <v>7565.6</v>
      </c>
      <c r="J71" s="58"/>
      <c r="K71" s="99">
        <v>7565.6</v>
      </c>
      <c r="L71" s="58"/>
      <c r="M71" s="99">
        <v>7565.6</v>
      </c>
      <c r="N71" s="58"/>
      <c r="O71" s="228"/>
    </row>
    <row r="72" spans="1:15" ht="14.25" customHeight="1">
      <c r="A72" s="82"/>
      <c r="B72" s="72"/>
      <c r="C72" s="72">
        <v>5331</v>
      </c>
      <c r="D72" s="31" t="s">
        <v>23</v>
      </c>
      <c r="E72" s="34" t="s">
        <v>76</v>
      </c>
      <c r="F72" s="83"/>
      <c r="G72" s="84">
        <v>0</v>
      </c>
      <c r="H72" s="55">
        <v>5639.1</v>
      </c>
      <c r="I72" s="84">
        <v>5639.1</v>
      </c>
      <c r="J72" s="55"/>
      <c r="K72" s="84">
        <v>5639.1</v>
      </c>
      <c r="L72" s="55"/>
      <c r="M72" s="84">
        <v>5639.1</v>
      </c>
      <c r="N72" s="55"/>
      <c r="O72" s="151"/>
    </row>
    <row r="73" spans="1:15" ht="14.25" customHeight="1">
      <c r="A73" s="82"/>
      <c r="B73" s="72"/>
      <c r="C73" s="72">
        <v>6351</v>
      </c>
      <c r="D73" s="31" t="s">
        <v>74</v>
      </c>
      <c r="E73" s="31" t="s">
        <v>76</v>
      </c>
      <c r="F73" s="83"/>
      <c r="G73" s="84">
        <v>0</v>
      </c>
      <c r="H73" s="55">
        <v>400</v>
      </c>
      <c r="I73" s="84">
        <v>400</v>
      </c>
      <c r="J73" s="55"/>
      <c r="K73" s="84">
        <v>400</v>
      </c>
      <c r="L73" s="55"/>
      <c r="M73" s="84">
        <v>400</v>
      </c>
      <c r="N73" s="55"/>
      <c r="O73" s="151"/>
    </row>
    <row r="74" spans="1:15" ht="14.25" customHeight="1">
      <c r="A74" s="89"/>
      <c r="B74" s="90"/>
      <c r="C74" s="96">
        <v>6351</v>
      </c>
      <c r="D74" s="35"/>
      <c r="E74" s="31" t="s">
        <v>75</v>
      </c>
      <c r="F74" s="93"/>
      <c r="G74" s="113">
        <v>0</v>
      </c>
      <c r="H74" s="235">
        <v>7965.6</v>
      </c>
      <c r="I74" s="113">
        <v>7965.6</v>
      </c>
      <c r="J74" s="235"/>
      <c r="K74" s="113">
        <v>7965.6</v>
      </c>
      <c r="L74" s="235"/>
      <c r="M74" s="113">
        <v>7965.6</v>
      </c>
      <c r="N74" s="53"/>
      <c r="O74" s="205"/>
    </row>
    <row r="75" spans="1:15" ht="14.25" customHeight="1" thickBot="1">
      <c r="A75" s="85"/>
      <c r="B75" s="86"/>
      <c r="C75" s="87">
        <v>5331</v>
      </c>
      <c r="D75" s="32"/>
      <c r="E75" s="33" t="s">
        <v>13</v>
      </c>
      <c r="F75" s="88"/>
      <c r="G75" s="127">
        <v>0</v>
      </c>
      <c r="H75" s="166">
        <v>5639.1</v>
      </c>
      <c r="I75" s="127">
        <v>5639.1</v>
      </c>
      <c r="J75" s="166"/>
      <c r="K75" s="127">
        <v>5639.1</v>
      </c>
      <c r="L75" s="166"/>
      <c r="M75" s="127">
        <v>5639.1</v>
      </c>
      <c r="N75" s="166"/>
      <c r="O75" s="145"/>
    </row>
    <row r="76" spans="1:15" ht="14.25" customHeight="1" thickBot="1">
      <c r="A76" s="95">
        <v>27</v>
      </c>
      <c r="B76" s="96">
        <v>4357</v>
      </c>
      <c r="C76" s="96"/>
      <c r="D76" s="33"/>
      <c r="E76" s="32" t="s">
        <v>20</v>
      </c>
      <c r="F76" s="258">
        <v>13899</v>
      </c>
      <c r="G76" s="140">
        <f>SUM(G81+G80)</f>
        <v>14892</v>
      </c>
      <c r="H76" s="57"/>
      <c r="I76" s="140">
        <f>SUM(I81+I80)</f>
        <v>36944</v>
      </c>
      <c r="J76" s="57"/>
      <c r="K76" s="140">
        <f>SUM(K81+K80)</f>
        <v>36944</v>
      </c>
      <c r="L76" s="57"/>
      <c r="M76" s="140">
        <f>SUM(M81+M80)</f>
        <v>36944</v>
      </c>
      <c r="N76" s="57"/>
      <c r="O76" s="171"/>
    </row>
    <row r="77" spans="1:15" ht="14.25" customHeight="1">
      <c r="A77" s="82"/>
      <c r="B77" s="72"/>
      <c r="C77" s="72">
        <v>6351</v>
      </c>
      <c r="D77" s="150" t="s">
        <v>24</v>
      </c>
      <c r="E77" s="97" t="s">
        <v>25</v>
      </c>
      <c r="F77" s="259">
        <v>13899</v>
      </c>
      <c r="G77" s="84">
        <v>13899</v>
      </c>
      <c r="H77" s="55">
        <v>19567</v>
      </c>
      <c r="I77" s="84">
        <v>33466</v>
      </c>
      <c r="J77" s="55">
        <v>-2677</v>
      </c>
      <c r="K77" s="84">
        <v>30789</v>
      </c>
      <c r="L77" s="55"/>
      <c r="M77" s="84">
        <v>30789</v>
      </c>
      <c r="N77" s="55"/>
      <c r="O77" s="227"/>
    </row>
    <row r="78" spans="1:15" ht="14.25" customHeight="1">
      <c r="A78" s="82"/>
      <c r="B78" s="72"/>
      <c r="C78" s="72">
        <v>5331</v>
      </c>
      <c r="D78" s="150" t="s">
        <v>24</v>
      </c>
      <c r="E78" s="98" t="s">
        <v>56</v>
      </c>
      <c r="F78" s="231"/>
      <c r="G78" s="84">
        <v>993</v>
      </c>
      <c r="H78" s="55">
        <v>2485</v>
      </c>
      <c r="I78" s="84">
        <v>3478</v>
      </c>
      <c r="J78" s="55"/>
      <c r="K78" s="84">
        <v>3478</v>
      </c>
      <c r="L78" s="55"/>
      <c r="M78" s="84">
        <v>3478</v>
      </c>
      <c r="N78" s="55"/>
      <c r="O78" s="227"/>
    </row>
    <row r="79" spans="1:15" ht="14.25" customHeight="1">
      <c r="A79" s="82"/>
      <c r="B79" s="72"/>
      <c r="C79" s="72">
        <v>5331</v>
      </c>
      <c r="D79" s="237" t="s">
        <v>77</v>
      </c>
      <c r="E79" s="98" t="s">
        <v>56</v>
      </c>
      <c r="F79" s="231"/>
      <c r="G79" s="84"/>
      <c r="H79" s="55"/>
      <c r="I79" s="84"/>
      <c r="J79" s="55">
        <v>2677</v>
      </c>
      <c r="K79" s="84">
        <v>2677</v>
      </c>
      <c r="L79" s="55"/>
      <c r="M79" s="84">
        <v>2677</v>
      </c>
      <c r="N79" s="55"/>
      <c r="O79" s="227"/>
    </row>
    <row r="80" spans="1:15" ht="14.25" customHeight="1">
      <c r="A80" s="169"/>
      <c r="B80" s="100"/>
      <c r="C80" s="100">
        <v>6351</v>
      </c>
      <c r="D80" s="31"/>
      <c r="E80" s="98" t="s">
        <v>78</v>
      </c>
      <c r="F80" s="231"/>
      <c r="G80" s="114">
        <v>13899</v>
      </c>
      <c r="H80" s="236">
        <v>19567</v>
      </c>
      <c r="I80" s="114">
        <v>33466</v>
      </c>
      <c r="J80" s="236">
        <v>-2677</v>
      </c>
      <c r="K80" s="114">
        <v>30789</v>
      </c>
      <c r="L80" s="236"/>
      <c r="M80" s="114">
        <v>30789</v>
      </c>
      <c r="N80" s="55"/>
      <c r="O80" s="165"/>
    </row>
    <row r="81" spans="1:15" ht="14.25" customHeight="1" thickBot="1">
      <c r="A81" s="101"/>
      <c r="B81" s="87"/>
      <c r="C81" s="87">
        <v>5331</v>
      </c>
      <c r="D81" s="32"/>
      <c r="E81" s="36" t="s">
        <v>13</v>
      </c>
      <c r="F81" s="32"/>
      <c r="G81" s="127">
        <v>993</v>
      </c>
      <c r="H81" s="166">
        <v>2485</v>
      </c>
      <c r="I81" s="127">
        <v>3478</v>
      </c>
      <c r="J81" s="166">
        <v>2677</v>
      </c>
      <c r="K81" s="127">
        <v>6155</v>
      </c>
      <c r="L81" s="166"/>
      <c r="M81" s="127">
        <v>6155</v>
      </c>
      <c r="N81" s="54"/>
      <c r="O81" s="145"/>
    </row>
    <row r="82" spans="1:15" ht="14.25" customHeight="1" thickBot="1">
      <c r="A82" s="103">
        <v>28</v>
      </c>
      <c r="B82" s="104">
        <v>4357</v>
      </c>
      <c r="C82" s="104"/>
      <c r="D82" s="37"/>
      <c r="E82" s="32" t="s">
        <v>20</v>
      </c>
      <c r="F82" s="106"/>
      <c r="G82" s="142">
        <f>SUM(G88+G86)</f>
        <v>0</v>
      </c>
      <c r="H82" s="57"/>
      <c r="I82" s="142">
        <f>SUM(I88+I86)</f>
        <v>1668.8</v>
      </c>
      <c r="J82" s="57"/>
      <c r="K82" s="142">
        <f>SUM(K88+K86)</f>
        <v>1668.8</v>
      </c>
      <c r="L82" s="57"/>
      <c r="M82" s="142">
        <f>SUM(M88+M86+M87)</f>
        <v>1548.8</v>
      </c>
      <c r="N82" s="57"/>
      <c r="O82" s="187"/>
    </row>
    <row r="83" spans="1:15" ht="27" customHeight="1">
      <c r="A83" s="82"/>
      <c r="B83" s="72"/>
      <c r="C83" s="149">
        <v>6351</v>
      </c>
      <c r="D83" s="150" t="s">
        <v>30</v>
      </c>
      <c r="E83" s="105" t="s">
        <v>81</v>
      </c>
      <c r="F83" s="79"/>
      <c r="G83" s="80">
        <v>0</v>
      </c>
      <c r="H83" s="53">
        <v>1318.8</v>
      </c>
      <c r="I83" s="80">
        <v>1318.8</v>
      </c>
      <c r="J83" s="53"/>
      <c r="K83" s="80">
        <v>1318.8</v>
      </c>
      <c r="L83" s="53">
        <v>-300</v>
      </c>
      <c r="M83" s="80">
        <v>1018.8</v>
      </c>
      <c r="N83" s="53"/>
      <c r="O83" s="226"/>
    </row>
    <row r="84" spans="1:15" ht="27" customHeight="1">
      <c r="A84" s="82"/>
      <c r="B84" s="72"/>
      <c r="C84" s="149">
        <v>6351</v>
      </c>
      <c r="D84" s="237" t="s">
        <v>79</v>
      </c>
      <c r="E84" s="240" t="s">
        <v>82</v>
      </c>
      <c r="F84" s="79"/>
      <c r="G84" s="80">
        <v>0</v>
      </c>
      <c r="H84" s="53">
        <v>350</v>
      </c>
      <c r="I84" s="80">
        <v>350</v>
      </c>
      <c r="J84" s="53"/>
      <c r="K84" s="80">
        <v>350</v>
      </c>
      <c r="L84" s="53"/>
      <c r="M84" s="80">
        <v>350</v>
      </c>
      <c r="N84" s="53"/>
      <c r="O84" s="226"/>
    </row>
    <row r="85" spans="1:15" ht="27" customHeight="1">
      <c r="A85" s="89"/>
      <c r="B85" s="90"/>
      <c r="C85" s="152">
        <v>6121</v>
      </c>
      <c r="D85" s="238" t="s">
        <v>90</v>
      </c>
      <c r="E85" s="240" t="s">
        <v>80</v>
      </c>
      <c r="F85" s="93"/>
      <c r="G85" s="263"/>
      <c r="H85" s="53"/>
      <c r="I85" s="263"/>
      <c r="J85" s="53"/>
      <c r="K85" s="263"/>
      <c r="L85" s="53">
        <v>180</v>
      </c>
      <c r="M85" s="263">
        <v>180</v>
      </c>
      <c r="N85" s="53"/>
      <c r="O85" s="226"/>
    </row>
    <row r="86" spans="1:15" ht="14.25" customHeight="1">
      <c r="A86" s="82"/>
      <c r="B86" s="78"/>
      <c r="C86" s="100">
        <v>6351</v>
      </c>
      <c r="D86" s="31"/>
      <c r="E86" s="239" t="s">
        <v>92</v>
      </c>
      <c r="F86" s="81"/>
      <c r="G86" s="112">
        <v>0</v>
      </c>
      <c r="H86" s="168">
        <v>1668.8</v>
      </c>
      <c r="I86" s="112">
        <v>1668.8</v>
      </c>
      <c r="J86" s="168"/>
      <c r="K86" s="112">
        <v>1668.8</v>
      </c>
      <c r="L86" s="168">
        <v>-300</v>
      </c>
      <c r="M86" s="112">
        <v>1368.8</v>
      </c>
      <c r="N86" s="168"/>
      <c r="O86" s="165"/>
    </row>
    <row r="87" spans="1:15" ht="14.25" customHeight="1">
      <c r="A87" s="77"/>
      <c r="B87" s="78"/>
      <c r="C87" s="264">
        <v>6121</v>
      </c>
      <c r="D87" s="34"/>
      <c r="E87" s="36" t="s">
        <v>13</v>
      </c>
      <c r="F87" s="81"/>
      <c r="G87" s="265"/>
      <c r="H87" s="163"/>
      <c r="I87" s="265"/>
      <c r="J87" s="163"/>
      <c r="K87" s="265"/>
      <c r="L87" s="163">
        <v>180</v>
      </c>
      <c r="M87" s="265">
        <v>180</v>
      </c>
      <c r="N87" s="163"/>
      <c r="O87" s="162"/>
    </row>
    <row r="88" spans="1:15" ht="14.25" customHeight="1" thickBot="1">
      <c r="A88" s="85"/>
      <c r="B88" s="86"/>
      <c r="C88" s="87">
        <v>5331</v>
      </c>
      <c r="D88" s="32"/>
      <c r="E88" s="33" t="s">
        <v>94</v>
      </c>
      <c r="F88" s="88"/>
      <c r="G88" s="145">
        <v>0</v>
      </c>
      <c r="H88" s="166"/>
      <c r="I88" s="145">
        <v>0</v>
      </c>
      <c r="J88" s="166"/>
      <c r="K88" s="145">
        <v>0</v>
      </c>
      <c r="L88" s="166"/>
      <c r="M88" s="145">
        <v>0</v>
      </c>
      <c r="N88" s="54"/>
      <c r="O88" s="145"/>
    </row>
    <row r="89" spans="1:15" ht="14.25" customHeight="1" thickBot="1">
      <c r="A89" s="89"/>
      <c r="B89" s="90"/>
      <c r="C89" s="91"/>
      <c r="D89" s="35"/>
      <c r="E89" s="32" t="s">
        <v>20</v>
      </c>
      <c r="F89" s="93"/>
      <c r="G89" s="139">
        <v>0</v>
      </c>
      <c r="H89" s="58">
        <v>0</v>
      </c>
      <c r="I89" s="139">
        <v>0</v>
      </c>
      <c r="J89" s="58">
        <v>0</v>
      </c>
      <c r="K89" s="139">
        <v>0</v>
      </c>
      <c r="L89" s="58">
        <v>0</v>
      </c>
      <c r="M89" s="139">
        <v>0</v>
      </c>
      <c r="N89" s="58"/>
      <c r="O89" s="204"/>
    </row>
    <row r="90" spans="1:15" ht="14.25" customHeight="1">
      <c r="A90" s="82"/>
      <c r="B90" s="72"/>
      <c r="C90" s="72">
        <v>6901</v>
      </c>
      <c r="D90" s="36"/>
      <c r="E90" s="126" t="s">
        <v>15</v>
      </c>
      <c r="F90" s="83"/>
      <c r="G90" s="84">
        <v>0</v>
      </c>
      <c r="H90" s="55">
        <v>0</v>
      </c>
      <c r="I90" s="84">
        <v>0</v>
      </c>
      <c r="J90" s="55">
        <v>0</v>
      </c>
      <c r="K90" s="84">
        <v>0</v>
      </c>
      <c r="L90" s="55">
        <v>0</v>
      </c>
      <c r="M90" s="84">
        <v>0</v>
      </c>
      <c r="N90" s="55"/>
      <c r="O90" s="151"/>
    </row>
    <row r="91" spans="1:15" ht="14.25" customHeight="1" thickBot="1">
      <c r="A91" s="89"/>
      <c r="B91" s="90"/>
      <c r="C91" s="121">
        <v>6901</v>
      </c>
      <c r="D91" s="35"/>
      <c r="E91" s="51"/>
      <c r="F91" s="93"/>
      <c r="G91" s="124">
        <v>0</v>
      </c>
      <c r="H91" s="123">
        <v>0</v>
      </c>
      <c r="I91" s="124">
        <v>0</v>
      </c>
      <c r="J91" s="123">
        <v>0</v>
      </c>
      <c r="K91" s="124">
        <v>0</v>
      </c>
      <c r="L91" s="123">
        <v>0</v>
      </c>
      <c r="M91" s="124">
        <v>0</v>
      </c>
      <c r="N91" s="130"/>
      <c r="O91" s="209"/>
    </row>
    <row r="92" spans="1:15" ht="16.5" thickBot="1">
      <c r="A92" s="108"/>
      <c r="B92" s="109"/>
      <c r="C92" s="109"/>
      <c r="D92" s="110"/>
      <c r="E92" s="125" t="s">
        <v>21</v>
      </c>
      <c r="F92" s="115">
        <f>SUM(F76+F52+F44)</f>
        <v>53599</v>
      </c>
      <c r="G92" s="115">
        <f>G91+G88+G86+G81+G80+G75+G74+G69+G68+G65+G64+G61+G60+G55+G54+G51+G50+G47+G46+G43+G42+G37+G36+G35</f>
        <v>69031</v>
      </c>
      <c r="H92" s="234">
        <f>H86+H81+H80+H75+H74+H68+H64+H60+H50+H42+H37+H35</f>
        <v>71853.09999999999</v>
      </c>
      <c r="I92" s="250">
        <f>I91+I88+I86+I81+I80+I75+I74+I69+I68+I65+I64+I61+I60+I55+I54+I51+I50+I47+I46+I43+I42+I37+I36+I35</f>
        <v>140884.1</v>
      </c>
      <c r="J92" s="234">
        <f>J86+J81+J80+J75+J74+J68+J64+J60+J50+J42+J37+J35</f>
        <v>0</v>
      </c>
      <c r="K92" s="250">
        <f>K91+K88+K86+K81+K80+K75+K74+K69+K68+K65+K64+K61+K60+K55+K54+K51+K50+K47+K46+K43+K42+K37+K36+K35</f>
        <v>140884.1</v>
      </c>
      <c r="L92" s="234">
        <f>SUM(L87+L86+L42)</f>
        <v>0</v>
      </c>
      <c r="M92" s="250">
        <f>M91+M88+M86+M81+M80+M75+M74+M69+M68+M65+M64+M61+M60+M55+M54+M51+M50+M47+M46+M43+M42+M37+M36+M35</f>
        <v>140704.1</v>
      </c>
      <c r="N92" s="59"/>
      <c r="O92" s="60"/>
    </row>
    <row r="93" spans="1:15" ht="15.75" thickBot="1">
      <c r="A93" s="41"/>
      <c r="B93" s="42"/>
      <c r="C93" s="42"/>
      <c r="D93" s="42"/>
      <c r="E93" s="111"/>
      <c r="F93" s="42"/>
      <c r="G93" s="61"/>
      <c r="H93" s="62"/>
      <c r="I93" s="61"/>
      <c r="J93" s="63"/>
      <c r="K93" s="61"/>
      <c r="L93" s="63"/>
      <c r="M93" s="61"/>
      <c r="N93" s="64"/>
      <c r="O93" s="64"/>
    </row>
    <row r="94" spans="1:15" ht="12.75">
      <c r="A94" s="41"/>
      <c r="B94" s="42"/>
      <c r="C94" s="42"/>
      <c r="D94" s="42"/>
      <c r="E94" s="42"/>
      <c r="F94" s="42"/>
      <c r="G94" s="61"/>
      <c r="H94" s="62"/>
      <c r="I94" s="61"/>
      <c r="J94" s="65"/>
      <c r="K94" s="66"/>
      <c r="L94" s="65"/>
      <c r="M94" s="66"/>
      <c r="N94" s="64"/>
      <c r="O94" s="64"/>
    </row>
    <row r="95" spans="1:15" s="7" customFormat="1" ht="18" customHeight="1" thickBot="1">
      <c r="A95" s="43" t="s">
        <v>8</v>
      </c>
      <c r="B95" s="43"/>
      <c r="C95" s="43"/>
      <c r="D95" s="43"/>
      <c r="E95" s="42"/>
      <c r="F95" s="43"/>
      <c r="G95" s="67"/>
      <c r="H95" s="64"/>
      <c r="I95" s="64"/>
      <c r="J95" s="68"/>
      <c r="K95" s="68"/>
      <c r="L95" s="68"/>
      <c r="M95" s="68"/>
      <c r="N95" s="67"/>
      <c r="O95" s="67"/>
    </row>
    <row r="96" spans="1:15" s="11" customFormat="1" ht="16.5" thickBot="1">
      <c r="A96" s="44" t="s">
        <v>9</v>
      </c>
      <c r="B96" s="40"/>
      <c r="C96" s="40"/>
      <c r="D96" s="183"/>
      <c r="E96" s="43"/>
      <c r="F96" s="46"/>
      <c r="G96" s="10" t="s">
        <v>10</v>
      </c>
      <c r="H96" s="252" t="s">
        <v>54</v>
      </c>
      <c r="I96" s="10" t="s">
        <v>55</v>
      </c>
      <c r="J96" s="13" t="s">
        <v>54</v>
      </c>
      <c r="K96" s="10" t="s">
        <v>55</v>
      </c>
      <c r="L96" s="13" t="s">
        <v>54</v>
      </c>
      <c r="M96" s="10" t="s">
        <v>55</v>
      </c>
      <c r="N96" s="9"/>
      <c r="O96" s="10"/>
    </row>
    <row r="97" spans="1:15" s="11" customFormat="1" ht="15.75" thickBot="1">
      <c r="A97" s="241" t="s">
        <v>35</v>
      </c>
      <c r="B97" s="47"/>
      <c r="C97" s="180">
        <v>6121</v>
      </c>
      <c r="D97" s="184"/>
      <c r="E97" s="45"/>
      <c r="F97" s="191"/>
      <c r="G97" s="188">
        <f>G35+G42</f>
        <v>8125</v>
      </c>
      <c r="H97" s="253">
        <f>H35+H42</f>
        <v>19067.4</v>
      </c>
      <c r="I97" s="188">
        <f>I35+I42</f>
        <v>27192.4</v>
      </c>
      <c r="J97" s="57">
        <v>0</v>
      </c>
      <c r="K97" s="260">
        <f>K35+K42</f>
        <v>27192.4</v>
      </c>
      <c r="L97" s="57">
        <v>300</v>
      </c>
      <c r="M97" s="260">
        <f>M35+M42+M87</f>
        <v>27492.4</v>
      </c>
      <c r="N97" s="69"/>
      <c r="O97" s="200"/>
    </row>
    <row r="98" spans="1:15" s="11" customFormat="1" ht="15">
      <c r="A98" s="241" t="s">
        <v>35</v>
      </c>
      <c r="B98" s="50"/>
      <c r="C98" s="181">
        <v>5137</v>
      </c>
      <c r="D98" s="185"/>
      <c r="E98" s="48" t="s">
        <v>86</v>
      </c>
      <c r="F98" s="192"/>
      <c r="G98" s="189">
        <f>G36+G43</f>
        <v>6314</v>
      </c>
      <c r="H98" s="254">
        <v>0</v>
      </c>
      <c r="I98" s="189">
        <f>I36+I43</f>
        <v>6314</v>
      </c>
      <c r="J98" s="55">
        <v>0</v>
      </c>
      <c r="K98" s="227">
        <f>K36+K43</f>
        <v>6314</v>
      </c>
      <c r="L98" s="55">
        <v>0</v>
      </c>
      <c r="M98" s="227">
        <f>M36+M43</f>
        <v>6314</v>
      </c>
      <c r="N98" s="70"/>
      <c r="O98" s="201"/>
    </row>
    <row r="99" spans="1:15" ht="15">
      <c r="A99" s="241" t="s">
        <v>35</v>
      </c>
      <c r="B99" s="242"/>
      <c r="C99" s="243">
        <v>6351</v>
      </c>
      <c r="D99" s="244"/>
      <c r="E99" s="51" t="s">
        <v>87</v>
      </c>
      <c r="F99" s="246"/>
      <c r="G99" s="247">
        <f>G80+G54+G46</f>
        <v>53599</v>
      </c>
      <c r="H99" s="255">
        <f>H86+H80+H74+H68+H64+H60+H50</f>
        <v>44361.6</v>
      </c>
      <c r="I99" s="247">
        <f>I86+I80+I74+I68+I64+I60+I54+I50+I46</f>
        <v>97960.6</v>
      </c>
      <c r="J99" s="53">
        <v>-2677</v>
      </c>
      <c r="K99" s="261">
        <f>K86+K80+K74+K68+K64+K60+K54+K50+K46</f>
        <v>95283.6</v>
      </c>
      <c r="L99" s="53">
        <v>-300</v>
      </c>
      <c r="M99" s="261">
        <f>M86+M80+M74+M68+M64+M60+M54+M50+M46</f>
        <v>94983.6</v>
      </c>
      <c r="N99" s="249"/>
      <c r="O99" s="248"/>
    </row>
    <row r="100" spans="1:15" ht="15">
      <c r="A100" s="49" t="s">
        <v>35</v>
      </c>
      <c r="B100" s="50"/>
      <c r="C100" s="181">
        <v>5331</v>
      </c>
      <c r="D100" s="185"/>
      <c r="E100" s="245" t="s">
        <v>18</v>
      </c>
      <c r="F100" s="192"/>
      <c r="G100" s="189">
        <f>G81</f>
        <v>993</v>
      </c>
      <c r="H100" s="254">
        <f>H81+H75</f>
        <v>8124.1</v>
      </c>
      <c r="I100" s="189">
        <f>I81+I75</f>
        <v>9117.1</v>
      </c>
      <c r="J100" s="55">
        <v>2677</v>
      </c>
      <c r="K100" s="227">
        <f>K81+K75</f>
        <v>11794.1</v>
      </c>
      <c r="L100" s="55">
        <v>0</v>
      </c>
      <c r="M100" s="227">
        <f>M81+M75</f>
        <v>11794.1</v>
      </c>
      <c r="N100" s="70"/>
      <c r="O100" s="201"/>
    </row>
    <row r="101" spans="1:15" ht="15">
      <c r="A101" s="131" t="s">
        <v>35</v>
      </c>
      <c r="B101" s="50"/>
      <c r="C101" s="181">
        <v>6130</v>
      </c>
      <c r="D101" s="185"/>
      <c r="E101" s="51" t="s">
        <v>19</v>
      </c>
      <c r="F101" s="192"/>
      <c r="G101" s="189">
        <f>G37</f>
        <v>0</v>
      </c>
      <c r="H101" s="254">
        <f>H37</f>
        <v>300</v>
      </c>
      <c r="I101" s="189">
        <f>I37</f>
        <v>300</v>
      </c>
      <c r="J101" s="55">
        <v>0</v>
      </c>
      <c r="K101" s="227">
        <f>K37</f>
        <v>300</v>
      </c>
      <c r="L101" s="55">
        <v>0</v>
      </c>
      <c r="M101" s="227">
        <f>M37</f>
        <v>300</v>
      </c>
      <c r="N101" s="70"/>
      <c r="O101" s="201"/>
    </row>
    <row r="102" spans="1:15" ht="15.75" thickBot="1">
      <c r="A102" s="131" t="s">
        <v>35</v>
      </c>
      <c r="B102" s="42"/>
      <c r="C102" s="219">
        <v>6901</v>
      </c>
      <c r="D102" s="220"/>
      <c r="E102" s="51" t="s">
        <v>50</v>
      </c>
      <c r="F102" s="222"/>
      <c r="G102" s="223">
        <f>G91</f>
        <v>0</v>
      </c>
      <c r="H102" s="256">
        <v>0</v>
      </c>
      <c r="I102" s="257">
        <f>I91</f>
        <v>0</v>
      </c>
      <c r="J102" s="123">
        <v>0</v>
      </c>
      <c r="K102" s="262">
        <v>0</v>
      </c>
      <c r="L102" s="123">
        <v>0</v>
      </c>
      <c r="M102" s="262">
        <v>0</v>
      </c>
      <c r="N102" s="116"/>
      <c r="O102" s="202"/>
    </row>
    <row r="103" spans="1:15" ht="15.75" thickBot="1">
      <c r="A103" s="132"/>
      <c r="B103" s="133"/>
      <c r="C103" s="182"/>
      <c r="D103" s="186"/>
      <c r="E103" s="221" t="s">
        <v>21</v>
      </c>
      <c r="F103" s="182"/>
      <c r="G103" s="190">
        <f aca="true" t="shared" si="0" ref="G103:M103">SUM(G97:G102)</f>
        <v>69031</v>
      </c>
      <c r="H103" s="251">
        <f t="shared" si="0"/>
        <v>71853.1</v>
      </c>
      <c r="I103" s="203">
        <f t="shared" si="0"/>
        <v>140884.1</v>
      </c>
      <c r="J103" s="199">
        <f t="shared" si="0"/>
        <v>0</v>
      </c>
      <c r="K103" s="203">
        <f t="shared" si="0"/>
        <v>140884.1</v>
      </c>
      <c r="L103" s="199">
        <f t="shared" si="0"/>
        <v>0</v>
      </c>
      <c r="M103" s="203">
        <f t="shared" si="0"/>
        <v>140884.1</v>
      </c>
      <c r="N103" s="224"/>
      <c r="O103" s="203"/>
    </row>
    <row r="104" spans="1:15" ht="13.5" thickBot="1">
      <c r="A104" s="18" t="s">
        <v>47</v>
      </c>
      <c r="B104" s="18"/>
      <c r="C104" s="18" t="s">
        <v>48</v>
      </c>
      <c r="D104" s="18"/>
      <c r="E104" s="134" t="s">
        <v>16</v>
      </c>
      <c r="F104" s="43" t="s">
        <v>85</v>
      </c>
      <c r="G104" s="71"/>
      <c r="H104" s="71"/>
      <c r="I104" s="71"/>
      <c r="J104" s="71"/>
      <c r="K104" s="71"/>
      <c r="L104" s="64"/>
      <c r="M104" s="64"/>
      <c r="N104" s="71"/>
      <c r="O104" s="71"/>
    </row>
    <row r="105" spans="1:15" ht="12.75">
      <c r="A105" s="18"/>
      <c r="B105" s="18"/>
      <c r="C105" s="18"/>
      <c r="D105" s="18"/>
      <c r="E105" s="18"/>
      <c r="F105" s="18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1:15" ht="12.75">
      <c r="A106" s="117"/>
      <c r="B106" s="117"/>
      <c r="C106" s="117"/>
      <c r="D106" s="117"/>
      <c r="E106" s="18"/>
      <c r="F106" s="18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1:15" ht="12.75">
      <c r="A107" s="18"/>
      <c r="B107" s="18"/>
      <c r="C107" s="18"/>
      <c r="D107" s="18"/>
      <c r="E107" s="117"/>
      <c r="F107" s="18"/>
      <c r="G107" s="153"/>
      <c r="H107" s="71"/>
      <c r="I107" s="71"/>
      <c r="J107" s="71"/>
      <c r="K107" s="71"/>
      <c r="L107" s="71"/>
      <c r="M107" s="71"/>
      <c r="N107" s="71"/>
      <c r="O107" s="71"/>
    </row>
    <row r="108" spans="1:15" ht="12.75">
      <c r="A108" s="18"/>
      <c r="B108" s="18"/>
      <c r="C108" s="18"/>
      <c r="D108" s="18"/>
      <c r="E108" s="18"/>
      <c r="F108" s="18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1:15" ht="12.75">
      <c r="A109" s="18"/>
      <c r="B109" s="18"/>
      <c r="C109" s="18"/>
      <c r="D109" s="18"/>
      <c r="E109" s="18"/>
      <c r="F109" s="18"/>
      <c r="G109" s="71"/>
      <c r="H109" s="71"/>
      <c r="I109" s="71"/>
      <c r="J109" s="71"/>
      <c r="K109" s="71"/>
      <c r="L109" s="71"/>
      <c r="M109" s="71"/>
      <c r="N109" s="71"/>
      <c r="O109" s="71"/>
    </row>
    <row r="110" spans="1:15" ht="12.75">
      <c r="A110" s="18"/>
      <c r="B110" s="18"/>
      <c r="C110" s="18"/>
      <c r="D110" s="18"/>
      <c r="E110" s="18"/>
      <c r="F110" s="18"/>
      <c r="G110" s="71"/>
      <c r="H110" s="71"/>
      <c r="I110" s="153"/>
      <c r="J110" s="71"/>
      <c r="K110" s="71"/>
      <c r="L110" s="71"/>
      <c r="M110" s="71"/>
      <c r="N110" s="71"/>
      <c r="O110" s="71"/>
    </row>
    <row r="111" spans="1:15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2.75">
      <c r="A113" s="18"/>
      <c r="B113" s="18"/>
      <c r="C113" s="18"/>
      <c r="D113" s="18"/>
      <c r="E113" s="18"/>
      <c r="F113" s="18"/>
      <c r="G113" s="21"/>
      <c r="H113" s="18"/>
      <c r="I113" s="18"/>
      <c r="J113" s="18"/>
      <c r="K113" s="18"/>
      <c r="L113" s="18"/>
      <c r="M113" s="18"/>
      <c r="N113" s="18"/>
      <c r="O113" s="18"/>
    </row>
    <row r="114" spans="1:15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ht="12.75">
      <c r="E121" s="18"/>
    </row>
  </sheetData>
  <sheetProtection/>
  <mergeCells count="2">
    <mergeCell ref="H30:K30"/>
    <mergeCell ref="L30:O3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300" verticalDpi="300" orientation="landscape" paperSize="9" scale="3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783</cp:lastModifiedBy>
  <cp:lastPrinted>2010-03-23T11:49:13Z</cp:lastPrinted>
  <dcterms:created xsi:type="dcterms:W3CDTF">2007-01-11T11:12:55Z</dcterms:created>
  <dcterms:modified xsi:type="dcterms:W3CDTF">2010-03-23T12:11:59Z</dcterms:modified>
  <cp:category/>
  <cp:version/>
  <cp:contentType/>
  <cp:contentStatus/>
</cp:coreProperties>
</file>