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15" windowWidth="15480" windowHeight="11640" activeTab="0"/>
  </bookViews>
  <sheets>
    <sheet name="schválený rozpočet" sheetId="1" r:id="rId1"/>
  </sheets>
  <definedNames>
    <definedName name="_xlnm.Print_Area" localSheetId="0">'schválený rozpočet'!$A$1:$M$62</definedName>
  </definedNames>
  <calcPr fullCalcOnLoad="1"/>
</workbook>
</file>

<file path=xl/sharedStrings.xml><?xml version="1.0" encoding="utf-8"?>
<sst xmlns="http://schemas.openxmlformats.org/spreadsheetml/2006/main" count="86" uniqueCount="69">
  <si>
    <t>Limit:</t>
  </si>
  <si>
    <t>Limit celkem od poč. roku:</t>
  </si>
  <si>
    <t xml:space="preserve">I. uvolnění </t>
  </si>
  <si>
    <t>zůstatek k rozdělení</t>
  </si>
  <si>
    <t>§</t>
  </si>
  <si>
    <t>Položka</t>
  </si>
  <si>
    <t>Číslo
akce</t>
  </si>
  <si>
    <t>Organizace
Název akce</t>
  </si>
  <si>
    <t>Rekapitulace:</t>
  </si>
  <si>
    <t>PS</t>
  </si>
  <si>
    <r>
      <t xml:space="preserve">Upravený
rozpočet
</t>
    </r>
    <r>
      <rPr>
        <sz val="10"/>
        <rFont val="Arial"/>
        <family val="2"/>
      </rPr>
      <t>v tis. Kč</t>
    </r>
  </si>
  <si>
    <r>
      <t xml:space="preserve">Zdroj krytí        </t>
    </r>
    <r>
      <rPr>
        <sz val="10"/>
        <rFont val="Arial"/>
        <family val="2"/>
      </rPr>
      <t xml:space="preserve"> úvěr           </t>
    </r>
  </si>
  <si>
    <t>investiční transfery PO</t>
  </si>
  <si>
    <t>Č. org.</t>
  </si>
  <si>
    <t>nerozdělena rezerva v limitu odvětví</t>
  </si>
  <si>
    <t>celkem</t>
  </si>
  <si>
    <t>kapitálové výdaje - investiční transfery PO</t>
  </si>
  <si>
    <t>běžné výdaje - neinvestiční příspěvky PO</t>
  </si>
  <si>
    <t>ÚSP pro mentálně postiženou mládež Chotělice</t>
  </si>
  <si>
    <t>položka</t>
  </si>
  <si>
    <t>v tis. Kč na 1 deset. místo</t>
  </si>
  <si>
    <t xml:space="preserve">Nové limity: </t>
  </si>
  <si>
    <t>Úprava</t>
  </si>
  <si>
    <t>UR</t>
  </si>
  <si>
    <t>Domov Dolní zámek Teplice nad Metují</t>
  </si>
  <si>
    <t>kapitálové výdaje</t>
  </si>
  <si>
    <t>Domov důchodců Tmavý Důl</t>
  </si>
  <si>
    <t>SV/10/603</t>
  </si>
  <si>
    <t>Výstavba a rekonstrukce Domova Dolní zámek na zvl. režim</t>
  </si>
  <si>
    <t>Domov důchodců Borohrádek</t>
  </si>
  <si>
    <t>SV/12/607</t>
  </si>
  <si>
    <t>Projektová dokumentace přestavby objektu DD</t>
  </si>
  <si>
    <t>SV/12/602</t>
  </si>
  <si>
    <t>Rekonstrukce vodovod. řadu v kuchyni a nové části ÚSP</t>
  </si>
  <si>
    <t>kapitálové výdaje - budovy, haly a stavby</t>
  </si>
  <si>
    <t>běžné výdaje - opravy a udržování</t>
  </si>
  <si>
    <t>ostatní služby</t>
  </si>
  <si>
    <r>
      <t xml:space="preserve">změna dle usnesení Rady KHK a Zastupitelstva KHK </t>
    </r>
    <r>
      <rPr>
        <b/>
        <sz val="10"/>
        <rFont val="Arial"/>
        <family val="2"/>
      </rPr>
      <t xml:space="preserve">                                            2. </t>
    </r>
    <r>
      <rPr>
        <b/>
        <i/>
        <sz val="10"/>
        <rFont val="Arial"/>
        <family val="2"/>
      </rPr>
      <t>změna rozpočtu KHK</t>
    </r>
  </si>
  <si>
    <t>SV/13/601</t>
  </si>
  <si>
    <t>Zateplení</t>
  </si>
  <si>
    <t>ostatní kapitál. výdaje - rezervy kapitálových výdajů</t>
  </si>
  <si>
    <t>ostatní kapitálové výdaje - rezervy kapitálových výdajů</t>
  </si>
  <si>
    <t>Celkem limit</t>
  </si>
  <si>
    <r>
      <t xml:space="preserve">změna dle usnesení Rady KHK a Zastupitelstva KHK               </t>
    </r>
    <r>
      <rPr>
        <b/>
        <sz val="10"/>
        <rFont val="Arial"/>
        <family val="2"/>
      </rPr>
      <t xml:space="preserve">1. </t>
    </r>
    <r>
      <rPr>
        <b/>
        <i/>
        <sz val="10"/>
        <rFont val="Arial"/>
        <family val="2"/>
      </rPr>
      <t>změna rozpočtu KHK</t>
    </r>
  </si>
  <si>
    <t xml:space="preserve">Odvětví: sociálních věcí </t>
  </si>
  <si>
    <t>Domov důchodců Náchod</t>
  </si>
  <si>
    <t>Domov důchodců Hradec Králové</t>
  </si>
  <si>
    <t>Oprava sloupů u vstupu hlavního objektu</t>
  </si>
  <si>
    <t>Domov V Podzámčí Chlumec nad Cidlinou</t>
  </si>
  <si>
    <t>SV/13/606</t>
  </si>
  <si>
    <t>neinvestiční transfery PO</t>
  </si>
  <si>
    <t>SV/13/609</t>
  </si>
  <si>
    <t>Domov důchodců Dvůr Králové nad Labem</t>
  </si>
  <si>
    <t>SV/13/610</t>
  </si>
  <si>
    <t>Řešení bezpečné evakuace DD Dvůr Králové nad Labem</t>
  </si>
  <si>
    <t>SV/13/611</t>
  </si>
  <si>
    <t>Odstranění vlhkosti z jídelny</t>
  </si>
  <si>
    <t>Kapitola 50 - Fond rozvoje a reprodukce Královéhradeckého kraje rok 2014 - sumář -  1. zm. rozpočtu</t>
  </si>
  <si>
    <t>navýšení - Zastupitelstvo ze dne 3. 2. 2014</t>
  </si>
  <si>
    <t>Zastupitelstvo 9.12.2013,</t>
  </si>
  <si>
    <r>
      <t xml:space="preserve">Počáteční stav </t>
    </r>
    <r>
      <rPr>
        <sz val="10"/>
        <rFont val="Arial"/>
        <family val="2"/>
      </rPr>
      <t>/ze schváleného rozpočtu/</t>
    </r>
    <r>
      <rPr>
        <b/>
        <sz val="10"/>
        <rFont val="Arial"/>
        <family val="2"/>
      </rPr>
      <t>2014</t>
    </r>
    <r>
      <rPr>
        <sz val="10"/>
        <rFont val="Arial"/>
        <family val="2"/>
      </rPr>
      <t xml:space="preserve"> Zastupitelstvo 9.12.2013</t>
    </r>
    <r>
      <rPr>
        <b/>
        <sz val="10"/>
        <rFont val="Arial"/>
        <family val="2"/>
      </rPr>
      <t xml:space="preserve">
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</si>
  <si>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13.1.14 Zastupitelstva konaného dne 3.2.14  </t>
    </r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</si>
  <si>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pro usnesení Rady konané dne   Zastupitelstva konaného dne  </t>
    </r>
  </si>
  <si>
    <t>SV/14/601</t>
  </si>
  <si>
    <r>
      <t>Úprava +, -</t>
    </r>
    <r>
      <rPr>
        <sz val="10"/>
        <rFont val="Arial"/>
        <family val="2"/>
      </rPr>
      <t xml:space="preserve">, </t>
    </r>
    <r>
      <rPr>
        <b/>
        <sz val="10"/>
        <rFont val="Arial"/>
        <family val="2"/>
      </rPr>
      <t xml:space="preserve">
nová akce</t>
    </r>
    <r>
      <rPr>
        <sz val="10"/>
        <rFont val="Arial"/>
        <family val="2"/>
      </rPr>
      <t xml:space="preserve">  pro usnesení Rady konané dne 10.3.14 Zastupitelstva konaného dne 31.3.14  </t>
    </r>
  </si>
  <si>
    <t>Havárie odpadové kanalizace</t>
  </si>
  <si>
    <t>Výstavba evakuačního výtahu a rekonstrukce EPS</t>
  </si>
  <si>
    <t>II. úprava - navýšení - převod nedočerp. fin. prostř. k 31.12.13 do r. 2014, usnesení Zast. ze dne 3.2.2014</t>
  </si>
  <si>
    <t>III. uvolnění - zapojení nedočerp. fin. prostř. k 31.12.13 do r. 2014, usnesení Zast. ze dne 3.2.2014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</si>
</sst>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#,##0.000"/>
    <numFmt numFmtId="166" formatCode="000\ 00"/>
    <numFmt numFmtId="167" formatCode="0.0"/>
  </numFmts>
  <fonts count="50">
    <font>
      <sz val="10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u val="single"/>
      <sz val="10"/>
      <name val="Arial"/>
      <family val="2"/>
    </font>
    <font>
      <b/>
      <i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b/>
      <i/>
      <sz val="10"/>
      <color indexed="48"/>
      <name val="Arial"/>
      <family val="2"/>
    </font>
    <font>
      <i/>
      <sz val="12"/>
      <name val="Arial"/>
      <family val="2"/>
    </font>
    <font>
      <b/>
      <sz val="10"/>
      <color indexed="10"/>
      <name val="Arial"/>
      <family val="2"/>
    </font>
    <font>
      <i/>
      <sz val="12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92D050"/>
        <bgColor indexed="64"/>
      </patternFill>
    </fill>
  </fills>
  <borders count="63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20" borderId="0" applyNumberFormat="0" applyBorder="0" applyAlignment="0" applyProtection="0"/>
    <xf numFmtId="0" fontId="36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2" fillId="0" borderId="7" applyNumberFormat="0" applyFill="0" applyAlignment="0" applyProtection="0"/>
    <xf numFmtId="0" fontId="43" fillId="24" borderId="0" applyNumberFormat="0" applyBorder="0" applyAlignment="0" applyProtection="0"/>
    <xf numFmtId="0" fontId="0" fillId="0" borderId="8" applyAlignment="0">
      <protection/>
    </xf>
    <xf numFmtId="0" fontId="44" fillId="0" borderId="0" applyNumberFormat="0" applyFill="0" applyBorder="0" applyAlignment="0" applyProtection="0"/>
    <xf numFmtId="0" fontId="45" fillId="25" borderId="9" applyNumberFormat="0" applyAlignment="0" applyProtection="0"/>
    <xf numFmtId="0" fontId="46" fillId="26" borderId="9" applyNumberFormat="0" applyAlignment="0" applyProtection="0"/>
    <xf numFmtId="0" fontId="47" fillId="26" borderId="10" applyNumberFormat="0" applyAlignment="0" applyProtection="0"/>
    <xf numFmtId="0" fontId="48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2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164" fontId="9" fillId="0" borderId="13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1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left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14" xfId="0" applyFont="1" applyBorder="1" applyAlignment="1">
      <alignment horizontal="left"/>
    </xf>
    <xf numFmtId="0" fontId="5" fillId="0" borderId="15" xfId="0" applyFont="1" applyBorder="1" applyAlignment="1">
      <alignment horizontal="left"/>
    </xf>
    <xf numFmtId="164" fontId="0" fillId="0" borderId="0" xfId="0" applyNumberFormat="1" applyAlignment="1">
      <alignment horizontal="left"/>
    </xf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0" fillId="0" borderId="15" xfId="0" applyBorder="1" applyAlignment="1">
      <alignment horizontal="left"/>
    </xf>
    <xf numFmtId="164" fontId="0" fillId="0" borderId="0" xfId="0" applyNumberFormat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0" fillId="0" borderId="19" xfId="0" applyBorder="1" applyAlignment="1">
      <alignment horizontal="left"/>
    </xf>
    <xf numFmtId="0" fontId="0" fillId="0" borderId="20" xfId="0" applyBorder="1" applyAlignment="1">
      <alignment horizontal="left"/>
    </xf>
    <xf numFmtId="0" fontId="0" fillId="0" borderId="8" xfId="0" applyFont="1" applyFill="1" applyBorder="1" applyAlignment="1">
      <alignment horizontal="left"/>
    </xf>
    <xf numFmtId="0" fontId="4" fillId="0" borderId="21" xfId="0" applyFont="1" applyFill="1" applyBorder="1" applyAlignment="1">
      <alignment horizontal="left"/>
    </xf>
    <xf numFmtId="0" fontId="4" fillId="0" borderId="8" xfId="0" applyFont="1" applyFill="1" applyBorder="1" applyAlignment="1">
      <alignment horizontal="left"/>
    </xf>
    <xf numFmtId="0" fontId="4" fillId="0" borderId="22" xfId="0" applyFont="1" applyFill="1" applyBorder="1" applyAlignment="1">
      <alignment horizontal="left"/>
    </xf>
    <xf numFmtId="0" fontId="0" fillId="0" borderId="21" xfId="0" applyFont="1" applyFill="1" applyBorder="1" applyAlignment="1">
      <alignment horizontal="left"/>
    </xf>
    <xf numFmtId="0" fontId="7" fillId="0" borderId="12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Alignment="1">
      <alignment horizontal="left"/>
    </xf>
    <xf numFmtId="0" fontId="7" fillId="0" borderId="11" xfId="0" applyFont="1" applyBorder="1" applyAlignment="1">
      <alignment horizontal="left"/>
    </xf>
    <xf numFmtId="0" fontId="8" fillId="0" borderId="15" xfId="0" applyFont="1" applyBorder="1" applyAlignment="1">
      <alignment horizontal="left"/>
    </xf>
    <xf numFmtId="0" fontId="8" fillId="0" borderId="23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4" fontId="0" fillId="0" borderId="17" xfId="0" applyNumberFormat="1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4" fontId="0" fillId="0" borderId="25" xfId="0" applyNumberFormat="1" applyFont="1" applyBorder="1" applyAlignment="1">
      <alignment horizontal="left"/>
    </xf>
    <xf numFmtId="164" fontId="7" fillId="0" borderId="26" xfId="0" applyNumberFormat="1" applyFont="1" applyBorder="1" applyAlignment="1">
      <alignment horizontal="right"/>
    </xf>
    <xf numFmtId="164" fontId="0" fillId="33" borderId="27" xfId="0" applyNumberFormat="1" applyFont="1" applyFill="1" applyBorder="1" applyAlignment="1">
      <alignment horizontal="right"/>
    </xf>
    <xf numFmtId="164" fontId="0" fillId="33" borderId="28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164" fontId="0" fillId="0" borderId="0" xfId="0" applyNumberFormat="1" applyFont="1" applyFill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0" fontId="0" fillId="0" borderId="0" xfId="0" applyAlignment="1">
      <alignment horizontal="right"/>
    </xf>
    <xf numFmtId="0" fontId="0" fillId="0" borderId="8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 vertical="center" wrapText="1"/>
    </xf>
    <xf numFmtId="164" fontId="4" fillId="0" borderId="13" xfId="0" applyNumberFormat="1" applyFont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/>
    </xf>
    <xf numFmtId="4" fontId="0" fillId="0" borderId="21" xfId="0" applyNumberFormat="1" applyFont="1" applyFill="1" applyBorder="1" applyAlignment="1">
      <alignment horizontal="left"/>
    </xf>
    <xf numFmtId="164" fontId="0" fillId="0" borderId="21" xfId="0" applyNumberFormat="1" applyFont="1" applyFill="1" applyBorder="1" applyAlignment="1">
      <alignment horizontal="right"/>
    </xf>
    <xf numFmtId="4" fontId="0" fillId="0" borderId="30" xfId="0" applyNumberFormat="1" applyFont="1" applyFill="1" applyBorder="1" applyAlignment="1">
      <alignment horizontal="left"/>
    </xf>
    <xf numFmtId="0" fontId="4" fillId="0" borderId="28" xfId="0" applyFont="1" applyFill="1" applyBorder="1" applyAlignment="1">
      <alignment horizontal="center"/>
    </xf>
    <xf numFmtId="4" fontId="0" fillId="0" borderId="8" xfId="0" applyNumberFormat="1" applyFont="1" applyFill="1" applyBorder="1" applyAlignment="1">
      <alignment horizontal="left"/>
    </xf>
    <xf numFmtId="164" fontId="0" fillId="0" borderId="8" xfId="0" applyNumberFormat="1" applyFont="1" applyFill="1" applyBorder="1" applyAlignment="1">
      <alignment horizontal="right"/>
    </xf>
    <xf numFmtId="0" fontId="4" fillId="0" borderId="27" xfId="0" applyFont="1" applyFill="1" applyBorder="1" applyAlignment="1">
      <alignment horizontal="center"/>
    </xf>
    <xf numFmtId="0" fontId="4" fillId="0" borderId="21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left" wrapText="1"/>
    </xf>
    <xf numFmtId="0" fontId="4" fillId="0" borderId="8" xfId="0" applyFont="1" applyFill="1" applyBorder="1" applyAlignment="1">
      <alignment horizontal="center"/>
    </xf>
    <xf numFmtId="4" fontId="4" fillId="0" borderId="8" xfId="0" applyNumberFormat="1" applyFont="1" applyFill="1" applyBorder="1" applyAlignment="1">
      <alignment horizontal="left"/>
    </xf>
    <xf numFmtId="0" fontId="4" fillId="0" borderId="29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6" fillId="0" borderId="22" xfId="0" applyFont="1" applyFill="1" applyBorder="1" applyAlignment="1">
      <alignment horizontal="left" wrapText="1"/>
    </xf>
    <xf numFmtId="4" fontId="0" fillId="0" borderId="22" xfId="0" applyNumberFormat="1" applyFont="1" applyFill="1" applyBorder="1" applyAlignment="1">
      <alignment horizontal="left"/>
    </xf>
    <xf numFmtId="0" fontId="0" fillId="0" borderId="21" xfId="0" applyFont="1" applyFill="1" applyBorder="1" applyAlignment="1">
      <alignment horizontal="center"/>
    </xf>
    <xf numFmtId="0" fontId="9" fillId="0" borderId="11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7" fillId="0" borderId="12" xfId="0" applyFont="1" applyFill="1" applyBorder="1" applyAlignment="1">
      <alignment horizontal="left"/>
    </xf>
    <xf numFmtId="164" fontId="4" fillId="34" borderId="30" xfId="0" applyNumberFormat="1" applyFont="1" applyFill="1" applyBorder="1" applyAlignment="1">
      <alignment horizontal="right"/>
    </xf>
    <xf numFmtId="164" fontId="3" fillId="0" borderId="12" xfId="0" applyNumberFormat="1" applyFont="1" applyFill="1" applyBorder="1" applyAlignment="1">
      <alignment horizontal="right"/>
    </xf>
    <xf numFmtId="0" fontId="10" fillId="0" borderId="0" xfId="0" applyFont="1" applyAlignment="1">
      <alignment/>
    </xf>
    <xf numFmtId="0" fontId="4" fillId="0" borderId="31" xfId="0" applyFont="1" applyFill="1" applyBorder="1" applyAlignment="1">
      <alignment horizontal="center"/>
    </xf>
    <xf numFmtId="164" fontId="0" fillId="33" borderId="32" xfId="0" applyNumberFormat="1" applyFont="1" applyFill="1" applyBorder="1" applyAlignment="1">
      <alignment horizontal="right"/>
    </xf>
    <xf numFmtId="0" fontId="0" fillId="0" borderId="14" xfId="0" applyFont="1" applyBorder="1" applyAlignment="1">
      <alignment horizontal="left"/>
    </xf>
    <xf numFmtId="0" fontId="0" fillId="0" borderId="15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164" fontId="9" fillId="0" borderId="26" xfId="0" applyNumberFormat="1" applyFont="1" applyBorder="1" applyAlignment="1">
      <alignment horizontal="right"/>
    </xf>
    <xf numFmtId="0" fontId="5" fillId="0" borderId="0" xfId="0" applyFont="1" applyBorder="1" applyAlignment="1">
      <alignment horizontal="left"/>
    </xf>
    <xf numFmtId="164" fontId="7" fillId="0" borderId="0" xfId="0" applyNumberFormat="1" applyFont="1" applyBorder="1" applyAlignment="1">
      <alignment horizontal="right"/>
    </xf>
    <xf numFmtId="164" fontId="11" fillId="0" borderId="21" xfId="0" applyNumberFormat="1" applyFont="1" applyFill="1" applyBorder="1" applyAlignment="1">
      <alignment horizontal="right" wrapText="1"/>
    </xf>
    <xf numFmtId="164" fontId="11" fillId="0" borderId="22" xfId="0" applyNumberFormat="1" applyFont="1" applyFill="1" applyBorder="1" applyAlignment="1">
      <alignment horizontal="right"/>
    </xf>
    <xf numFmtId="164" fontId="7" fillId="0" borderId="33" xfId="0" applyNumberFormat="1" applyFont="1" applyBorder="1" applyAlignment="1">
      <alignment horizontal="right"/>
    </xf>
    <xf numFmtId="164" fontId="4" fillId="34" borderId="34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center" vertical="center"/>
    </xf>
    <xf numFmtId="164" fontId="0" fillId="0" borderId="35" xfId="0" applyNumberFormat="1" applyFont="1" applyFill="1" applyBorder="1" applyAlignment="1">
      <alignment horizontal="right"/>
    </xf>
    <xf numFmtId="164" fontId="0" fillId="0" borderId="0" xfId="0" applyNumberFormat="1" applyAlignment="1">
      <alignment horizontal="right"/>
    </xf>
    <xf numFmtId="164" fontId="9" fillId="0" borderId="33" xfId="0" applyNumberFormat="1" applyFont="1" applyBorder="1" applyAlignment="1">
      <alignment horizontal="right"/>
    </xf>
    <xf numFmtId="0" fontId="0" fillId="0" borderId="36" xfId="0" applyBorder="1" applyAlignment="1">
      <alignment horizontal="left"/>
    </xf>
    <xf numFmtId="164" fontId="12" fillId="0" borderId="37" xfId="0" applyNumberFormat="1" applyFont="1" applyBorder="1" applyAlignment="1">
      <alignment horizontal="right"/>
    </xf>
    <xf numFmtId="0" fontId="0" fillId="0" borderId="25" xfId="0" applyBorder="1" applyAlignment="1">
      <alignment horizontal="left"/>
    </xf>
    <xf numFmtId="0" fontId="0" fillId="0" borderId="38" xfId="0" applyBorder="1" applyAlignment="1">
      <alignment horizontal="left"/>
    </xf>
    <xf numFmtId="164" fontId="12" fillId="0" borderId="39" xfId="0" applyNumberFormat="1" applyFont="1" applyBorder="1" applyAlignment="1">
      <alignment horizontal="right"/>
    </xf>
    <xf numFmtId="164" fontId="8" fillId="0" borderId="37" xfId="0" applyNumberFormat="1" applyFont="1" applyBorder="1" applyAlignment="1">
      <alignment horizontal="right"/>
    </xf>
    <xf numFmtId="164" fontId="13" fillId="33" borderId="28" xfId="0" applyNumberFormat="1" applyFont="1" applyFill="1" applyBorder="1" applyAlignment="1">
      <alignment horizontal="right"/>
    </xf>
    <xf numFmtId="0" fontId="0" fillId="0" borderId="40" xfId="0" applyBorder="1" applyAlignment="1">
      <alignment horizontal="left"/>
    </xf>
    <xf numFmtId="0" fontId="0" fillId="0" borderId="41" xfId="0" applyBorder="1" applyAlignment="1">
      <alignment horizontal="left"/>
    </xf>
    <xf numFmtId="164" fontId="12" fillId="0" borderId="42" xfId="0" applyNumberFormat="1" applyFont="1" applyBorder="1" applyAlignment="1">
      <alignment horizontal="right"/>
    </xf>
    <xf numFmtId="0" fontId="4" fillId="0" borderId="24" xfId="0" applyFont="1" applyBorder="1" applyAlignment="1">
      <alignment horizontal="left"/>
    </xf>
    <xf numFmtId="164" fontId="7" fillId="0" borderId="39" xfId="0" applyNumberFormat="1" applyFont="1" applyBorder="1" applyAlignment="1">
      <alignment horizontal="right"/>
    </xf>
    <xf numFmtId="164" fontId="0" fillId="0" borderId="0" xfId="0" applyNumberFormat="1" applyFont="1" applyAlignment="1">
      <alignment horizontal="right"/>
    </xf>
    <xf numFmtId="164" fontId="14" fillId="0" borderId="0" xfId="0" applyNumberFormat="1" applyFont="1" applyAlignment="1">
      <alignment horizontal="right"/>
    </xf>
    <xf numFmtId="0" fontId="0" fillId="0" borderId="43" xfId="0" applyFont="1" applyBorder="1" applyAlignment="1">
      <alignment horizontal="center"/>
    </xf>
    <xf numFmtId="0" fontId="0" fillId="0" borderId="44" xfId="0" applyFont="1" applyBorder="1" applyAlignment="1">
      <alignment horizontal="center"/>
    </xf>
    <xf numFmtId="0" fontId="0" fillId="0" borderId="23" xfId="0" applyFont="1" applyBorder="1" applyAlignment="1">
      <alignment horizontal="left"/>
    </xf>
    <xf numFmtId="0" fontId="8" fillId="0" borderId="12" xfId="0" applyFont="1" applyBorder="1" applyAlignment="1">
      <alignment horizontal="left"/>
    </xf>
    <xf numFmtId="0" fontId="0" fillId="0" borderId="22" xfId="0" applyFont="1" applyBorder="1" applyAlignment="1">
      <alignment horizontal="left"/>
    </xf>
    <xf numFmtId="0" fontId="0" fillId="0" borderId="8" xfId="0" applyFont="1" applyBorder="1" applyAlignment="1">
      <alignment horizontal="left"/>
    </xf>
    <xf numFmtId="0" fontId="0" fillId="0" borderId="12" xfId="0" applyFont="1" applyBorder="1" applyAlignment="1">
      <alignment horizontal="left"/>
    </xf>
    <xf numFmtId="164" fontId="0" fillId="0" borderId="36" xfId="0" applyNumberFormat="1" applyFont="1" applyBorder="1" applyAlignment="1">
      <alignment horizontal="right"/>
    </xf>
    <xf numFmtId="164" fontId="0" fillId="0" borderId="38" xfId="0" applyNumberFormat="1" applyFont="1" applyBorder="1" applyAlignment="1">
      <alignment horizontal="right"/>
    </xf>
    <xf numFmtId="164" fontId="3" fillId="0" borderId="45" xfId="0" applyNumberFormat="1" applyFont="1" applyBorder="1" applyAlignment="1">
      <alignment horizontal="right"/>
    </xf>
    <xf numFmtId="0" fontId="0" fillId="0" borderId="43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46" xfId="0" applyFont="1" applyBorder="1" applyAlignment="1">
      <alignment horizontal="center"/>
    </xf>
    <xf numFmtId="0" fontId="0" fillId="0" borderId="47" xfId="0" applyFont="1" applyBorder="1" applyAlignment="1">
      <alignment horizontal="left"/>
    </xf>
    <xf numFmtId="4" fontId="0" fillId="0" borderId="0" xfId="0" applyNumberFormat="1" applyFont="1" applyBorder="1" applyAlignment="1">
      <alignment horizontal="left"/>
    </xf>
    <xf numFmtId="0" fontId="0" fillId="0" borderId="46" xfId="0" applyFont="1" applyBorder="1" applyAlignment="1">
      <alignment horizontal="left"/>
    </xf>
    <xf numFmtId="164" fontId="0" fillId="0" borderId="48" xfId="0" applyNumberFormat="1" applyFont="1" applyBorder="1" applyAlignment="1">
      <alignment horizontal="right"/>
    </xf>
    <xf numFmtId="164" fontId="3" fillId="33" borderId="11" xfId="0" applyNumberFormat="1" applyFont="1" applyFill="1" applyBorder="1" applyAlignment="1">
      <alignment horizontal="right"/>
    </xf>
    <xf numFmtId="0" fontId="0" fillId="0" borderId="8" xfId="0" applyFont="1" applyFill="1" applyBorder="1" applyAlignment="1">
      <alignment horizontal="left" vertical="center" wrapText="1"/>
    </xf>
    <xf numFmtId="0" fontId="0" fillId="0" borderId="49" xfId="0" applyFont="1" applyBorder="1" applyAlignment="1">
      <alignment horizontal="left"/>
    </xf>
    <xf numFmtId="0" fontId="0" fillId="0" borderId="40" xfId="0" applyFont="1" applyBorder="1" applyAlignment="1">
      <alignment horizontal="left"/>
    </xf>
    <xf numFmtId="0" fontId="0" fillId="0" borderId="5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4" fontId="0" fillId="0" borderId="40" xfId="0" applyNumberFormat="1" applyFont="1" applyBorder="1" applyAlignment="1">
      <alignment horizontal="left"/>
    </xf>
    <xf numFmtId="0" fontId="0" fillId="0" borderId="50" xfId="0" applyFont="1" applyBorder="1" applyAlignment="1">
      <alignment horizontal="left"/>
    </xf>
    <xf numFmtId="164" fontId="0" fillId="0" borderId="41" xfId="0" applyNumberFormat="1" applyFont="1" applyBorder="1" applyAlignment="1">
      <alignment horizontal="right"/>
    </xf>
    <xf numFmtId="164" fontId="3" fillId="0" borderId="51" xfId="0" applyNumberFormat="1" applyFont="1" applyBorder="1" applyAlignment="1">
      <alignment horizontal="right"/>
    </xf>
    <xf numFmtId="164" fontId="9" fillId="0" borderId="11" xfId="0" applyNumberFormat="1" applyFont="1" applyBorder="1" applyAlignment="1">
      <alignment horizontal="center"/>
    </xf>
    <xf numFmtId="164" fontId="0" fillId="33" borderId="28" xfId="0" applyNumberFormat="1" applyFill="1" applyBorder="1" applyAlignment="1">
      <alignment horizontal="right"/>
    </xf>
    <xf numFmtId="164" fontId="0" fillId="33" borderId="52" xfId="0" applyNumberFormat="1" applyFont="1" applyFill="1" applyBorder="1" applyAlignment="1">
      <alignment horizontal="right"/>
    </xf>
    <xf numFmtId="164" fontId="0" fillId="33" borderId="32" xfId="0" applyNumberFormat="1" applyFill="1" applyBorder="1" applyAlignment="1">
      <alignment horizontal="right"/>
    </xf>
    <xf numFmtId="164" fontId="0" fillId="0" borderId="8" xfId="0" applyNumberForma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center"/>
    </xf>
    <xf numFmtId="0" fontId="0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center"/>
    </xf>
    <xf numFmtId="0" fontId="4" fillId="0" borderId="54" xfId="0" applyFont="1" applyFill="1" applyBorder="1" applyAlignment="1">
      <alignment horizontal="left"/>
    </xf>
    <xf numFmtId="0" fontId="6" fillId="0" borderId="54" xfId="0" applyFont="1" applyFill="1" applyBorder="1" applyAlignment="1">
      <alignment horizontal="left"/>
    </xf>
    <xf numFmtId="4" fontId="0" fillId="0" borderId="54" xfId="0" applyNumberFormat="1" applyFont="1" applyFill="1" applyBorder="1" applyAlignment="1">
      <alignment horizontal="left"/>
    </xf>
    <xf numFmtId="164" fontId="11" fillId="0" borderId="54" xfId="0" applyNumberFormat="1" applyFont="1" applyFill="1" applyBorder="1" applyAlignment="1">
      <alignment horizontal="right"/>
    </xf>
    <xf numFmtId="164" fontId="0" fillId="33" borderId="53" xfId="0" applyNumberFormat="1" applyFont="1" applyFill="1" applyBorder="1" applyAlignment="1">
      <alignment horizontal="right"/>
    </xf>
    <xf numFmtId="0" fontId="4" fillId="0" borderId="32" xfId="0" applyFont="1" applyFill="1" applyBorder="1" applyAlignment="1">
      <alignment horizontal="center"/>
    </xf>
    <xf numFmtId="0" fontId="0" fillId="0" borderId="31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left"/>
    </xf>
    <xf numFmtId="4" fontId="4" fillId="0" borderId="19" xfId="0" applyNumberFormat="1" applyFont="1" applyBorder="1" applyAlignment="1">
      <alignment horizontal="left"/>
    </xf>
    <xf numFmtId="4" fontId="0" fillId="0" borderId="31" xfId="0" applyNumberFormat="1" applyFont="1" applyFill="1" applyBorder="1" applyAlignment="1">
      <alignment horizontal="left"/>
    </xf>
    <xf numFmtId="164" fontId="4" fillId="35" borderId="31" xfId="0" applyNumberFormat="1" applyFont="1" applyFill="1" applyBorder="1" applyAlignment="1">
      <alignment horizontal="right"/>
    </xf>
    <xf numFmtId="0" fontId="0" fillId="0" borderId="55" xfId="0" applyFont="1" applyBorder="1" applyAlignment="1">
      <alignment horizontal="left"/>
    </xf>
    <xf numFmtId="164" fontId="49" fillId="33" borderId="27" xfId="0" applyNumberFormat="1" applyFont="1" applyFill="1" applyBorder="1" applyAlignment="1">
      <alignment horizontal="right"/>
    </xf>
    <xf numFmtId="0" fontId="0" fillId="0" borderId="22" xfId="0" applyFont="1" applyFill="1" applyBorder="1" applyAlignment="1">
      <alignment horizontal="left"/>
    </xf>
    <xf numFmtId="164" fontId="13" fillId="33" borderId="32" xfId="0" applyNumberFormat="1" applyFont="1" applyFill="1" applyBorder="1" applyAlignment="1">
      <alignment horizontal="right"/>
    </xf>
    <xf numFmtId="164" fontId="4" fillId="0" borderId="22" xfId="0" applyNumberFormat="1" applyFont="1" applyFill="1" applyBorder="1" applyAlignment="1">
      <alignment horizontal="right"/>
    </xf>
    <xf numFmtId="0" fontId="0" fillId="0" borderId="31" xfId="0" applyFont="1" applyFill="1" applyBorder="1" applyAlignment="1">
      <alignment horizontal="left"/>
    </xf>
    <xf numFmtId="164" fontId="4" fillId="34" borderId="31" xfId="0" applyNumberFormat="1" applyFont="1" applyFill="1" applyBorder="1" applyAlignment="1">
      <alignment horizontal="right"/>
    </xf>
    <xf numFmtId="164" fontId="0" fillId="33" borderId="29" xfId="0" applyNumberFormat="1" applyFont="1" applyFill="1" applyBorder="1" applyAlignment="1">
      <alignment horizontal="right"/>
    </xf>
    <xf numFmtId="164" fontId="0" fillId="0" borderId="34" xfId="0" applyNumberFormat="1" applyFont="1" applyFill="1" applyBorder="1" applyAlignment="1">
      <alignment horizontal="right"/>
    </xf>
    <xf numFmtId="0" fontId="4" fillId="33" borderId="11" xfId="0" applyFont="1" applyFill="1" applyBorder="1" applyAlignment="1">
      <alignment horizontal="center" wrapText="1"/>
    </xf>
    <xf numFmtId="164" fontId="11" fillId="0" borderId="56" xfId="0" applyNumberFormat="1" applyFont="1" applyFill="1" applyBorder="1" applyAlignment="1">
      <alignment horizontal="right"/>
    </xf>
    <xf numFmtId="164" fontId="4" fillId="34" borderId="57" xfId="0" applyNumberFormat="1" applyFont="1" applyFill="1" applyBorder="1" applyAlignment="1">
      <alignment horizontal="right"/>
    </xf>
    <xf numFmtId="164" fontId="11" fillId="0" borderId="34" xfId="0" applyNumberFormat="1" applyFont="1" applyFill="1" applyBorder="1" applyAlignment="1">
      <alignment horizontal="right" wrapText="1"/>
    </xf>
    <xf numFmtId="164" fontId="4" fillId="34" borderId="58" xfId="0" applyNumberFormat="1" applyFont="1" applyFill="1" applyBorder="1" applyAlignment="1">
      <alignment horizontal="right"/>
    </xf>
    <xf numFmtId="164" fontId="11" fillId="0" borderId="59" xfId="0" applyNumberFormat="1" applyFont="1" applyFill="1" applyBorder="1" applyAlignment="1">
      <alignment horizontal="right"/>
    </xf>
    <xf numFmtId="164" fontId="4" fillId="35" borderId="57" xfId="0" applyNumberFormat="1" applyFont="1" applyFill="1" applyBorder="1" applyAlignment="1">
      <alignment horizontal="right"/>
    </xf>
    <xf numFmtId="164" fontId="3" fillId="0" borderId="13" xfId="0" applyNumberFormat="1" applyFont="1" applyFill="1" applyBorder="1" applyAlignment="1">
      <alignment horizontal="right"/>
    </xf>
    <xf numFmtId="0" fontId="0" fillId="0" borderId="60" xfId="0" applyFont="1" applyFill="1" applyBorder="1" applyAlignment="1">
      <alignment horizontal="center"/>
    </xf>
    <xf numFmtId="0" fontId="4" fillId="0" borderId="30" xfId="0" applyFont="1" applyFill="1" applyBorder="1" applyAlignment="1">
      <alignment horizontal="center"/>
    </xf>
    <xf numFmtId="0" fontId="0" fillId="0" borderId="30" xfId="0" applyFont="1" applyFill="1" applyBorder="1" applyAlignment="1">
      <alignment horizontal="left"/>
    </xf>
    <xf numFmtId="0" fontId="4" fillId="0" borderId="30" xfId="0" applyFont="1" applyFill="1" applyBorder="1" applyAlignment="1">
      <alignment horizontal="left"/>
    </xf>
    <xf numFmtId="4" fontId="0" fillId="0" borderId="30" xfId="0" applyNumberFormat="1" applyFont="1" applyFill="1" applyBorder="1" applyAlignment="1">
      <alignment horizontal="left" wrapText="1"/>
    </xf>
    <xf numFmtId="164" fontId="13" fillId="33" borderId="60" xfId="0" applyNumberFormat="1" applyFont="1" applyFill="1" applyBorder="1" applyAlignment="1">
      <alignment horizontal="right"/>
    </xf>
    <xf numFmtId="164" fontId="11" fillId="0" borderId="22" xfId="0" applyNumberFormat="1" applyFont="1" applyFill="1" applyBorder="1" applyAlignment="1">
      <alignment horizontal="right" wrapText="1"/>
    </xf>
    <xf numFmtId="164" fontId="11" fillId="0" borderId="56" xfId="0" applyNumberFormat="1" applyFont="1" applyFill="1" applyBorder="1" applyAlignment="1">
      <alignment horizontal="right" wrapText="1"/>
    </xf>
    <xf numFmtId="0" fontId="4" fillId="0" borderId="61" xfId="0" applyFont="1" applyFill="1" applyBorder="1" applyAlignment="1">
      <alignment horizontal="left"/>
    </xf>
    <xf numFmtId="4" fontId="0" fillId="0" borderId="31" xfId="0" applyNumberFormat="1" applyFont="1" applyFill="1" applyBorder="1" applyAlignment="1">
      <alignment horizontal="left" wrapText="1"/>
    </xf>
    <xf numFmtId="0" fontId="0" fillId="0" borderId="62" xfId="0" applyFont="1" applyFill="1" applyBorder="1" applyAlignment="1">
      <alignment horizontal="center"/>
    </xf>
    <xf numFmtId="0" fontId="4" fillId="0" borderId="61" xfId="0" applyFont="1" applyFill="1" applyBorder="1" applyAlignment="1">
      <alignment horizontal="center"/>
    </xf>
    <xf numFmtId="0" fontId="0" fillId="0" borderId="61" xfId="0" applyFont="1" applyFill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0" fontId="0" fillId="0" borderId="32" xfId="0" applyFont="1" applyFill="1" applyBorder="1" applyAlignment="1">
      <alignment horizontal="center"/>
    </xf>
    <xf numFmtId="164" fontId="4" fillId="36" borderId="8" xfId="0" applyNumberFormat="1" applyFont="1" applyFill="1" applyBorder="1" applyAlignment="1">
      <alignment horizontal="right"/>
    </xf>
    <xf numFmtId="164" fontId="4" fillId="36" borderId="35" xfId="0" applyNumberFormat="1" applyFont="1" applyFill="1" applyBorder="1" applyAlignment="1">
      <alignment horizontal="right"/>
    </xf>
    <xf numFmtId="164" fontId="49" fillId="33" borderId="32" xfId="0" applyNumberFormat="1" applyFont="1" applyFill="1" applyBorder="1" applyAlignment="1">
      <alignment horizontal="right"/>
    </xf>
    <xf numFmtId="164" fontId="0" fillId="0" borderId="14" xfId="0" applyNumberFormat="1" applyFont="1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164" fontId="4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Styl 1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8"/>
  <sheetViews>
    <sheetView tabSelected="1" workbookViewId="0" topLeftCell="A1">
      <selection activeCell="A2" sqref="A2"/>
    </sheetView>
  </sheetViews>
  <sheetFormatPr defaultColWidth="9.140625" defaultRowHeight="12.75"/>
  <cols>
    <col min="1" max="1" width="4.421875" style="0" customWidth="1"/>
    <col min="2" max="2" width="5.57421875" style="0" customWidth="1"/>
    <col min="3" max="3" width="6.421875" style="0" customWidth="1"/>
    <col min="4" max="4" width="9.8515625" style="0" customWidth="1"/>
    <col min="5" max="5" width="49.7109375" style="0" customWidth="1"/>
    <col min="6" max="13" width="13.00390625" style="0" customWidth="1"/>
  </cols>
  <sheetData>
    <row r="1" spans="1:13" s="1" customFormat="1" ht="19.5" customHeight="1">
      <c r="A1" s="11" t="s">
        <v>57</v>
      </c>
      <c r="B1" s="12"/>
      <c r="C1" s="12"/>
      <c r="D1" s="12"/>
      <c r="E1" s="12"/>
      <c r="F1" s="12"/>
      <c r="G1" s="12"/>
      <c r="H1" s="10"/>
      <c r="I1" s="10"/>
      <c r="J1" s="10"/>
      <c r="K1" s="10"/>
      <c r="L1" s="10"/>
      <c r="M1" s="10"/>
    </row>
    <row r="2" spans="1:13" ht="13.5" thickBot="1">
      <c r="A2" s="10"/>
      <c r="B2" s="10"/>
      <c r="C2" s="10"/>
      <c r="D2" s="13"/>
      <c r="E2" s="13"/>
      <c r="F2" s="13"/>
      <c r="G2" s="13"/>
      <c r="H2" s="13"/>
      <c r="I2" s="13"/>
      <c r="J2" s="13"/>
      <c r="K2" s="13"/>
      <c r="L2" s="13"/>
      <c r="M2" s="13"/>
    </row>
    <row r="3" spans="1:13" ht="15" customHeight="1" thickBot="1">
      <c r="A3" s="10"/>
      <c r="B3" s="10"/>
      <c r="C3" s="10"/>
      <c r="D3" s="13"/>
      <c r="E3" s="14" t="s">
        <v>1</v>
      </c>
      <c r="F3" s="15"/>
      <c r="G3" s="82">
        <v>18000</v>
      </c>
      <c r="H3" s="16"/>
      <c r="I3" s="16"/>
      <c r="J3" s="16"/>
      <c r="K3" s="16"/>
      <c r="L3" s="13"/>
      <c r="M3" s="13"/>
    </row>
    <row r="4" spans="1:13" ht="15" customHeight="1">
      <c r="A4" s="10"/>
      <c r="B4" s="10"/>
      <c r="C4" s="10"/>
      <c r="D4" s="13"/>
      <c r="E4" s="17" t="s">
        <v>58</v>
      </c>
      <c r="F4" s="18"/>
      <c r="G4" s="98">
        <v>31227</v>
      </c>
      <c r="H4" s="16"/>
      <c r="I4" s="16"/>
      <c r="J4" s="16"/>
      <c r="K4" s="16"/>
      <c r="L4" s="13"/>
      <c r="M4" s="13"/>
    </row>
    <row r="5" spans="1:13" ht="15" customHeight="1" thickBot="1">
      <c r="A5" s="10"/>
      <c r="B5" s="10"/>
      <c r="C5" s="10"/>
      <c r="D5" s="13"/>
      <c r="E5" s="22" t="s">
        <v>42</v>
      </c>
      <c r="F5" s="23"/>
      <c r="G5" s="92">
        <f>SUM(G3:G4)</f>
        <v>49227</v>
      </c>
      <c r="H5" s="16"/>
      <c r="I5" s="16"/>
      <c r="J5" s="16"/>
      <c r="K5" s="16"/>
      <c r="L5" s="13"/>
      <c r="M5" s="13"/>
    </row>
    <row r="6" spans="1:13" ht="15" customHeight="1">
      <c r="A6" s="10"/>
      <c r="B6" s="10"/>
      <c r="C6" s="10"/>
      <c r="D6" s="13"/>
      <c r="E6" s="31"/>
      <c r="F6" s="9"/>
      <c r="G6" s="183"/>
      <c r="H6" s="16"/>
      <c r="I6" s="16"/>
      <c r="J6" s="16"/>
      <c r="K6" s="16"/>
      <c r="L6" s="13"/>
      <c r="M6" s="13"/>
    </row>
    <row r="7" spans="1:13" ht="15" customHeight="1" thickBot="1">
      <c r="A7" s="33" t="s">
        <v>44</v>
      </c>
      <c r="B7" s="13"/>
      <c r="C7" s="13"/>
      <c r="D7" s="13"/>
      <c r="E7" s="83"/>
      <c r="F7" s="83"/>
      <c r="G7" s="84"/>
      <c r="H7" s="16"/>
      <c r="I7" s="16"/>
      <c r="J7" s="16"/>
      <c r="K7" s="16"/>
      <c r="L7" s="13"/>
      <c r="M7" s="13"/>
    </row>
    <row r="8" spans="1:13" ht="15" customHeight="1" thickBot="1">
      <c r="A8" s="19" t="s">
        <v>0</v>
      </c>
      <c r="B8" s="20"/>
      <c r="C8" s="20"/>
      <c r="D8" s="20"/>
      <c r="E8" s="20"/>
      <c r="F8" s="20"/>
      <c r="G8" s="42">
        <v>18000</v>
      </c>
      <c r="H8" s="91" t="s">
        <v>21</v>
      </c>
      <c r="I8" s="105"/>
      <c r="J8" s="105"/>
      <c r="K8" s="105"/>
      <c r="L8" s="9"/>
      <c r="M8" s="9"/>
    </row>
    <row r="9" spans="1:13" ht="15" customHeight="1">
      <c r="A9" s="17" t="s">
        <v>2</v>
      </c>
      <c r="B9" s="18"/>
      <c r="C9" s="18"/>
      <c r="D9" s="18"/>
      <c r="E9" s="18" t="s">
        <v>59</v>
      </c>
      <c r="F9" s="93"/>
      <c r="G9" s="94">
        <v>-17000</v>
      </c>
      <c r="H9" s="16"/>
      <c r="I9" s="16"/>
      <c r="J9" s="16"/>
      <c r="K9" s="16"/>
      <c r="L9" s="9"/>
      <c r="M9" s="9"/>
    </row>
    <row r="10" spans="1:13" ht="15" customHeight="1">
      <c r="A10" s="103" t="s">
        <v>3</v>
      </c>
      <c r="B10" s="95"/>
      <c r="C10" s="95"/>
      <c r="D10" s="95"/>
      <c r="E10" s="95"/>
      <c r="F10" s="96"/>
      <c r="G10" s="104">
        <f>SUM(G8+G9)</f>
        <v>1000</v>
      </c>
      <c r="H10" s="16"/>
      <c r="I10" s="16"/>
      <c r="J10" s="16"/>
      <c r="K10" s="16"/>
      <c r="L10" s="9"/>
      <c r="M10" s="9"/>
    </row>
    <row r="11" spans="1:13" ht="15" customHeight="1">
      <c r="A11" s="126" t="s">
        <v>67</v>
      </c>
      <c r="B11" s="100"/>
      <c r="C11" s="100"/>
      <c r="D11" s="100"/>
      <c r="E11" s="100"/>
      <c r="F11" s="101"/>
      <c r="G11" s="102">
        <v>31227</v>
      </c>
      <c r="H11" s="106"/>
      <c r="I11" s="16"/>
      <c r="J11" s="16"/>
      <c r="K11" s="16"/>
      <c r="L11" s="9"/>
      <c r="M11" s="9"/>
    </row>
    <row r="12" spans="1:13" ht="15" customHeight="1">
      <c r="A12" s="39" t="s">
        <v>68</v>
      </c>
      <c r="B12" s="95"/>
      <c r="C12" s="95"/>
      <c r="D12" s="95"/>
      <c r="E12" s="95"/>
      <c r="F12" s="96"/>
      <c r="G12" s="97">
        <v>-31227</v>
      </c>
      <c r="H12" s="16"/>
      <c r="I12" s="16"/>
      <c r="J12" s="16"/>
      <c r="K12" s="16"/>
      <c r="L12" s="9"/>
      <c r="M12" s="9"/>
    </row>
    <row r="13" spans="1:13" ht="15" customHeight="1" thickBot="1">
      <c r="A13" s="22" t="s">
        <v>3</v>
      </c>
      <c r="B13" s="23"/>
      <c r="C13" s="23"/>
      <c r="D13" s="23"/>
      <c r="E13" s="23"/>
      <c r="F13" s="24"/>
      <c r="G13" s="87">
        <f>G8+G9+G11+G12</f>
        <v>1000</v>
      </c>
      <c r="H13" s="106">
        <f>SUM(G8+G11)</f>
        <v>49227</v>
      </c>
      <c r="I13" s="91"/>
      <c r="J13" s="91"/>
      <c r="K13" s="91"/>
      <c r="L13" s="9"/>
      <c r="M13" s="9"/>
    </row>
    <row r="14" spans="1:13" ht="15" customHeight="1">
      <c r="A14" s="31"/>
      <c r="B14" s="9"/>
      <c r="C14" s="9"/>
      <c r="D14" s="9"/>
      <c r="E14" s="9"/>
      <c r="F14" s="9"/>
      <c r="G14" s="84"/>
      <c r="H14" s="106"/>
      <c r="I14" s="91"/>
      <c r="J14" s="91"/>
      <c r="K14" s="91"/>
      <c r="L14" s="9"/>
      <c r="M14" s="9"/>
    </row>
    <row r="15" spans="1:13" ht="15" customHeight="1">
      <c r="A15" s="31"/>
      <c r="B15" s="9"/>
      <c r="C15" s="9"/>
      <c r="D15" s="9"/>
      <c r="E15" s="9"/>
      <c r="F15" s="9"/>
      <c r="G15" s="84"/>
      <c r="H15" s="106"/>
      <c r="I15" s="91"/>
      <c r="J15" s="91"/>
      <c r="K15" s="91"/>
      <c r="L15" s="9"/>
      <c r="M15" s="9"/>
    </row>
    <row r="16" spans="1:13" ht="15" customHeight="1">
      <c r="A16" s="31"/>
      <c r="B16" s="9"/>
      <c r="C16" s="9"/>
      <c r="D16" s="9"/>
      <c r="E16" s="9"/>
      <c r="F16" s="9"/>
      <c r="G16" s="84"/>
      <c r="H16" s="16"/>
      <c r="I16" s="91"/>
      <c r="J16" s="91"/>
      <c r="K16" s="91"/>
      <c r="L16" s="9"/>
      <c r="M16" s="9"/>
    </row>
    <row r="17" spans="1:13" ht="12" customHeight="1" thickBot="1">
      <c r="A17" s="9"/>
      <c r="B17" s="9"/>
      <c r="C17" s="9"/>
      <c r="D17" s="9"/>
      <c r="E17" s="9"/>
      <c r="F17" s="9"/>
      <c r="G17" s="21"/>
      <c r="H17" s="16" t="s">
        <v>20</v>
      </c>
      <c r="I17" s="16"/>
      <c r="J17" s="16"/>
      <c r="K17" s="16"/>
      <c r="L17" s="13"/>
      <c r="M17" s="13"/>
    </row>
    <row r="18" spans="1:13" ht="57.75" customHeight="1" thickBot="1">
      <c r="A18" s="9"/>
      <c r="B18" s="9"/>
      <c r="C18" s="9"/>
      <c r="D18" s="9"/>
      <c r="E18" s="9"/>
      <c r="F18" s="9"/>
      <c r="G18" s="21"/>
      <c r="H18" s="188" t="s">
        <v>43</v>
      </c>
      <c r="I18" s="190"/>
      <c r="J18" s="191"/>
      <c r="K18" s="189"/>
      <c r="L18" s="188" t="s">
        <v>37</v>
      </c>
      <c r="M18" s="189"/>
    </row>
    <row r="19" spans="1:13" ht="107.25" customHeight="1" thickBot="1">
      <c r="A19" s="2" t="s">
        <v>13</v>
      </c>
      <c r="B19" s="3" t="s">
        <v>4</v>
      </c>
      <c r="C19" s="8" t="s">
        <v>5</v>
      </c>
      <c r="D19" s="4" t="s">
        <v>6</v>
      </c>
      <c r="E19" s="4" t="s">
        <v>7</v>
      </c>
      <c r="F19" s="4" t="s">
        <v>11</v>
      </c>
      <c r="G19" s="52" t="s">
        <v>60</v>
      </c>
      <c r="H19" s="162" t="s">
        <v>61</v>
      </c>
      <c r="I19" s="52" t="s">
        <v>10</v>
      </c>
      <c r="J19" s="162" t="s">
        <v>64</v>
      </c>
      <c r="K19" s="52" t="s">
        <v>10</v>
      </c>
      <c r="L19" s="51" t="s">
        <v>62</v>
      </c>
      <c r="M19" s="5" t="s">
        <v>10</v>
      </c>
    </row>
    <row r="20" spans="1:13" ht="14.25" customHeight="1">
      <c r="A20" s="65">
        <v>2</v>
      </c>
      <c r="B20" s="66">
        <v>4350</v>
      </c>
      <c r="C20" s="66"/>
      <c r="D20" s="155"/>
      <c r="E20" s="67" t="s">
        <v>29</v>
      </c>
      <c r="F20" s="68"/>
      <c r="G20" s="86">
        <f>SUM(G22)</f>
        <v>0</v>
      </c>
      <c r="H20" s="45"/>
      <c r="I20" s="86">
        <f>SUM(I22)</f>
        <v>26.4</v>
      </c>
      <c r="J20" s="45"/>
      <c r="K20" s="86">
        <f>SUM(K22)</f>
        <v>0</v>
      </c>
      <c r="L20" s="45"/>
      <c r="M20" s="163"/>
    </row>
    <row r="21" spans="1:13" ht="14.25" customHeight="1">
      <c r="A21" s="57"/>
      <c r="B21" s="50"/>
      <c r="C21" s="50">
        <v>6121</v>
      </c>
      <c r="D21" s="25" t="s">
        <v>30</v>
      </c>
      <c r="E21" s="25" t="s">
        <v>31</v>
      </c>
      <c r="F21" s="58"/>
      <c r="G21" s="90">
        <v>0</v>
      </c>
      <c r="H21" s="44">
        <v>26.4</v>
      </c>
      <c r="I21" s="90">
        <f>SUM(G21:H21)</f>
        <v>26.4</v>
      </c>
      <c r="J21" s="44">
        <v>-26.4</v>
      </c>
      <c r="K21" s="90">
        <f>SUM(I21:J21)</f>
        <v>0</v>
      </c>
      <c r="L21" s="44"/>
      <c r="M21" s="90"/>
    </row>
    <row r="22" spans="1:13" ht="14.25" customHeight="1" thickBot="1">
      <c r="A22" s="60"/>
      <c r="B22" s="69"/>
      <c r="C22" s="61">
        <v>6121</v>
      </c>
      <c r="D22" s="29"/>
      <c r="E22" s="26" t="s">
        <v>25</v>
      </c>
      <c r="F22" s="54"/>
      <c r="G22" s="88">
        <f>SUM(G21)</f>
        <v>0</v>
      </c>
      <c r="H22" s="154">
        <v>26.4</v>
      </c>
      <c r="I22" s="88">
        <f>SUM(G22:H22)</f>
        <v>26.4</v>
      </c>
      <c r="J22" s="154">
        <v>-26.4</v>
      </c>
      <c r="K22" s="88">
        <f>SUM(I22:J22)</f>
        <v>0</v>
      </c>
      <c r="L22" s="154"/>
      <c r="M22" s="88"/>
    </row>
    <row r="23" spans="1:13" ht="14.25" customHeight="1">
      <c r="A23" s="65">
        <v>4</v>
      </c>
      <c r="B23" s="66">
        <v>4350</v>
      </c>
      <c r="C23" s="66"/>
      <c r="D23" s="28"/>
      <c r="E23" s="67" t="s">
        <v>52</v>
      </c>
      <c r="F23" s="155"/>
      <c r="G23" s="176">
        <v>0</v>
      </c>
      <c r="H23" s="45"/>
      <c r="I23" s="176">
        <f>I25</f>
        <v>1400</v>
      </c>
      <c r="J23" s="45"/>
      <c r="K23" s="176">
        <f>K25</f>
        <v>1400</v>
      </c>
      <c r="L23" s="45"/>
      <c r="M23" s="177"/>
    </row>
    <row r="24" spans="1:13" ht="14.25" customHeight="1">
      <c r="A24" s="57"/>
      <c r="B24" s="50"/>
      <c r="C24" s="50">
        <v>6351</v>
      </c>
      <c r="D24" s="25" t="s">
        <v>53</v>
      </c>
      <c r="E24" s="25" t="s">
        <v>54</v>
      </c>
      <c r="F24" s="64"/>
      <c r="G24" s="59">
        <v>0</v>
      </c>
      <c r="H24" s="43">
        <v>1400</v>
      </c>
      <c r="I24" s="59">
        <f>G24+H24</f>
        <v>1400</v>
      </c>
      <c r="J24" s="43"/>
      <c r="K24" s="59">
        <f>I24+J24</f>
        <v>1400</v>
      </c>
      <c r="L24" s="43"/>
      <c r="M24" s="90"/>
    </row>
    <row r="25" spans="1:13" ht="14.25" customHeight="1" thickBot="1">
      <c r="A25" s="180"/>
      <c r="B25" s="181"/>
      <c r="C25" s="77">
        <v>6351</v>
      </c>
      <c r="D25" s="158"/>
      <c r="E25" s="149" t="s">
        <v>12</v>
      </c>
      <c r="F25" s="179"/>
      <c r="G25" s="159">
        <v>0</v>
      </c>
      <c r="H25" s="156">
        <v>1400</v>
      </c>
      <c r="I25" s="159">
        <f>G25+H25</f>
        <v>1400</v>
      </c>
      <c r="J25" s="156"/>
      <c r="K25" s="159">
        <f>I25+J25</f>
        <v>1400</v>
      </c>
      <c r="L25" s="156"/>
      <c r="M25" s="164"/>
    </row>
    <row r="26" spans="1:13" ht="14.25" customHeight="1">
      <c r="A26" s="65">
        <v>5</v>
      </c>
      <c r="B26" s="66">
        <v>4350</v>
      </c>
      <c r="C26" s="66"/>
      <c r="D26" s="28"/>
      <c r="E26" s="67" t="s">
        <v>46</v>
      </c>
      <c r="F26" s="155"/>
      <c r="G26" s="176">
        <v>0</v>
      </c>
      <c r="H26" s="45"/>
      <c r="I26" s="176">
        <f>I28</f>
        <v>3000</v>
      </c>
      <c r="J26" s="45"/>
      <c r="K26" s="176">
        <f>K28</f>
        <v>3000</v>
      </c>
      <c r="L26" s="45"/>
      <c r="M26" s="177"/>
    </row>
    <row r="27" spans="1:13" ht="14.25" customHeight="1">
      <c r="A27" s="57"/>
      <c r="B27" s="50"/>
      <c r="C27" s="50">
        <v>6351</v>
      </c>
      <c r="D27" s="25" t="s">
        <v>51</v>
      </c>
      <c r="E27" s="25" t="s">
        <v>66</v>
      </c>
      <c r="F27" s="64"/>
      <c r="G27" s="59">
        <v>0</v>
      </c>
      <c r="H27" s="44">
        <v>3000</v>
      </c>
      <c r="I27" s="59">
        <f>G27+H27</f>
        <v>3000</v>
      </c>
      <c r="J27" s="44"/>
      <c r="K27" s="59">
        <f>I27+J27</f>
        <v>3000</v>
      </c>
      <c r="L27" s="44"/>
      <c r="M27" s="90"/>
    </row>
    <row r="28" spans="1:13" ht="14.25" customHeight="1" thickBot="1">
      <c r="A28" s="184"/>
      <c r="B28" s="77"/>
      <c r="C28" s="77">
        <v>6351</v>
      </c>
      <c r="D28" s="158"/>
      <c r="E28" s="149" t="s">
        <v>12</v>
      </c>
      <c r="F28" s="179"/>
      <c r="G28" s="159">
        <v>0</v>
      </c>
      <c r="H28" s="156">
        <v>3000</v>
      </c>
      <c r="I28" s="159">
        <f>G28+H28</f>
        <v>3000</v>
      </c>
      <c r="J28" s="156"/>
      <c r="K28" s="159">
        <f>I28+J28</f>
        <v>3000</v>
      </c>
      <c r="L28" s="156"/>
      <c r="M28" s="164"/>
    </row>
    <row r="29" spans="1:13" ht="14.25" customHeight="1">
      <c r="A29" s="65">
        <v>7</v>
      </c>
      <c r="B29" s="66">
        <v>4357</v>
      </c>
      <c r="C29" s="66"/>
      <c r="D29" s="28"/>
      <c r="E29" s="67" t="s">
        <v>48</v>
      </c>
      <c r="F29" s="155"/>
      <c r="G29" s="176">
        <v>0</v>
      </c>
      <c r="H29" s="45"/>
      <c r="I29" s="176">
        <f>I32</f>
        <v>652.1</v>
      </c>
      <c r="J29" s="45"/>
      <c r="K29" s="176">
        <f>K32</f>
        <v>600</v>
      </c>
      <c r="L29" s="45"/>
      <c r="M29" s="177"/>
    </row>
    <row r="30" spans="1:13" ht="14.25" customHeight="1">
      <c r="A30" s="57"/>
      <c r="B30" s="50"/>
      <c r="C30" s="50">
        <v>5331</v>
      </c>
      <c r="D30" s="25" t="s">
        <v>49</v>
      </c>
      <c r="E30" s="25" t="s">
        <v>47</v>
      </c>
      <c r="F30" s="64"/>
      <c r="G30" s="59">
        <v>0</v>
      </c>
      <c r="H30" s="44">
        <v>52.1</v>
      </c>
      <c r="I30" s="59">
        <f>G30+H30</f>
        <v>52.1</v>
      </c>
      <c r="J30" s="44">
        <v>-52.1</v>
      </c>
      <c r="K30" s="59">
        <f>I30+J30</f>
        <v>0</v>
      </c>
      <c r="L30" s="44"/>
      <c r="M30" s="90"/>
    </row>
    <row r="31" spans="1:13" ht="14.25" customHeight="1">
      <c r="A31" s="57"/>
      <c r="B31" s="50"/>
      <c r="C31" s="50">
        <v>5331</v>
      </c>
      <c r="D31" s="25" t="s">
        <v>55</v>
      </c>
      <c r="E31" s="25" t="s">
        <v>56</v>
      </c>
      <c r="F31" s="64"/>
      <c r="G31" s="59">
        <v>0</v>
      </c>
      <c r="H31" s="44">
        <v>600</v>
      </c>
      <c r="I31" s="59">
        <f>G31+H31</f>
        <v>600</v>
      </c>
      <c r="J31" s="44"/>
      <c r="K31" s="59">
        <f>I31+J31</f>
        <v>600</v>
      </c>
      <c r="L31" s="44"/>
      <c r="M31" s="90"/>
    </row>
    <row r="32" spans="1:13" ht="14.25" customHeight="1" thickBot="1">
      <c r="A32" s="57"/>
      <c r="B32" s="50"/>
      <c r="C32" s="63">
        <v>5331</v>
      </c>
      <c r="D32" s="25"/>
      <c r="E32" s="27" t="s">
        <v>50</v>
      </c>
      <c r="F32" s="64"/>
      <c r="G32" s="185">
        <v>0</v>
      </c>
      <c r="H32" s="99">
        <v>652.1</v>
      </c>
      <c r="I32" s="185">
        <f>G32+H32</f>
        <v>652.1</v>
      </c>
      <c r="J32" s="99">
        <v>-52.1</v>
      </c>
      <c r="K32" s="185">
        <f>I32+J32</f>
        <v>600</v>
      </c>
      <c r="L32" s="99"/>
      <c r="M32" s="186"/>
    </row>
    <row r="33" spans="1:13" ht="14.25" customHeight="1">
      <c r="A33" s="65">
        <v>9</v>
      </c>
      <c r="B33" s="66">
        <v>4350</v>
      </c>
      <c r="C33" s="66"/>
      <c r="D33" s="28"/>
      <c r="E33" s="67" t="s">
        <v>26</v>
      </c>
      <c r="F33" s="157"/>
      <c r="G33" s="86">
        <f>SUM(G35:G35)</f>
        <v>0</v>
      </c>
      <c r="H33" s="45"/>
      <c r="I33" s="86">
        <f>SUM(I35:I35)</f>
        <v>40</v>
      </c>
      <c r="J33" s="45"/>
      <c r="K33" s="86">
        <f>SUM(K35:K35)</f>
        <v>0</v>
      </c>
      <c r="L33" s="45"/>
      <c r="M33" s="163"/>
    </row>
    <row r="34" spans="1:13" ht="14.25" customHeight="1">
      <c r="A34" s="60"/>
      <c r="B34" s="69"/>
      <c r="C34" s="69">
        <v>6121</v>
      </c>
      <c r="D34" s="29" t="s">
        <v>38</v>
      </c>
      <c r="E34" s="29" t="s">
        <v>39</v>
      </c>
      <c r="F34" s="55"/>
      <c r="G34" s="55">
        <v>0</v>
      </c>
      <c r="H34" s="43">
        <v>40</v>
      </c>
      <c r="I34" s="55">
        <f>G34+H34</f>
        <v>40</v>
      </c>
      <c r="J34" s="43">
        <v>-40</v>
      </c>
      <c r="K34" s="55">
        <f>I34+J34</f>
        <v>0</v>
      </c>
      <c r="L34" s="43"/>
      <c r="M34" s="161"/>
    </row>
    <row r="35" spans="1:13" ht="14.25" customHeight="1" thickBot="1">
      <c r="A35" s="147"/>
      <c r="B35" s="148"/>
      <c r="C35" s="77">
        <v>6121</v>
      </c>
      <c r="D35" s="158"/>
      <c r="E35" s="149" t="s">
        <v>25</v>
      </c>
      <c r="F35" s="151"/>
      <c r="G35" s="159">
        <f>SUM(G34)</f>
        <v>0</v>
      </c>
      <c r="H35" s="156">
        <v>40</v>
      </c>
      <c r="I35" s="159">
        <f>SUM(G35:H35)</f>
        <v>40</v>
      </c>
      <c r="J35" s="156">
        <v>-40</v>
      </c>
      <c r="K35" s="159">
        <f>SUM(I35:J35)</f>
        <v>0</v>
      </c>
      <c r="L35" s="156"/>
      <c r="M35" s="164"/>
    </row>
    <row r="36" spans="1:13" ht="14.25" customHeight="1">
      <c r="A36" s="60">
        <v>15</v>
      </c>
      <c r="B36" s="61">
        <v>4357</v>
      </c>
      <c r="C36" s="61"/>
      <c r="D36" s="26"/>
      <c r="E36" s="62" t="s">
        <v>18</v>
      </c>
      <c r="F36" s="29"/>
      <c r="G36" s="85">
        <f>SUM(G38)</f>
        <v>0</v>
      </c>
      <c r="H36" s="43"/>
      <c r="I36" s="85">
        <f>SUM(I38)</f>
        <v>11.1</v>
      </c>
      <c r="J36" s="43"/>
      <c r="K36" s="85">
        <f>SUM(K38)</f>
        <v>0</v>
      </c>
      <c r="L36" s="43"/>
      <c r="M36" s="165"/>
    </row>
    <row r="37" spans="1:13" ht="14.25" customHeight="1">
      <c r="A37" s="57"/>
      <c r="B37" s="50"/>
      <c r="C37" s="50">
        <v>6351</v>
      </c>
      <c r="D37" s="25" t="s">
        <v>32</v>
      </c>
      <c r="E37" s="25" t="s">
        <v>33</v>
      </c>
      <c r="F37" s="64"/>
      <c r="G37" s="59">
        <v>0</v>
      </c>
      <c r="H37" s="43">
        <v>11.1</v>
      </c>
      <c r="I37" s="59">
        <f>SUM(G37:H37)</f>
        <v>11.1</v>
      </c>
      <c r="J37" s="43">
        <v>-11.1</v>
      </c>
      <c r="K37" s="59">
        <f>SUM(I37:J37)</f>
        <v>0</v>
      </c>
      <c r="L37" s="43"/>
      <c r="M37" s="90"/>
    </row>
    <row r="38" spans="1:13" ht="13.5" customHeight="1" thickBot="1">
      <c r="A38" s="170"/>
      <c r="B38" s="171"/>
      <c r="C38" s="171">
        <v>6351</v>
      </c>
      <c r="D38" s="172"/>
      <c r="E38" s="173" t="s">
        <v>12</v>
      </c>
      <c r="F38" s="174"/>
      <c r="G38" s="74">
        <f>SUM(G37)</f>
        <v>0</v>
      </c>
      <c r="H38" s="175">
        <v>11.1</v>
      </c>
      <c r="I38" s="74">
        <f>SUM(G38:H38)</f>
        <v>11.1</v>
      </c>
      <c r="J38" s="175">
        <v>-11.1</v>
      </c>
      <c r="K38" s="74">
        <f>SUM(I38:J38)</f>
        <v>0</v>
      </c>
      <c r="L38" s="175"/>
      <c r="M38" s="166"/>
    </row>
    <row r="39" spans="1:13" ht="13.5" customHeight="1">
      <c r="A39" s="65">
        <v>26</v>
      </c>
      <c r="B39" s="66">
        <v>4350</v>
      </c>
      <c r="C39" s="66"/>
      <c r="D39" s="28"/>
      <c r="E39" s="67" t="s">
        <v>45</v>
      </c>
      <c r="F39" s="155"/>
      <c r="G39" s="176">
        <f>G41</f>
        <v>0</v>
      </c>
      <c r="H39" s="45"/>
      <c r="I39" s="176">
        <f>I41</f>
        <v>0</v>
      </c>
      <c r="J39" s="45"/>
      <c r="K39" s="176">
        <f>K41</f>
        <v>1000</v>
      </c>
      <c r="L39" s="45"/>
      <c r="M39" s="177"/>
    </row>
    <row r="40" spans="1:13" ht="13.5" customHeight="1">
      <c r="A40" s="57"/>
      <c r="B40" s="50"/>
      <c r="C40" s="50">
        <v>6351</v>
      </c>
      <c r="D40" s="25" t="s">
        <v>63</v>
      </c>
      <c r="E40" s="25" t="s">
        <v>65</v>
      </c>
      <c r="F40" s="64"/>
      <c r="G40" s="59">
        <v>0</v>
      </c>
      <c r="H40" s="43"/>
      <c r="I40" s="59">
        <v>0</v>
      </c>
      <c r="J40" s="43">
        <v>1000</v>
      </c>
      <c r="K40" s="59">
        <f>I40+J40</f>
        <v>1000</v>
      </c>
      <c r="L40" s="43"/>
      <c r="M40" s="90"/>
    </row>
    <row r="41" spans="1:13" ht="13.5" customHeight="1" thickBot="1">
      <c r="A41" s="180"/>
      <c r="B41" s="181"/>
      <c r="C41" s="181">
        <v>6351</v>
      </c>
      <c r="D41" s="182"/>
      <c r="E41" s="178" t="s">
        <v>12</v>
      </c>
      <c r="F41" s="179"/>
      <c r="G41" s="159">
        <v>0</v>
      </c>
      <c r="H41" s="156"/>
      <c r="I41" s="159">
        <v>0</v>
      </c>
      <c r="J41" s="156">
        <v>1000</v>
      </c>
      <c r="K41" s="159">
        <f>I41+J41</f>
        <v>1000</v>
      </c>
      <c r="L41" s="156"/>
      <c r="M41" s="164"/>
    </row>
    <row r="42" spans="1:13" ht="14.25" customHeight="1">
      <c r="A42" s="65">
        <v>28</v>
      </c>
      <c r="B42" s="66">
        <v>4357</v>
      </c>
      <c r="C42" s="66"/>
      <c r="D42" s="28"/>
      <c r="E42" s="67" t="s">
        <v>24</v>
      </c>
      <c r="F42" s="68"/>
      <c r="G42" s="86">
        <f>SUM(G44)</f>
        <v>17000</v>
      </c>
      <c r="H42" s="45"/>
      <c r="I42" s="86">
        <f>SUM(I44)</f>
        <v>43053.4</v>
      </c>
      <c r="J42" s="45"/>
      <c r="K42" s="86">
        <f>SUM(K44)</f>
        <v>43053.4</v>
      </c>
      <c r="L42" s="45"/>
      <c r="M42" s="163"/>
    </row>
    <row r="43" spans="1:13" ht="27" customHeight="1">
      <c r="A43" s="57"/>
      <c r="B43" s="50"/>
      <c r="C43" s="89">
        <v>6121</v>
      </c>
      <c r="D43" s="138" t="s">
        <v>27</v>
      </c>
      <c r="E43" s="125" t="s">
        <v>28</v>
      </c>
      <c r="F43" s="54"/>
      <c r="G43" s="55">
        <v>17000</v>
      </c>
      <c r="H43" s="43">
        <v>26053.4</v>
      </c>
      <c r="I43" s="55">
        <f>SUM(G43:H43)</f>
        <v>43053.4</v>
      </c>
      <c r="J43" s="43"/>
      <c r="K43" s="55">
        <f>SUM(I43:J43)</f>
        <v>43053.4</v>
      </c>
      <c r="L43" s="43"/>
      <c r="M43" s="161"/>
    </row>
    <row r="44" spans="1:13" ht="14.25" customHeight="1" thickBot="1">
      <c r="A44" s="57"/>
      <c r="B44" s="53"/>
      <c r="C44" s="63">
        <v>6121</v>
      </c>
      <c r="D44" s="25"/>
      <c r="E44" s="27" t="s">
        <v>25</v>
      </c>
      <c r="F44" s="56"/>
      <c r="G44" s="74">
        <f>SUM(G43)</f>
        <v>17000</v>
      </c>
      <c r="H44" s="99">
        <v>26053.4</v>
      </c>
      <c r="I44" s="74">
        <f>SUM(G44:H44)</f>
        <v>43053.4</v>
      </c>
      <c r="J44" s="99"/>
      <c r="K44" s="74">
        <f>SUM(I44:J44)</f>
        <v>43053.4</v>
      </c>
      <c r="L44" s="99"/>
      <c r="M44" s="166"/>
    </row>
    <row r="45" spans="1:13" ht="14.25" customHeight="1">
      <c r="A45" s="139"/>
      <c r="B45" s="140"/>
      <c r="C45" s="141"/>
      <c r="D45" s="142"/>
      <c r="E45" s="143" t="s">
        <v>14</v>
      </c>
      <c r="F45" s="144"/>
      <c r="G45" s="145">
        <f>SUM(G47)</f>
        <v>1000</v>
      </c>
      <c r="H45" s="146"/>
      <c r="I45" s="145">
        <f>SUM(I47)</f>
        <v>1044</v>
      </c>
      <c r="J45" s="146"/>
      <c r="K45" s="145">
        <f>SUM(K47)</f>
        <v>173.60000000000002</v>
      </c>
      <c r="L45" s="146"/>
      <c r="M45" s="167"/>
    </row>
    <row r="46" spans="1:13" ht="14.25" customHeight="1">
      <c r="A46" s="57"/>
      <c r="B46" s="50"/>
      <c r="C46" s="50">
        <v>6901</v>
      </c>
      <c r="D46" s="27"/>
      <c r="E46" s="41"/>
      <c r="F46" s="58"/>
      <c r="G46" s="59">
        <v>1000</v>
      </c>
      <c r="H46" s="44">
        <v>44</v>
      </c>
      <c r="I46" s="59">
        <f>SUM(G46:H46)</f>
        <v>1044</v>
      </c>
      <c r="J46" s="44">
        <v>-870.4</v>
      </c>
      <c r="K46" s="59">
        <f>SUM(I46:J46)</f>
        <v>173.60000000000002</v>
      </c>
      <c r="L46" s="44"/>
      <c r="M46" s="90"/>
    </row>
    <row r="47" spans="1:13" ht="14.25" customHeight="1" thickBot="1">
      <c r="A47" s="147"/>
      <c r="B47" s="148"/>
      <c r="C47" s="77">
        <v>6901</v>
      </c>
      <c r="D47" s="149"/>
      <c r="E47" s="150" t="s">
        <v>40</v>
      </c>
      <c r="F47" s="151"/>
      <c r="G47" s="152">
        <f>SUM(G46)</f>
        <v>1000</v>
      </c>
      <c r="H47" s="187">
        <v>44</v>
      </c>
      <c r="I47" s="152">
        <f>SUM(G47:H47)</f>
        <v>1044</v>
      </c>
      <c r="J47" s="187">
        <v>-870.4</v>
      </c>
      <c r="K47" s="152">
        <f>SUM(I47:J47)</f>
        <v>173.60000000000002</v>
      </c>
      <c r="L47" s="78"/>
      <c r="M47" s="168"/>
    </row>
    <row r="48" spans="1:13" ht="16.5" thickBot="1">
      <c r="A48" s="70"/>
      <c r="B48" s="71"/>
      <c r="C48" s="71"/>
      <c r="D48" s="72"/>
      <c r="E48" s="73"/>
      <c r="F48" s="75">
        <v>0</v>
      </c>
      <c r="G48" s="75">
        <f>G22+G35+G38+G44+G47</f>
        <v>18000</v>
      </c>
      <c r="H48" s="124">
        <f>H21+H24+H27+H30+H31+H34+H37+H43+H46</f>
        <v>31227</v>
      </c>
      <c r="I48" s="75">
        <f>I22+I25+I28+I32+I35+I38+I41+I44+I47</f>
        <v>49227</v>
      </c>
      <c r="J48" s="124">
        <f>J21+J30+J34+J37+J40+J46+J27</f>
        <v>0</v>
      </c>
      <c r="K48" s="75">
        <f>K22+K25+K28+K32+K35+K38+K41+K44+K47</f>
        <v>49227</v>
      </c>
      <c r="L48" s="124"/>
      <c r="M48" s="169"/>
    </row>
    <row r="49" spans="1:13" ht="12.75">
      <c r="A49" s="31"/>
      <c r="B49" s="32"/>
      <c r="C49" s="32"/>
      <c r="D49" s="32"/>
      <c r="E49" s="32"/>
      <c r="F49" s="32"/>
      <c r="G49" s="46"/>
      <c r="H49" s="47"/>
      <c r="I49" s="46"/>
      <c r="J49" s="47"/>
      <c r="K49" s="46"/>
      <c r="L49" s="47"/>
      <c r="M49" s="46"/>
    </row>
    <row r="50" spans="1:13" ht="12.75">
      <c r="A50" s="31"/>
      <c r="B50" s="32"/>
      <c r="C50" s="32"/>
      <c r="D50" s="32"/>
      <c r="E50" s="32"/>
      <c r="F50" s="32"/>
      <c r="G50" s="46"/>
      <c r="H50" s="47"/>
      <c r="I50" s="46"/>
      <c r="J50" s="47"/>
      <c r="K50" s="46"/>
      <c r="L50" s="47"/>
      <c r="M50" s="46"/>
    </row>
    <row r="51" spans="1:13" ht="12.75">
      <c r="A51" s="31"/>
      <c r="B51" s="32"/>
      <c r="C51" s="32"/>
      <c r="D51" s="32"/>
      <c r="E51" s="32"/>
      <c r="F51" s="32"/>
      <c r="G51" s="46"/>
      <c r="H51" s="47"/>
      <c r="I51" s="46"/>
      <c r="J51" s="47"/>
      <c r="K51" s="46"/>
      <c r="L51" s="47"/>
      <c r="M51" s="46"/>
    </row>
    <row r="52" spans="1:13" ht="12.75">
      <c r="A52" s="31"/>
      <c r="B52" s="32"/>
      <c r="C52" s="32"/>
      <c r="D52" s="32"/>
      <c r="E52" s="32"/>
      <c r="F52" s="32"/>
      <c r="G52" s="46"/>
      <c r="H52" s="47"/>
      <c r="I52" s="46"/>
      <c r="J52" s="47"/>
      <c r="K52" s="46"/>
      <c r="L52" s="47"/>
      <c r="M52" s="46"/>
    </row>
    <row r="53" spans="1:13" ht="13.5" thickBot="1">
      <c r="A53" s="31"/>
      <c r="B53" s="32"/>
      <c r="C53" s="32"/>
      <c r="D53" s="32"/>
      <c r="E53" s="32"/>
      <c r="F53" s="32"/>
      <c r="G53" s="46"/>
      <c r="H53" s="47"/>
      <c r="I53" s="46"/>
      <c r="J53" s="47"/>
      <c r="K53" s="46"/>
      <c r="L53" s="47"/>
      <c r="M53" s="46"/>
    </row>
    <row r="54" spans="1:13" s="7" customFormat="1" ht="16.5" thickBot="1">
      <c r="A54" s="34" t="s">
        <v>8</v>
      </c>
      <c r="B54" s="30"/>
      <c r="C54" s="30"/>
      <c r="D54" s="110"/>
      <c r="E54" s="35"/>
      <c r="F54" s="36"/>
      <c r="G54" s="6" t="s">
        <v>9</v>
      </c>
      <c r="H54" s="134" t="s">
        <v>22</v>
      </c>
      <c r="I54" s="6" t="s">
        <v>23</v>
      </c>
      <c r="J54" s="134" t="s">
        <v>22</v>
      </c>
      <c r="K54" s="6" t="s">
        <v>23</v>
      </c>
      <c r="L54" s="134" t="s">
        <v>22</v>
      </c>
      <c r="M54" s="6" t="s">
        <v>23</v>
      </c>
    </row>
    <row r="55" spans="1:13" s="7" customFormat="1" ht="15">
      <c r="A55" s="126" t="s">
        <v>19</v>
      </c>
      <c r="B55" s="37"/>
      <c r="C55" s="107">
        <v>6121</v>
      </c>
      <c r="D55" s="111"/>
      <c r="E55" s="38" t="s">
        <v>34</v>
      </c>
      <c r="F55" s="117"/>
      <c r="G55" s="114">
        <f>G22+G35+G44</f>
        <v>17000</v>
      </c>
      <c r="H55" s="160">
        <f>H21+H34+H43</f>
        <v>26119.800000000003</v>
      </c>
      <c r="I55" s="114">
        <f>I22+I35+I44</f>
        <v>43119.8</v>
      </c>
      <c r="J55" s="160">
        <f>J21+J34+J43</f>
        <v>-66.4</v>
      </c>
      <c r="K55" s="114">
        <f>K22+K35+K44</f>
        <v>43053.4</v>
      </c>
      <c r="L55" s="160"/>
      <c r="M55" s="114"/>
    </row>
    <row r="56" spans="1:13" ht="12.75">
      <c r="A56" s="126" t="s">
        <v>19</v>
      </c>
      <c r="B56" s="127"/>
      <c r="C56" s="128">
        <v>6351</v>
      </c>
      <c r="D56" s="129"/>
      <c r="E56" s="130" t="s">
        <v>16</v>
      </c>
      <c r="F56" s="131"/>
      <c r="G56" s="132">
        <v>0</v>
      </c>
      <c r="H56" s="136">
        <f>H24+H27+H37</f>
        <v>4411.1</v>
      </c>
      <c r="I56" s="132">
        <f>I25+I28+I38</f>
        <v>4411.1</v>
      </c>
      <c r="J56" s="136">
        <f>J24+J27+J37+J40</f>
        <v>988.9</v>
      </c>
      <c r="K56" s="132">
        <f>K25+K28+K38+K41</f>
        <v>5400</v>
      </c>
      <c r="L56" s="136"/>
      <c r="M56" s="132"/>
    </row>
    <row r="57" spans="1:13" ht="12.75">
      <c r="A57" s="39" t="s">
        <v>19</v>
      </c>
      <c r="B57" s="40"/>
      <c r="C57" s="108">
        <v>5331</v>
      </c>
      <c r="D57" s="112"/>
      <c r="E57" s="41" t="s">
        <v>17</v>
      </c>
      <c r="F57" s="118"/>
      <c r="G57" s="115">
        <v>0</v>
      </c>
      <c r="H57" s="135">
        <f>H30+H31</f>
        <v>652.1</v>
      </c>
      <c r="I57" s="115">
        <f>I32</f>
        <v>652.1</v>
      </c>
      <c r="J57" s="135">
        <f>J30+J31</f>
        <v>-52.1</v>
      </c>
      <c r="K57" s="115">
        <f>K32</f>
        <v>600</v>
      </c>
      <c r="L57" s="135"/>
      <c r="M57" s="115"/>
    </row>
    <row r="58" spans="1:13" ht="12.75">
      <c r="A58" s="39" t="s">
        <v>19</v>
      </c>
      <c r="B58" s="40"/>
      <c r="C58" s="108">
        <v>5171</v>
      </c>
      <c r="D58" s="112"/>
      <c r="E58" s="41" t="s">
        <v>35</v>
      </c>
      <c r="F58" s="118"/>
      <c r="G58" s="115">
        <v>0</v>
      </c>
      <c r="H58" s="135">
        <v>0</v>
      </c>
      <c r="I58" s="115">
        <v>0</v>
      </c>
      <c r="J58" s="135">
        <v>0</v>
      </c>
      <c r="K58" s="115">
        <v>0</v>
      </c>
      <c r="L58" s="135"/>
      <c r="M58" s="115"/>
    </row>
    <row r="59" spans="1:13" ht="12.75">
      <c r="A59" s="39" t="s">
        <v>19</v>
      </c>
      <c r="B59" s="40"/>
      <c r="C59" s="108">
        <v>5169</v>
      </c>
      <c r="D59" s="112"/>
      <c r="E59" s="41" t="s">
        <v>36</v>
      </c>
      <c r="F59" s="118"/>
      <c r="G59" s="115">
        <v>0</v>
      </c>
      <c r="H59" s="135">
        <v>0</v>
      </c>
      <c r="I59" s="115">
        <v>0</v>
      </c>
      <c r="J59" s="135">
        <v>0</v>
      </c>
      <c r="K59" s="115">
        <v>0</v>
      </c>
      <c r="L59" s="135"/>
      <c r="M59" s="115"/>
    </row>
    <row r="60" spans="1:13" ht="13.5" thickBot="1">
      <c r="A60" s="153" t="s">
        <v>19</v>
      </c>
      <c r="B60" s="32"/>
      <c r="C60" s="119">
        <v>6901</v>
      </c>
      <c r="D60" s="120"/>
      <c r="E60" s="121" t="s">
        <v>41</v>
      </c>
      <c r="F60" s="122"/>
      <c r="G60" s="123">
        <f>G47</f>
        <v>1000</v>
      </c>
      <c r="H60" s="137">
        <f>H46</f>
        <v>44</v>
      </c>
      <c r="I60" s="123">
        <f>I47</f>
        <v>1044</v>
      </c>
      <c r="J60" s="137">
        <f>J46</f>
        <v>-870.4</v>
      </c>
      <c r="K60" s="123">
        <f>K47</f>
        <v>173.60000000000002</v>
      </c>
      <c r="L60" s="137"/>
      <c r="M60" s="123"/>
    </row>
    <row r="61" spans="1:13" ht="15.75" thickBot="1">
      <c r="A61" s="79"/>
      <c r="B61" s="80"/>
      <c r="C61" s="109"/>
      <c r="D61" s="113"/>
      <c r="E61" s="81" t="s">
        <v>15</v>
      </c>
      <c r="F61" s="109"/>
      <c r="G61" s="116">
        <f>SUM(G55:G60)</f>
        <v>18000</v>
      </c>
      <c r="H61" s="133">
        <f>SUM(H55:H60)</f>
        <v>31227</v>
      </c>
      <c r="I61" s="116">
        <f>SUM(I55:I60)</f>
        <v>49227</v>
      </c>
      <c r="J61" s="133">
        <f>SUM(J55:J60)</f>
        <v>0</v>
      </c>
      <c r="K61" s="116">
        <f>SUM(K55:K60)</f>
        <v>49227</v>
      </c>
      <c r="L61" s="133"/>
      <c r="M61" s="116"/>
    </row>
    <row r="62" spans="1:13" ht="12.75">
      <c r="A62" s="13"/>
      <c r="B62" s="13"/>
      <c r="C62" s="13"/>
      <c r="D62" s="13"/>
      <c r="E62" s="13"/>
      <c r="F62" s="33"/>
      <c r="G62" s="49"/>
      <c r="H62" s="49"/>
      <c r="I62" s="49"/>
      <c r="J62" s="49"/>
      <c r="K62" s="49"/>
      <c r="L62" s="48"/>
      <c r="M62" s="48"/>
    </row>
    <row r="63" spans="1:13" ht="12.75">
      <c r="A63" s="13"/>
      <c r="B63" s="13"/>
      <c r="C63" s="13"/>
      <c r="D63" s="13"/>
      <c r="E63" s="13"/>
      <c r="F63" s="13"/>
      <c r="G63" s="49"/>
      <c r="H63" s="49"/>
      <c r="I63" s="49"/>
      <c r="J63" s="49"/>
      <c r="K63" s="49"/>
      <c r="L63" s="49"/>
      <c r="M63" s="49"/>
    </row>
    <row r="64" spans="1:13" ht="12.75">
      <c r="A64" s="76"/>
      <c r="B64" s="76"/>
      <c r="C64" s="76"/>
      <c r="D64" s="76"/>
      <c r="E64" s="76"/>
      <c r="F64" s="13"/>
      <c r="G64" s="49"/>
      <c r="H64" s="49"/>
      <c r="I64" s="49"/>
      <c r="J64" s="49"/>
      <c r="K64" s="49"/>
      <c r="L64" s="49"/>
      <c r="M64" s="49"/>
    </row>
    <row r="65" spans="1:13" ht="12.75">
      <c r="A65" s="13"/>
      <c r="B65" s="13"/>
      <c r="C65" s="13"/>
      <c r="D65" s="13"/>
      <c r="E65" s="13"/>
      <c r="F65" s="13"/>
      <c r="G65" s="91"/>
      <c r="H65" s="49"/>
      <c r="I65" s="49"/>
      <c r="J65" s="49"/>
      <c r="K65" s="49"/>
      <c r="L65" s="49"/>
      <c r="M65" s="49"/>
    </row>
    <row r="66" spans="1:13" ht="12.75">
      <c r="A66" s="13"/>
      <c r="B66" s="13"/>
      <c r="C66" s="13"/>
      <c r="D66" s="13"/>
      <c r="E66" s="13"/>
      <c r="F66" s="13"/>
      <c r="G66" s="49"/>
      <c r="H66" s="49"/>
      <c r="I66" s="49"/>
      <c r="J66" s="49"/>
      <c r="K66" s="49"/>
      <c r="L66" s="49"/>
      <c r="M66" s="49"/>
    </row>
    <row r="67" spans="1:13" ht="12.75">
      <c r="A67" s="13"/>
      <c r="B67" s="13"/>
      <c r="C67" s="13"/>
      <c r="D67" s="13"/>
      <c r="E67" s="13"/>
      <c r="F67" s="13"/>
      <c r="G67" s="49"/>
      <c r="H67" s="49"/>
      <c r="I67" s="49"/>
      <c r="J67" s="49"/>
      <c r="K67" s="49"/>
      <c r="L67" s="49"/>
      <c r="M67" s="49"/>
    </row>
    <row r="68" spans="1:13" ht="12.75">
      <c r="A68" s="13"/>
      <c r="B68" s="13"/>
      <c r="C68" s="13"/>
      <c r="D68" s="13"/>
      <c r="E68" s="13"/>
      <c r="F68" s="13"/>
      <c r="G68" s="49"/>
      <c r="H68" s="49"/>
      <c r="I68" s="91"/>
      <c r="J68" s="91"/>
      <c r="K68" s="91"/>
      <c r="L68" s="49"/>
      <c r="M68" s="49"/>
    </row>
    <row r="69" spans="1:13" ht="12.75">
      <c r="A69" s="13"/>
      <c r="B69" s="13"/>
      <c r="C69" s="13"/>
      <c r="D69" s="13"/>
      <c r="E69" s="13"/>
      <c r="F69" s="13"/>
      <c r="G69" s="13"/>
      <c r="H69" s="13"/>
      <c r="I69" s="13"/>
      <c r="J69" s="13"/>
      <c r="K69" s="13"/>
      <c r="L69" s="13"/>
      <c r="M69" s="13"/>
    </row>
    <row r="70" spans="1:13" ht="12.75">
      <c r="A70" s="13"/>
      <c r="B70" s="13"/>
      <c r="C70" s="13"/>
      <c r="D70" s="13"/>
      <c r="E70" s="13"/>
      <c r="F70" s="13"/>
      <c r="G70" s="13"/>
      <c r="H70" s="13"/>
      <c r="I70" s="13"/>
      <c r="J70" s="13"/>
      <c r="K70" s="13"/>
      <c r="L70" s="13"/>
      <c r="M70" s="13"/>
    </row>
    <row r="71" spans="1:13" ht="12.75">
      <c r="A71" s="13"/>
      <c r="B71" s="13"/>
      <c r="C71" s="13"/>
      <c r="D71" s="13"/>
      <c r="E71" s="13"/>
      <c r="F71" s="13"/>
      <c r="G71" s="16"/>
      <c r="H71" s="13"/>
      <c r="I71" s="13"/>
      <c r="J71" s="13"/>
      <c r="K71" s="13"/>
      <c r="L71" s="13"/>
      <c r="M71" s="13"/>
    </row>
    <row r="72" spans="1:13" ht="12.75">
      <c r="A72" s="13"/>
      <c r="B72" s="13"/>
      <c r="C72" s="13"/>
      <c r="D72" s="13"/>
      <c r="E72" s="13"/>
      <c r="F72" s="13"/>
      <c r="G72" s="13"/>
      <c r="H72" s="13"/>
      <c r="I72" s="13"/>
      <c r="J72" s="13"/>
      <c r="K72" s="13"/>
      <c r="L72" s="13"/>
      <c r="M72" s="13"/>
    </row>
    <row r="73" spans="1:13" ht="12.75">
      <c r="A73" s="13"/>
      <c r="B73" s="13"/>
      <c r="C73" s="13"/>
      <c r="D73" s="13"/>
      <c r="E73" s="13"/>
      <c r="F73" s="13"/>
      <c r="G73" s="13"/>
      <c r="H73" s="13"/>
      <c r="I73" s="13"/>
      <c r="J73" s="13"/>
      <c r="K73" s="13"/>
      <c r="L73" s="13"/>
      <c r="M73" s="13"/>
    </row>
    <row r="74" spans="1:13" ht="12.75">
      <c r="A74" s="13"/>
      <c r="B74" s="13"/>
      <c r="C74" s="13"/>
      <c r="D74" s="13"/>
      <c r="E74" s="13"/>
      <c r="F74" s="13"/>
      <c r="G74" s="13"/>
      <c r="H74" s="13"/>
      <c r="I74" s="13"/>
      <c r="J74" s="13"/>
      <c r="K74" s="13"/>
      <c r="L74" s="13"/>
      <c r="M74" s="13"/>
    </row>
    <row r="75" spans="1:13" ht="12.75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</row>
    <row r="76" spans="1:13" ht="12.75">
      <c r="A76" s="13"/>
      <c r="B76" s="13"/>
      <c r="C76" s="13"/>
      <c r="D76" s="13"/>
      <c r="E76" s="13"/>
      <c r="F76" s="13"/>
      <c r="G76" s="13"/>
      <c r="H76" s="13"/>
      <c r="I76" s="13"/>
      <c r="J76" s="13"/>
      <c r="K76" s="13"/>
      <c r="L76" s="13"/>
      <c r="M76" s="13"/>
    </row>
    <row r="77" spans="1:13" ht="12.75">
      <c r="A77" s="13"/>
      <c r="B77" s="13"/>
      <c r="C77" s="13"/>
      <c r="D77" s="13"/>
      <c r="E77" s="13"/>
      <c r="F77" s="13"/>
      <c r="G77" s="13"/>
      <c r="H77" s="13"/>
      <c r="I77" s="13"/>
      <c r="J77" s="13"/>
      <c r="K77" s="13"/>
      <c r="L77" s="13"/>
      <c r="M77" s="13"/>
    </row>
    <row r="78" spans="1:13" ht="12.75">
      <c r="A78" s="13"/>
      <c r="B78" s="13"/>
      <c r="C78" s="13"/>
      <c r="D78" s="13"/>
      <c r="E78" s="13"/>
      <c r="F78" s="13"/>
      <c r="G78" s="13"/>
      <c r="H78" s="13"/>
      <c r="I78" s="13"/>
      <c r="J78" s="13"/>
      <c r="K78" s="13"/>
      <c r="L78" s="13"/>
      <c r="M78" s="13"/>
    </row>
  </sheetData>
  <sheetProtection/>
  <mergeCells count="2">
    <mergeCell ref="L18:M18"/>
    <mergeCell ref="H18:K18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landscape" paperSize="9" scale="75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Ivana Karpíšková</dc:creator>
  <cp:keywords/>
  <dc:description/>
  <cp:lastModifiedBy>Michal Žehan</cp:lastModifiedBy>
  <cp:lastPrinted>2014-02-27T09:14:25Z</cp:lastPrinted>
  <dcterms:created xsi:type="dcterms:W3CDTF">2007-01-11T11:12:55Z</dcterms:created>
  <dcterms:modified xsi:type="dcterms:W3CDTF">2014-02-27T09:19:40Z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2074552444</vt:i4>
  </property>
  <property fmtid="{D5CDD505-2E9C-101B-9397-08002B2CF9AE}" pid="3" name="_EmailSubject">
    <vt:lpwstr/>
  </property>
  <property fmtid="{D5CDD505-2E9C-101B-9397-08002B2CF9AE}" pid="4" name="_AuthorEmail">
    <vt:lpwstr>mzehan@kr-kralovehradecky.cz</vt:lpwstr>
  </property>
  <property fmtid="{D5CDD505-2E9C-101B-9397-08002B2CF9AE}" pid="5" name="_AuthorEmailDisplayName">
    <vt:lpwstr>Žehan Michal</vt:lpwstr>
  </property>
  <property fmtid="{D5CDD505-2E9C-101B-9397-08002B2CF9AE}" pid="6" name="_PreviousAdHocReviewCycleID">
    <vt:i4>-781596296</vt:i4>
  </property>
  <property fmtid="{D5CDD505-2E9C-101B-9397-08002B2CF9AE}" pid="7" name="_ReviewingToolsShownOnce">
    <vt:lpwstr/>
  </property>
</Properties>
</file>