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195" activeTab="0"/>
  </bookViews>
  <sheets>
    <sheet name="dt1" sheetId="1" r:id="rId1"/>
    <sheet name="dt2" sheetId="2" r:id="rId2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<sst xmlns="http://schemas.openxmlformats.org/spreadsheetml/2006/main" count="303" uniqueCount="230">
  <si>
    <t>ORP</t>
  </si>
  <si>
    <t>Dvůr Králové nad Labem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</si>
  <si>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</si>
  <si>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</si>
  <si>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</si>
  <si>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</si>
  <si>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</si>
  <si>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</si>
  <si>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</si>
  <si>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</si>
  <si>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</si>
  <si>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POV/2010/201/DK/NEINV</t>
  </si>
  <si>
    <t>Doubravice</t>
  </si>
  <si>
    <t>Oprava MK "Sádovská" v obci Doubravice</t>
  </si>
  <si>
    <t>POV2010/102/BR</t>
  </si>
  <si>
    <t>Rekonstrukce budovy Obecního úřadu</t>
  </si>
  <si>
    <t>POV2010/103/BR</t>
  </si>
  <si>
    <t>Broumov</t>
  </si>
  <si>
    <t>POV2010/201/BR</t>
  </si>
  <si>
    <t>Otovice</t>
  </si>
  <si>
    <t>Oprava místní komunikace</t>
  </si>
  <si>
    <t>Šonov</t>
  </si>
  <si>
    <t>Dobruška</t>
  </si>
  <si>
    <t>POV/2010/201/DO/NEINV.</t>
  </si>
  <si>
    <t>Bohdašín</t>
  </si>
  <si>
    <t>Oprava místní obecní komunikace na parcelách 1020/1 a 1017/1</t>
  </si>
  <si>
    <t>POV/2010/202/DO/NEINV.</t>
  </si>
  <si>
    <t>České Meziříčí</t>
  </si>
  <si>
    <t>Ozelenění volných ploch v obci</t>
  </si>
  <si>
    <t>POV/2010/204/DO/INV.</t>
  </si>
  <si>
    <t>Kounov</t>
  </si>
  <si>
    <t>Rekonstrukce - obnova veřejného osvětlení v místní části Šediviny</t>
  </si>
  <si>
    <t>POV/2010/206/DO/NEINV.</t>
  </si>
  <si>
    <t>Očelice</t>
  </si>
  <si>
    <t>Oprava chodníku v Očelicích</t>
  </si>
  <si>
    <t>POV/2010/207/DO/NEINV.</t>
  </si>
  <si>
    <t>Ohnišov</t>
  </si>
  <si>
    <t>Oprava asfaltového povrchu "U Poláčkova rybníka" od silnice III/29854 po místní komunikaci</t>
  </si>
  <si>
    <t>POV/2010/208/DO/NEINV.</t>
  </si>
  <si>
    <t>Přepychy</t>
  </si>
  <si>
    <t>Oprava rybníku sv. Jána v obci Přepychy</t>
  </si>
  <si>
    <t>POV2010/103/HK/INV</t>
  </si>
  <si>
    <t>Hněvčeves</t>
  </si>
  <si>
    <t>Rekonstrukce sociálního zařízení ve víceúčelové hale</t>
  </si>
  <si>
    <t>POV2010/105/HK/INV</t>
  </si>
  <si>
    <t>Jeníkovice</t>
  </si>
  <si>
    <t>Rekonstrukce a stavební úpravy budovy Obecního úřadu a Mateřské školy Jeníkovice</t>
  </si>
  <si>
    <t>POV2010/106/HK/NEINV</t>
  </si>
  <si>
    <t>Káranice</t>
  </si>
  <si>
    <t>Objekt pro volnočasé aktivity mládeže</t>
  </si>
  <si>
    <t>POV2010/107/HK/NEINV</t>
  </si>
  <si>
    <t>Kratonohy</t>
  </si>
  <si>
    <t xml:space="preserve">„MŠ KRATONOHY –  3. ETAPA- snížení stropu ve II. třídě včetně instalace nového osvětlení, v obou třídách - výměna oken vč. zateplení jihovýchodní fasády, výměna podlahové krytiny </t>
  </si>
  <si>
    <t>POV2010/109/HK/INV</t>
  </si>
  <si>
    <t>Neděliště</t>
  </si>
  <si>
    <t>Výstavba hřiště na plážový volejbal</t>
  </si>
  <si>
    <t>POV2010/110/HK/INV/NEINV</t>
  </si>
  <si>
    <t>Osice</t>
  </si>
  <si>
    <t>Výstavba a obnova dětských hřišť - Osice Trávník a Polizy</t>
  </si>
  <si>
    <t>POV2010/112/HK/NEINV</t>
  </si>
  <si>
    <t>Račice nad Trotinou</t>
  </si>
  <si>
    <t>Výměna oken a oprava fasády na budově č.p. 44 v Račicích nad Trotinou</t>
  </si>
  <si>
    <t>POV2010/113/HK/NEINV</t>
  </si>
  <si>
    <t>Roudnice</t>
  </si>
  <si>
    <t>Roudnické zvony</t>
  </si>
  <si>
    <t>POV2010/116/HK/NEINV</t>
  </si>
  <si>
    <t>Těchlovice</t>
  </si>
  <si>
    <t>Oprava hasičské zbrojnice</t>
  </si>
  <si>
    <t>POV2010/118/HK/NEINV</t>
  </si>
  <si>
    <t>Vysoká nad Labem</t>
  </si>
  <si>
    <t>Izolace zemní vlhkosti budovy MŠ Vysoká nad Labem</t>
  </si>
  <si>
    <t>Hradec Králové</t>
  </si>
  <si>
    <t>POV2010/202/HK/INV</t>
  </si>
  <si>
    <t>Dohalice</t>
  </si>
  <si>
    <t>Výstavba chodníku k zastávce ČD včetně veřejného osvětlení</t>
  </si>
  <si>
    <t>POV2010/203/HK/NEINV</t>
  </si>
  <si>
    <t>Dolní Přím</t>
  </si>
  <si>
    <t>Oprava chodníku na Dolním Přímě v délce 195 m</t>
  </si>
  <si>
    <t>POV2010/204/HK/NEINV</t>
  </si>
  <si>
    <t>Jílovice</t>
  </si>
  <si>
    <t>Oprava chodníků a vjezdů ve středu obce Jílovice</t>
  </si>
  <si>
    <t>POV2010/205/HK/INV</t>
  </si>
  <si>
    <t>Kunčice</t>
  </si>
  <si>
    <t>Chodníky podél státní silnice II/323, Kunčice</t>
  </si>
  <si>
    <t>POV2010/207/HK/NEINV</t>
  </si>
  <si>
    <t xml:space="preserve">Lovčice </t>
  </si>
  <si>
    <t>Nutné opravy komunikací v obci Lovčice</t>
  </si>
  <si>
    <t>POV2010/209/HK/NEINV</t>
  </si>
  <si>
    <t>Mokrovousy</t>
  </si>
  <si>
    <t>Výsadba zeleně a úprava chodníků v Mokrovousích</t>
  </si>
  <si>
    <t>POV2010/210/HK/NEINV</t>
  </si>
  <si>
    <t>Převýšov</t>
  </si>
  <si>
    <t>Oprava místní komunikace a chodníků v Převýšově</t>
  </si>
  <si>
    <t>POV2010/213/HK/NEINV</t>
  </si>
  <si>
    <t>Výrava</t>
  </si>
  <si>
    <t>Rekonstrukce a oprava vodní plochy (požární nádrže), obnovu a zřízení veřejné zeleně (obecního parku) v okolí vodní plochy</t>
  </si>
  <si>
    <t>Jasenná</t>
  </si>
  <si>
    <t>Oprava střechy na hasičské zbrojnici v Jasenné</t>
  </si>
  <si>
    <t>Jaroměř</t>
  </si>
  <si>
    <t>Rychnovek</t>
  </si>
  <si>
    <t>Oprava komunikace v místní části Zvole</t>
  </si>
  <si>
    <t>Rasošky</t>
  </si>
  <si>
    <t>Chodník ve Vsi - Rasošky</t>
  </si>
  <si>
    <t>POV2010/114/MZ/NEINV</t>
  </si>
  <si>
    <t>Oprava oplocení hřbitova</t>
  </si>
  <si>
    <t>Jičín</t>
  </si>
  <si>
    <t>Žlunice</t>
  </si>
  <si>
    <t>POV2010/201/MZ/NEINV</t>
  </si>
  <si>
    <t>Oprava místní komunikace v úseku státní silnice-Bradačka</t>
  </si>
  <si>
    <t>POV2010/205/MZ/INV</t>
  </si>
  <si>
    <t>Kněžnice - příjezdová komunikace k novostavbám RD</t>
  </si>
  <si>
    <t>POV2010/207/MZ/NEINV</t>
  </si>
  <si>
    <t>Oprava komunikace v Dolním Podůlší.</t>
  </si>
  <si>
    <t>Brada-Rybníček</t>
  </si>
  <si>
    <t>Kněžnice</t>
  </si>
  <si>
    <t>Podůlší</t>
  </si>
  <si>
    <t>POV/2010/101/KO/NEINV</t>
  </si>
  <si>
    <t>Čermná nad Orlicí</t>
  </si>
  <si>
    <t>Oprava a údržba hřbitovní zdi na místním hřbitově v části obce Malá Čermná</t>
  </si>
  <si>
    <t>Kostelec nad Orlicí</t>
  </si>
  <si>
    <t>POV/2010/201/KO/NEINV</t>
  </si>
  <si>
    <t>Albrechtice nad Orlicí</t>
  </si>
  <si>
    <t>Úprava albrechtického parku u elektrárny</t>
  </si>
  <si>
    <t>POV/2010/202/KO/INV/NEINV</t>
  </si>
  <si>
    <t>Bolehošť</t>
  </si>
  <si>
    <t>Oprava místních komunikací</t>
  </si>
  <si>
    <t>POV/2010/103/NA/INV</t>
  </si>
  <si>
    <t>Velká Jesenice</t>
  </si>
  <si>
    <t>Hasičská zbrojnice ve Velké Jesenici</t>
  </si>
  <si>
    <t>POV/2010/104/NA/NEINV</t>
  </si>
  <si>
    <t>Velké Petrovice</t>
  </si>
  <si>
    <t>Rekonstrukce sakrálních staveb v obci Velké Petrovice</t>
  </si>
  <si>
    <t>POV/2010/106/NA/NEINV</t>
  </si>
  <si>
    <t>Žďár nad Metují</t>
  </si>
  <si>
    <t>Výměna oken MŠ Žďár nad Metují</t>
  </si>
  <si>
    <t>Náchod</t>
  </si>
  <si>
    <t>POV/2010/202/NA/INV</t>
  </si>
  <si>
    <t>Bukovice</t>
  </si>
  <si>
    <t>Oprava zatrubené protipovodňové vodoteče u Johnových</t>
  </si>
  <si>
    <t>POV/2010/203/NA/INV</t>
  </si>
  <si>
    <t>Dolní Radechová</t>
  </si>
  <si>
    <t>Dolní Radechová - místní komunikace ulice Na Kruhovce</t>
  </si>
  <si>
    <t>POV/2010/204/NA/NEINV</t>
  </si>
  <si>
    <t>Horní Radechová</t>
  </si>
  <si>
    <t>Oprava místní komunikace (dokončení oprav místních komunikací)</t>
  </si>
  <si>
    <t>POV/2010/206/NA/NEINV</t>
  </si>
  <si>
    <t>Oprava přelivu a výtokového kanálu z rybníka na návsi</t>
  </si>
  <si>
    <t>POV/2010/207/NA/INV/NEINV</t>
  </si>
  <si>
    <t>Machov</t>
  </si>
  <si>
    <t>Rekonstrukce a optimalizace veřejného osvětlení v městysu Machov</t>
  </si>
  <si>
    <t>POV/2010/213/NA/INV</t>
  </si>
  <si>
    <t>Žďárky</t>
  </si>
  <si>
    <t>Infrastruktura sídliště RD, Žďárky-Kalabon - I etapa</t>
  </si>
  <si>
    <t>Litoboř</t>
  </si>
  <si>
    <t>Nový Bydžov</t>
  </si>
  <si>
    <t>POV/2010/201/NB/INV</t>
  </si>
  <si>
    <t>Rozšíření veřejného osvětlení a místního rozhlasu</t>
  </si>
  <si>
    <t>POV/2010/202/NB/NEINV</t>
  </si>
  <si>
    <t>Oprava chodníků  a vjezdů v obci Myštěves - 2. etapa</t>
  </si>
  <si>
    <t>POV/2010/204/NB/INV</t>
  </si>
  <si>
    <t>Rekonstrukce místní komunikace Slepá ve Sloupně</t>
  </si>
  <si>
    <t>POV/2010/101</t>
  </si>
  <si>
    <t>Byzhradec</t>
  </si>
  <si>
    <t>Drátový rozhlas pro obec</t>
  </si>
  <si>
    <t>POV/2010/103</t>
  </si>
  <si>
    <t>Lhoty u Potštejna</t>
  </si>
  <si>
    <t>Oprava budovy pož. Zbrojnice</t>
  </si>
  <si>
    <t>POV/2010/106</t>
  </si>
  <si>
    <t>Orlické Záhoří</t>
  </si>
  <si>
    <t>Dovybavení ZŠ a OÚ v Orl. Záhoří</t>
  </si>
  <si>
    <t>Rychnov nad Kněžnou</t>
  </si>
  <si>
    <t>POV/2010/201</t>
  </si>
  <si>
    <t>Bílý Újezd</t>
  </si>
  <si>
    <t>Rekonstrukce veř. osvělení v Roudném</t>
  </si>
  <si>
    <t>POV/2010/202</t>
  </si>
  <si>
    <t>Lično</t>
  </si>
  <si>
    <t>Oprava chodníku při komunikaci III/3209</t>
  </si>
  <si>
    <t>POV/2010/203</t>
  </si>
  <si>
    <t>Potštejn</t>
  </si>
  <si>
    <t>Chodník pro pěší v ulici Doudlebská</t>
  </si>
  <si>
    <t>POV/2010/204</t>
  </si>
  <si>
    <t>Skuhrov nad Bělou</t>
  </si>
  <si>
    <t>Výměna a doplnění dopravního značení</t>
  </si>
  <si>
    <t>POV/2010/205</t>
  </si>
  <si>
    <t>Slatina nad Zdob.</t>
  </si>
  <si>
    <t>Oprava mostku + míst. Komunikací</t>
  </si>
  <si>
    <t>POV/2010/206</t>
  </si>
  <si>
    <t>Třebešov</t>
  </si>
  <si>
    <t>Rekon. Obč. vybavenosti a parkové úpravy náměstí</t>
  </si>
  <si>
    <t>POV/2010/207</t>
  </si>
  <si>
    <t>Záměl</t>
  </si>
  <si>
    <t>Údržba a optimalizace veřejného osvětlení</t>
  </si>
  <si>
    <t>Vrchlabí</t>
  </si>
  <si>
    <t>POV/2010/202/VR/NEINV</t>
  </si>
  <si>
    <t>Klášterská Lhota</t>
  </si>
  <si>
    <t>Oprava místní komunikace a mostů</t>
  </si>
  <si>
    <t>POV/2010/203/VR/NEINV</t>
  </si>
  <si>
    <t>Prosečné</t>
  </si>
  <si>
    <t>celkem</t>
  </si>
  <si>
    <t>Trutnov</t>
  </si>
  <si>
    <t>POV/2010/105/TR/NEINV</t>
  </si>
  <si>
    <t>Havlovice</t>
  </si>
  <si>
    <t>Stavební úpravy a vestavba do podkroví objektu základní školy č.p.38</t>
  </si>
  <si>
    <t>POV/2010/104/TR/NEINV</t>
  </si>
  <si>
    <t>Libňatov</t>
  </si>
  <si>
    <t>Výměna oken a zateplení stropu kulturního zařízení v Libňatově</t>
  </si>
  <si>
    <t>POV/2010/109/TR/NEINV</t>
  </si>
  <si>
    <t>Suchovršice</t>
  </si>
  <si>
    <t>Výměna oken a oprava interiérů hasičské zbrojnice</t>
  </si>
  <si>
    <t>POV2010/101/JA/INV</t>
  </si>
  <si>
    <t>POV/2010/212/TR/INV</t>
  </si>
  <si>
    <t>Horní Olešnice</t>
  </si>
  <si>
    <t>Rekonstrukce a vybudování návsi v Horní Olešnici - I.etapa</t>
  </si>
  <si>
    <t>POV/2010/208/TR/INV</t>
  </si>
  <si>
    <t>Staré Buky</t>
  </si>
  <si>
    <t>Veřejné osvětlení komunikace - osada Dolníky Staré Buky</t>
  </si>
  <si>
    <t>POV2010/202/JA/INV</t>
  </si>
  <si>
    <t>POV2010/203/JA/INV</t>
  </si>
  <si>
    <t>Křinice</t>
  </si>
  <si>
    <t>Stavební obnova kolny u č.p.318</t>
  </si>
  <si>
    <t xml:space="preserve"> Myštěves</t>
  </si>
  <si>
    <t>Humburky</t>
  </si>
  <si>
    <t xml:space="preserve"> Sloupno</t>
  </si>
  <si>
    <t>doporučená dotace Kč</t>
  </si>
  <si>
    <t>prostředky celkem Kč</t>
  </si>
  <si>
    <r>
      <t xml:space="preserve">                                           zásovník projektů                                                                                                                              </t>
    </r>
    <r>
      <rPr>
        <b/>
        <sz val="9"/>
        <color indexed="10"/>
        <rFont val="Arial"/>
        <family val="2"/>
      </rPr>
      <t>doporučené dotace</t>
    </r>
  </si>
  <si>
    <r>
      <t xml:space="preserve"> </t>
    </r>
    <r>
      <rPr>
        <b/>
        <sz val="9"/>
        <rFont val="Arial"/>
        <family val="2"/>
      </rPr>
      <t xml:space="preserve">  zásobník projektů  </t>
    </r>
    <r>
      <rPr>
        <b/>
        <sz val="9"/>
        <color indexed="10"/>
        <rFont val="Arial"/>
        <family val="2"/>
      </rPr>
      <t xml:space="preserve">                                                    doporučené dotace                                                     </t>
    </r>
  </si>
  <si>
    <t>Výrava - navýšení</t>
  </si>
  <si>
    <t>schválená dotace po zaokrouhlení Kč</t>
  </si>
  <si>
    <t>schválená dotace  po zaokrouhlení Kč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</si>
</sst>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_-* #,##0\ &quot;Kčs&quot;_-;\-* #,##0\ &quot;Kčs&quot;_-;_-* &quot;-&quot;\ &quot;Kčs&quot;_-;_-@_-"/>
    <numFmt numFmtId="176" formatCode="_-* #,##0\ _K_č_s_-;\-* #,##0\ _K_č_s_-;_-* &quot;-&quot;\ _K_č_s_-;_-@_-"/>
    <numFmt numFmtId="177" formatCode="_-* #,##0.00\ &quot;Kčs&quot;_-;\-* #,##0.00\ &quot;Kčs&quot;_-;_-* &quot;-&quot;??\ &quot;Kčs&quot;_-;_-@_-"/>
    <numFmt numFmtId="178" formatCode="_-* #,##0.00\ _K_č_s_-;\-* #,##0.00\ _K_č_s_-;_-* &quot;-&quot;??\ _K_č_s_-;_-@_-"/>
    <numFmt numFmtId="179" formatCode="General_)"/>
    <numFmt numFmtId="180" formatCode="m\o\n\th\ d\,\ \y\y\y\y"/>
    <numFmt numFmtId="181" formatCode="#\ ###\ ###"/>
    <numFmt numFmtId="182" formatCode="##\ ###\ ###"/>
    <numFmt numFmtId="183" formatCode="###\ ###\ ####"/>
    <numFmt numFmtId="184" formatCode="#,##0.000"/>
    <numFmt numFmtId="185" formatCode="##_###"/>
    <numFmt numFmtId="186" formatCode="0.000"/>
    <numFmt numFmtId="187" formatCode="dd/mm/yy"/>
    <numFmt numFmtId="188" formatCode="###,###\ &quot;Kč&quot;"/>
    <numFmt numFmtId="189" formatCode="#,##0\ &quot;Kč&quot;"/>
    <numFmt numFmtId="190" formatCode="0.0"/>
    <numFmt numFmtId="191" formatCode="#,##0.0"/>
    <numFmt numFmtId="192" formatCode="_-* #,##0.000\ _K_č_-;\-* #,##0.000\ _K_č_-;_-* &quot;-&quot;??\ _K_č_-;_-@_-"/>
    <numFmt numFmtId="193" formatCode="_-* #,##0.0\ _K_č_-;\-* #,##0.0\ _K_č_-;_-* &quot;-&quot;??\ _K_č_-;_-@_-"/>
    <numFmt numFmtId="194" formatCode="_-* #,##0\ _K_č_-;\-* #,##0\ _K_č_-;_-* &quot;-&quot;??\ _K_č_-;_-@_-"/>
    <numFmt numFmtId="195" formatCode="_-* #,##0.0000\ _K_č_-;\-* #,##0.0000\ _K_č_-;_-* &quot;-&quot;??\ _K_č_-;_-@_-"/>
    <numFmt numFmtId="196" formatCode="[$-405]d\.\ mmmm\ yyyy"/>
    <numFmt numFmtId="197" formatCode="0.0000"/>
    <numFmt numFmtId="198" formatCode="#,##0.0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"/>
      <family val="0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8">
      <alignment/>
      <protection locked="0"/>
    </xf>
    <xf numFmtId="0" fontId="14" fillId="7" borderId="9" applyNumberFormat="0" applyAlignment="0" applyProtection="0"/>
    <xf numFmtId="0" fontId="15" fillId="19" borderId="9" applyNumberFormat="0" applyAlignment="0" applyProtection="0"/>
    <xf numFmtId="0" fontId="16" fillId="19" borderId="10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53" applyFont="1" applyBorder="1" applyAlignment="1">
      <alignment vertical="center"/>
      <protection/>
    </xf>
    <xf numFmtId="0" fontId="25" fillId="0" borderId="0" xfId="54" applyFont="1" applyBorder="1" applyAlignment="1">
      <alignment vertical="center"/>
      <protection/>
    </xf>
    <xf numFmtId="3" fontId="25" fillId="0" borderId="0" xfId="54" applyNumberFormat="1" applyFont="1" applyBorder="1" applyAlignment="1">
      <alignment vertical="center"/>
      <protection/>
    </xf>
    <xf numFmtId="3" fontId="25" fillId="0" borderId="0" xfId="53" applyNumberFormat="1" applyFont="1" applyBorder="1" applyAlignment="1">
      <alignment vertical="center"/>
      <protection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vertical="center"/>
    </xf>
    <xf numFmtId="0" fontId="25" fillId="0" borderId="0" xfId="55" applyFont="1" applyBorder="1" applyAlignment="1">
      <alignment vertical="center"/>
      <protection/>
    </xf>
    <xf numFmtId="3" fontId="25" fillId="0" borderId="0" xfId="55" applyNumberFormat="1" applyFont="1" applyBorder="1" applyAlignment="1">
      <alignment vertical="center"/>
      <protection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3" fontId="25" fillId="0" borderId="11" xfId="0" applyNumberFormat="1" applyFont="1" applyBorder="1" applyAlignment="1">
      <alignment vertical="center"/>
    </xf>
    <xf numFmtId="2" fontId="20" fillId="0" borderId="0" xfId="0" applyNumberFormat="1" applyFont="1" applyAlignment="1">
      <alignment horizontal="center" vertical="center" wrapText="1"/>
    </xf>
    <xf numFmtId="2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0" xfId="55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55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2" fillId="0" borderId="0" xfId="0" applyFont="1" applyAlignment="1">
      <alignment horizontal="center" vertical="center" wrapText="1"/>
    </xf>
    <xf numFmtId="3" fontId="31" fillId="0" borderId="11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1" fillId="0" borderId="0" xfId="55" applyNumberFormat="1" applyFont="1" applyBorder="1" applyAlignment="1">
      <alignment vertical="center"/>
      <protection/>
    </xf>
    <xf numFmtId="3" fontId="31" fillId="0" borderId="0" xfId="53" applyNumberFormat="1" applyFont="1" applyBorder="1" applyAlignment="1">
      <alignment vertical="center"/>
      <protection/>
    </xf>
    <xf numFmtId="3" fontId="31" fillId="0" borderId="12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/>
    </xf>
    <xf numFmtId="194" fontId="32" fillId="0" borderId="11" xfId="36" applyNumberFormat="1" applyFont="1" applyBorder="1" applyAlignment="1">
      <alignment horizontal="center" vertical="center"/>
    </xf>
    <xf numFmtId="194" fontId="32" fillId="0" borderId="0" xfId="36" applyNumberFormat="1" applyFont="1" applyBorder="1" applyAlignment="1">
      <alignment horizontal="center" vertical="center"/>
    </xf>
    <xf numFmtId="194" fontId="32" fillId="0" borderId="12" xfId="36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5" fillId="0" borderId="0" xfId="54" applyFont="1" applyBorder="1" applyAlignment="1">
      <alignment vertical="center"/>
      <protection/>
    </xf>
    <xf numFmtId="0" fontId="25" fillId="0" borderId="0" xfId="55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3" fontId="33" fillId="0" borderId="12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3" fontId="32" fillId="0" borderId="0" xfId="53" applyNumberFormat="1" applyFont="1" applyBorder="1" applyAlignment="1">
      <alignment vertical="center"/>
      <protection/>
    </xf>
    <xf numFmtId="3" fontId="32" fillId="0" borderId="0" xfId="0" applyNumberFormat="1" applyFont="1" applyBorder="1" applyAlignment="1">
      <alignment vertical="center"/>
    </xf>
    <xf numFmtId="3" fontId="32" fillId="0" borderId="0" xfId="55" applyNumberFormat="1" applyFont="1" applyBorder="1" applyAlignment="1">
      <alignment vertical="center"/>
      <protection/>
    </xf>
    <xf numFmtId="3" fontId="34" fillId="0" borderId="12" xfId="0" applyNumberFormat="1" applyFont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31" fillId="0" borderId="0" xfId="55" applyFont="1" applyBorder="1" applyAlignment="1">
      <alignment vertical="center"/>
      <protection/>
    </xf>
    <xf numFmtId="3" fontId="25" fillId="0" borderId="0" xfId="55" applyNumberFormat="1" applyFont="1" applyBorder="1" applyAlignment="1">
      <alignment vertical="center"/>
      <protection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/>
    </xf>
    <xf numFmtId="0" fontId="25" fillId="0" borderId="12" xfId="55" applyFont="1" applyBorder="1" applyAlignment="1">
      <alignment vertical="center"/>
      <protection/>
    </xf>
    <xf numFmtId="0" fontId="25" fillId="0" borderId="12" xfId="55" applyFont="1" applyBorder="1" applyAlignment="1">
      <alignment vertical="center"/>
      <protection/>
    </xf>
    <xf numFmtId="3" fontId="25" fillId="0" borderId="12" xfId="55" applyNumberFormat="1" applyFont="1" applyBorder="1" applyAlignment="1">
      <alignment vertical="center"/>
      <protection/>
    </xf>
    <xf numFmtId="0" fontId="25" fillId="0" borderId="12" xfId="55" applyFont="1" applyBorder="1" applyAlignment="1">
      <alignment horizontal="center" vertical="center"/>
      <protection/>
    </xf>
    <xf numFmtId="3" fontId="32" fillId="0" borderId="12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/>
    </xf>
    <xf numFmtId="3" fontId="25" fillId="0" borderId="0" xfId="53" applyNumberFormat="1" applyFont="1" applyBorder="1" applyAlignment="1">
      <alignment vertical="center"/>
      <protection/>
    </xf>
    <xf numFmtId="0" fontId="20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2" xfId="55" applyFont="1" applyBorder="1" applyAlignment="1">
      <alignment vertical="center"/>
      <protection/>
    </xf>
    <xf numFmtId="3" fontId="33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53" applyFont="1" applyBorder="1" applyAlignment="1">
      <alignment vertical="center"/>
      <protection/>
    </xf>
    <xf numFmtId="0" fontId="32" fillId="0" borderId="0" xfId="54" applyFont="1" applyBorder="1" applyAlignment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1" fillId="0" borderId="0" xfId="53" applyFont="1" applyBorder="1" applyAlignment="1">
      <alignment vertical="center"/>
      <protection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32" fillId="0" borderId="11" xfId="0" applyFont="1" applyBorder="1" applyAlignment="1">
      <alignment horizontal="center" vertical="center" textRotation="90"/>
    </xf>
    <xf numFmtId="0" fontId="32" fillId="0" borderId="0" xfId="0" applyFont="1" applyBorder="1" applyAlignment="1">
      <alignment horizontal="center" vertical="center" textRotation="90"/>
    </xf>
    <xf numFmtId="3" fontId="20" fillId="0" borderId="11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Listy pro hodnocení žádosti" xfId="55"/>
    <cellStyle name="Percent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4"/>
  <sheetViews>
    <sheetView tabSelected="1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79" sqref="O79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00390625" style="3" customWidth="1"/>
    <col min="4" max="4" width="22.57421875" style="3" customWidth="1"/>
    <col min="5" max="5" width="25.28125" style="3" customWidth="1"/>
    <col min="6" max="7" width="11.00390625" style="4" customWidth="1"/>
    <col min="8" max="8" width="8.8515625" style="5" customWidth="1"/>
    <col min="9" max="9" width="9.140625" style="27" customWidth="1"/>
    <col min="10" max="10" width="10.7109375" style="27" customWidth="1"/>
    <col min="11" max="12" width="11.00390625" style="4" customWidth="1"/>
    <col min="13" max="13" width="5.00390625" style="27" customWidth="1"/>
    <col min="14" max="14" width="12.00390625" style="3" customWidth="1"/>
    <col min="15" max="15" width="15.421875" style="27" customWidth="1"/>
    <col min="16" max="16" width="11.140625" style="3" customWidth="1"/>
    <col min="17" max="17" width="11.7109375" style="0" customWidth="1"/>
    <col min="18" max="18" width="26.8515625" style="0" customWidth="1"/>
  </cols>
  <sheetData>
    <row r="1" spans="2:17" s="2" customFormat="1" ht="35.25" customHeight="1">
      <c r="B1" s="1" t="s">
        <v>2</v>
      </c>
      <c r="C1" s="1" t="s">
        <v>0</v>
      </c>
      <c r="D1" s="1" t="s">
        <v>3</v>
      </c>
      <c r="E1" s="1" t="s">
        <v>4</v>
      </c>
      <c r="F1" s="20" t="s">
        <v>5</v>
      </c>
      <c r="G1" s="20" t="s">
        <v>6</v>
      </c>
      <c r="H1" s="22" t="s">
        <v>7</v>
      </c>
      <c r="I1" s="1" t="s">
        <v>10</v>
      </c>
      <c r="J1" s="1" t="s">
        <v>223</v>
      </c>
      <c r="K1" s="20" t="s">
        <v>8</v>
      </c>
      <c r="L1" s="20" t="s">
        <v>9</v>
      </c>
      <c r="M1" s="1"/>
      <c r="N1" s="1" t="s">
        <v>224</v>
      </c>
      <c r="O1" s="60" t="s">
        <v>228</v>
      </c>
      <c r="P1" s="71" t="s">
        <v>8</v>
      </c>
      <c r="Q1" s="71" t="s">
        <v>9</v>
      </c>
    </row>
    <row r="2" spans="2:17" s="18" customFormat="1" ht="12" customHeight="1" hidden="1">
      <c r="B2" s="19"/>
      <c r="C2" s="19"/>
      <c r="D2" s="38"/>
      <c r="E2" s="19"/>
      <c r="F2" s="21"/>
      <c r="G2" s="21"/>
      <c r="H2" s="23"/>
      <c r="I2" s="24"/>
      <c r="J2" s="43"/>
      <c r="K2" s="21"/>
      <c r="L2" s="21"/>
      <c r="M2" s="118"/>
      <c r="N2" s="21"/>
      <c r="O2" s="67"/>
      <c r="P2" s="61"/>
      <c r="Q2" s="61"/>
    </row>
    <row r="3" spans="2:17" s="11" customFormat="1" ht="12" hidden="1">
      <c r="B3" s="6"/>
      <c r="C3" s="6"/>
      <c r="D3" s="31"/>
      <c r="E3" s="6"/>
      <c r="F3" s="12"/>
      <c r="G3" s="12"/>
      <c r="H3" s="15"/>
      <c r="I3" s="17"/>
      <c r="J3" s="44"/>
      <c r="K3" s="12"/>
      <c r="L3" s="12"/>
      <c r="M3" s="119"/>
      <c r="N3" s="12"/>
      <c r="O3" s="68"/>
      <c r="P3" s="62"/>
      <c r="Q3" s="62"/>
    </row>
    <row r="4" spans="2:17" s="11" customFormat="1" ht="12" hidden="1">
      <c r="B4" s="13"/>
      <c r="C4" s="6"/>
      <c r="D4" s="39"/>
      <c r="E4" s="13"/>
      <c r="F4" s="14"/>
      <c r="G4" s="14"/>
      <c r="H4" s="15"/>
      <c r="I4" s="25"/>
      <c r="J4" s="44"/>
      <c r="K4" s="14"/>
      <c r="L4" s="14"/>
      <c r="M4" s="119"/>
      <c r="N4" s="12"/>
      <c r="O4" s="68"/>
      <c r="P4" s="63"/>
      <c r="Q4" s="63"/>
    </row>
    <row r="5" spans="2:17" s="11" customFormat="1" ht="12" hidden="1">
      <c r="B5" s="6"/>
      <c r="C5" s="6"/>
      <c r="D5" s="31"/>
      <c r="E5" s="6"/>
      <c r="F5" s="12"/>
      <c r="G5" s="12"/>
      <c r="H5" s="15"/>
      <c r="I5" s="17"/>
      <c r="J5" s="44"/>
      <c r="K5" s="12"/>
      <c r="L5" s="12"/>
      <c r="M5" s="119"/>
      <c r="N5" s="12"/>
      <c r="O5" s="68"/>
      <c r="P5" s="62"/>
      <c r="Q5" s="62"/>
    </row>
    <row r="6" spans="2:17" s="11" customFormat="1" ht="12" hidden="1">
      <c r="B6" s="6"/>
      <c r="C6" s="6"/>
      <c r="D6" s="31"/>
      <c r="E6" s="6"/>
      <c r="F6" s="12"/>
      <c r="G6" s="12"/>
      <c r="H6" s="15"/>
      <c r="I6" s="17"/>
      <c r="J6" s="44"/>
      <c r="K6" s="12"/>
      <c r="L6" s="12"/>
      <c r="M6" s="119"/>
      <c r="N6" s="12"/>
      <c r="O6" s="68"/>
      <c r="P6" s="62"/>
      <c r="Q6" s="62"/>
    </row>
    <row r="7" spans="2:17" s="11" customFormat="1" ht="12" hidden="1">
      <c r="B7" s="6"/>
      <c r="C7" s="6"/>
      <c r="D7" s="31"/>
      <c r="E7" s="6"/>
      <c r="F7" s="12"/>
      <c r="G7" s="12"/>
      <c r="H7" s="15"/>
      <c r="I7" s="17"/>
      <c r="J7" s="44"/>
      <c r="K7" s="12"/>
      <c r="L7" s="12"/>
      <c r="M7" s="119"/>
      <c r="N7" s="12"/>
      <c r="O7" s="68"/>
      <c r="P7" s="62"/>
      <c r="Q7" s="62"/>
    </row>
    <row r="8" spans="2:17" s="11" customFormat="1" ht="12" hidden="1">
      <c r="B8" s="6"/>
      <c r="C8" s="6"/>
      <c r="D8" s="31"/>
      <c r="E8" s="6"/>
      <c r="F8" s="12"/>
      <c r="G8" s="12"/>
      <c r="H8" s="15"/>
      <c r="I8" s="17"/>
      <c r="J8" s="44"/>
      <c r="K8" s="12"/>
      <c r="L8" s="12"/>
      <c r="M8" s="119"/>
      <c r="N8" s="12"/>
      <c r="O8" s="68"/>
      <c r="P8" s="62"/>
      <c r="Q8" s="62"/>
    </row>
    <row r="9" spans="2:17" s="11" customFormat="1" ht="12" hidden="1">
      <c r="B9" s="7"/>
      <c r="C9" s="6"/>
      <c r="D9" s="40"/>
      <c r="E9" s="8"/>
      <c r="F9" s="9"/>
      <c r="G9" s="10"/>
      <c r="H9" s="15"/>
      <c r="I9" s="26"/>
      <c r="J9" s="44"/>
      <c r="K9" s="10"/>
      <c r="L9" s="10"/>
      <c r="M9" s="119"/>
      <c r="N9" s="12"/>
      <c r="O9" s="68"/>
      <c r="P9" s="64"/>
      <c r="Q9" s="64"/>
    </row>
    <row r="10" spans="2:17" s="11" customFormat="1" ht="12" hidden="1">
      <c r="B10" s="6"/>
      <c r="C10" s="6"/>
      <c r="D10" s="31"/>
      <c r="E10" s="6"/>
      <c r="F10" s="12"/>
      <c r="G10" s="12"/>
      <c r="H10" s="15"/>
      <c r="I10" s="17"/>
      <c r="J10" s="44"/>
      <c r="K10" s="12"/>
      <c r="L10" s="12"/>
      <c r="M10" s="119"/>
      <c r="N10" s="12"/>
      <c r="O10" s="68"/>
      <c r="P10" s="62"/>
      <c r="Q10" s="62"/>
    </row>
    <row r="11" spans="2:17" s="11" customFormat="1" ht="12" hidden="1">
      <c r="B11" s="6"/>
      <c r="C11" s="6"/>
      <c r="D11" s="41"/>
      <c r="E11" s="6"/>
      <c r="F11" s="12"/>
      <c r="G11" s="12"/>
      <c r="H11" s="15"/>
      <c r="I11" s="17"/>
      <c r="J11" s="44"/>
      <c r="K11" s="12"/>
      <c r="L11" s="12"/>
      <c r="M11" s="119"/>
      <c r="N11" s="12"/>
      <c r="O11" s="68"/>
      <c r="P11" s="62"/>
      <c r="Q11" s="62"/>
    </row>
    <row r="12" spans="2:17" s="11" customFormat="1" ht="12" hidden="1">
      <c r="B12" s="6"/>
      <c r="C12" s="6"/>
      <c r="D12" s="31"/>
      <c r="E12" s="6"/>
      <c r="F12" s="12"/>
      <c r="G12" s="12"/>
      <c r="H12" s="15"/>
      <c r="I12" s="17"/>
      <c r="J12" s="44"/>
      <c r="K12" s="12"/>
      <c r="L12" s="12"/>
      <c r="M12" s="119"/>
      <c r="N12" s="12"/>
      <c r="O12" s="68"/>
      <c r="P12" s="62"/>
      <c r="Q12" s="62"/>
    </row>
    <row r="13" spans="2:17" s="11" customFormat="1" ht="12" hidden="1">
      <c r="B13" s="6"/>
      <c r="C13" s="6"/>
      <c r="D13" s="31"/>
      <c r="E13" s="6"/>
      <c r="F13" s="12"/>
      <c r="G13" s="12"/>
      <c r="H13" s="15"/>
      <c r="I13" s="17"/>
      <c r="J13" s="44"/>
      <c r="K13" s="12"/>
      <c r="L13" s="12"/>
      <c r="M13" s="119"/>
      <c r="N13" s="12"/>
      <c r="O13" s="68"/>
      <c r="P13" s="62"/>
      <c r="Q13" s="62"/>
    </row>
    <row r="14" spans="2:17" s="11" customFormat="1" ht="12" hidden="1">
      <c r="B14" s="6"/>
      <c r="C14" s="6"/>
      <c r="D14" s="31"/>
      <c r="E14" s="6"/>
      <c r="F14" s="12"/>
      <c r="G14" s="12"/>
      <c r="H14" s="15"/>
      <c r="I14" s="17"/>
      <c r="J14" s="44"/>
      <c r="K14" s="12"/>
      <c r="L14" s="12"/>
      <c r="M14" s="119"/>
      <c r="N14" s="12"/>
      <c r="O14" s="68"/>
      <c r="P14" s="62"/>
      <c r="Q14" s="62"/>
    </row>
    <row r="15" spans="2:17" s="11" customFormat="1" ht="12" hidden="1">
      <c r="B15" s="6"/>
      <c r="C15" s="6"/>
      <c r="D15" s="31"/>
      <c r="E15" s="6"/>
      <c r="F15" s="12"/>
      <c r="G15" s="12"/>
      <c r="H15" s="15"/>
      <c r="I15" s="17"/>
      <c r="J15" s="44"/>
      <c r="K15" s="12"/>
      <c r="L15" s="12"/>
      <c r="M15" s="119"/>
      <c r="N15" s="12"/>
      <c r="O15" s="68"/>
      <c r="P15" s="62"/>
      <c r="Q15" s="62"/>
    </row>
    <row r="16" spans="2:17" s="11" customFormat="1" ht="12" hidden="1">
      <c r="B16" s="6"/>
      <c r="C16" s="6"/>
      <c r="D16" s="31"/>
      <c r="E16" s="6"/>
      <c r="F16" s="12"/>
      <c r="G16" s="12"/>
      <c r="H16" s="15"/>
      <c r="I16" s="17"/>
      <c r="J16" s="44"/>
      <c r="K16" s="12"/>
      <c r="L16" s="12"/>
      <c r="M16" s="119"/>
      <c r="N16" s="12"/>
      <c r="O16" s="68"/>
      <c r="P16" s="62"/>
      <c r="Q16" s="62"/>
    </row>
    <row r="17" spans="2:17" s="11" customFormat="1" ht="12" hidden="1">
      <c r="B17" s="6"/>
      <c r="C17" s="6"/>
      <c r="D17" s="31"/>
      <c r="E17" s="6"/>
      <c r="F17" s="12"/>
      <c r="G17" s="12"/>
      <c r="H17" s="15"/>
      <c r="I17" s="17"/>
      <c r="J17" s="44"/>
      <c r="K17" s="12"/>
      <c r="L17" s="12"/>
      <c r="M17" s="119"/>
      <c r="N17" s="12"/>
      <c r="O17" s="68"/>
      <c r="P17" s="62"/>
      <c r="Q17" s="62"/>
    </row>
    <row r="18" spans="2:17" s="11" customFormat="1" ht="12" hidden="1">
      <c r="B18" s="6"/>
      <c r="C18" s="6"/>
      <c r="D18" s="31"/>
      <c r="E18" s="6"/>
      <c r="F18" s="12"/>
      <c r="G18" s="12"/>
      <c r="H18" s="15"/>
      <c r="I18" s="17"/>
      <c r="J18" s="44"/>
      <c r="K18" s="12"/>
      <c r="L18" s="12"/>
      <c r="M18" s="119"/>
      <c r="N18" s="12"/>
      <c r="O18" s="68"/>
      <c r="P18" s="62"/>
      <c r="Q18" s="62"/>
    </row>
    <row r="19" spans="2:17" s="11" customFormat="1" ht="12" hidden="1">
      <c r="B19" s="6"/>
      <c r="C19" s="6"/>
      <c r="D19" s="31"/>
      <c r="E19" s="6"/>
      <c r="F19" s="12"/>
      <c r="G19" s="12"/>
      <c r="H19" s="15"/>
      <c r="I19" s="17"/>
      <c r="J19" s="44"/>
      <c r="K19" s="12"/>
      <c r="L19" s="12"/>
      <c r="M19" s="119"/>
      <c r="N19" s="12"/>
      <c r="O19" s="68"/>
      <c r="P19" s="62"/>
      <c r="Q19" s="62"/>
    </row>
    <row r="20" spans="2:17" s="11" customFormat="1" ht="12" hidden="1">
      <c r="B20" s="6"/>
      <c r="C20" s="6"/>
      <c r="D20" s="31"/>
      <c r="E20" s="6"/>
      <c r="F20" s="12"/>
      <c r="G20" s="12"/>
      <c r="H20" s="15"/>
      <c r="I20" s="17"/>
      <c r="J20" s="44"/>
      <c r="K20" s="12"/>
      <c r="L20" s="12"/>
      <c r="M20" s="119"/>
      <c r="N20" s="12"/>
      <c r="O20" s="68"/>
      <c r="P20" s="62"/>
      <c r="Q20" s="62"/>
    </row>
    <row r="21" spans="2:17" s="11" customFormat="1" ht="12" hidden="1">
      <c r="B21" s="6"/>
      <c r="C21" s="6"/>
      <c r="D21" s="31"/>
      <c r="E21" s="6"/>
      <c r="F21" s="12"/>
      <c r="G21" s="12"/>
      <c r="H21" s="15"/>
      <c r="I21" s="17"/>
      <c r="J21" s="44"/>
      <c r="K21" s="12"/>
      <c r="L21" s="12"/>
      <c r="M21" s="119"/>
      <c r="N21" s="12"/>
      <c r="O21" s="68"/>
      <c r="P21" s="62"/>
      <c r="Q21" s="62"/>
    </row>
    <row r="22" spans="2:17" s="11" customFormat="1" ht="12" hidden="1">
      <c r="B22" s="6"/>
      <c r="C22" s="6"/>
      <c r="D22" s="31"/>
      <c r="E22" s="6"/>
      <c r="F22" s="12"/>
      <c r="G22" s="12"/>
      <c r="H22" s="15"/>
      <c r="I22" s="17"/>
      <c r="J22" s="44"/>
      <c r="K22" s="12"/>
      <c r="L22" s="12"/>
      <c r="M22" s="119"/>
      <c r="N22" s="12"/>
      <c r="O22" s="68"/>
      <c r="P22" s="62"/>
      <c r="Q22" s="62"/>
    </row>
    <row r="23" spans="2:17" s="11" customFormat="1" ht="12" hidden="1">
      <c r="B23" s="7"/>
      <c r="C23" s="6"/>
      <c r="D23" s="40"/>
      <c r="E23" s="8"/>
      <c r="F23" s="9"/>
      <c r="G23" s="10"/>
      <c r="H23" s="15"/>
      <c r="I23" s="26"/>
      <c r="J23" s="44"/>
      <c r="K23" s="10"/>
      <c r="L23" s="10"/>
      <c r="M23" s="119"/>
      <c r="N23" s="12"/>
      <c r="O23" s="68"/>
      <c r="P23" s="64"/>
      <c r="Q23" s="64"/>
    </row>
    <row r="24" spans="2:17" s="11" customFormat="1" ht="12" hidden="1">
      <c r="B24" s="6"/>
      <c r="C24" s="6"/>
      <c r="D24" s="31"/>
      <c r="E24" s="6"/>
      <c r="F24" s="12"/>
      <c r="G24" s="12"/>
      <c r="H24" s="15"/>
      <c r="I24" s="17"/>
      <c r="J24" s="44"/>
      <c r="K24" s="12"/>
      <c r="L24" s="12"/>
      <c r="M24" s="119"/>
      <c r="N24" s="12"/>
      <c r="O24" s="68"/>
      <c r="P24" s="62"/>
      <c r="Q24" s="62"/>
    </row>
    <row r="25" spans="2:17" s="11" customFormat="1" ht="12" hidden="1">
      <c r="B25" s="6"/>
      <c r="C25" s="6"/>
      <c r="D25" s="31"/>
      <c r="E25" s="6"/>
      <c r="F25" s="12"/>
      <c r="G25" s="12"/>
      <c r="H25" s="15"/>
      <c r="I25" s="17"/>
      <c r="J25" s="44"/>
      <c r="K25" s="12"/>
      <c r="L25" s="12"/>
      <c r="M25" s="119"/>
      <c r="N25" s="12"/>
      <c r="O25" s="68"/>
      <c r="P25" s="62"/>
      <c r="Q25" s="62"/>
    </row>
    <row r="26" spans="2:17" s="11" customFormat="1" ht="12" hidden="1">
      <c r="B26" s="34"/>
      <c r="C26" s="34"/>
      <c r="D26" s="42"/>
      <c r="E26" s="34"/>
      <c r="F26" s="35"/>
      <c r="G26" s="35"/>
      <c r="H26" s="36"/>
      <c r="I26" s="37"/>
      <c r="J26" s="45"/>
      <c r="K26" s="35"/>
      <c r="L26" s="35"/>
      <c r="M26" s="120"/>
      <c r="N26" s="35"/>
      <c r="O26" s="69"/>
      <c r="P26" s="65"/>
      <c r="Q26" s="65"/>
    </row>
    <row r="27" spans="2:17" s="11" customFormat="1" ht="0.75" customHeight="1">
      <c r="B27" s="6"/>
      <c r="C27" s="6"/>
      <c r="D27" s="31"/>
      <c r="E27" s="6"/>
      <c r="F27" s="12"/>
      <c r="G27" s="12"/>
      <c r="H27" s="15"/>
      <c r="I27" s="17"/>
      <c r="J27" s="44"/>
      <c r="K27" s="14"/>
      <c r="L27" s="85"/>
      <c r="M27" s="121" t="s">
        <v>226</v>
      </c>
      <c r="N27" s="85"/>
      <c r="O27" s="70"/>
      <c r="P27" s="63"/>
      <c r="Q27" s="62"/>
    </row>
    <row r="28" spans="2:17" s="11" customFormat="1" ht="12" hidden="1">
      <c r="B28" s="6"/>
      <c r="C28" s="6"/>
      <c r="D28" s="31"/>
      <c r="E28" s="6"/>
      <c r="F28" s="12"/>
      <c r="G28" s="12"/>
      <c r="H28" s="15"/>
      <c r="I28" s="17"/>
      <c r="J28" s="44"/>
      <c r="K28" s="12"/>
      <c r="L28" s="85"/>
      <c r="M28" s="122"/>
      <c r="N28" s="85"/>
      <c r="O28" s="70"/>
      <c r="P28" s="62"/>
      <c r="Q28" s="62"/>
    </row>
    <row r="29" spans="2:17" s="11" customFormat="1" ht="12" hidden="1">
      <c r="B29" s="6"/>
      <c r="C29" s="6"/>
      <c r="D29" s="31"/>
      <c r="E29" s="6"/>
      <c r="F29" s="12"/>
      <c r="G29" s="12"/>
      <c r="H29" s="15"/>
      <c r="I29" s="17"/>
      <c r="J29" s="44"/>
      <c r="K29" s="12"/>
      <c r="L29" s="85"/>
      <c r="M29" s="122"/>
      <c r="N29" s="85"/>
      <c r="O29" s="70"/>
      <c r="P29" s="62"/>
      <c r="Q29" s="62"/>
    </row>
    <row r="30" spans="2:17" s="11" customFormat="1" ht="12" hidden="1">
      <c r="B30" s="6"/>
      <c r="C30" s="6"/>
      <c r="D30" s="31"/>
      <c r="E30" s="6"/>
      <c r="F30" s="12"/>
      <c r="G30" s="12"/>
      <c r="H30" s="15"/>
      <c r="I30" s="17"/>
      <c r="J30" s="44"/>
      <c r="K30" s="12"/>
      <c r="L30" s="85"/>
      <c r="M30" s="122"/>
      <c r="N30" s="85"/>
      <c r="O30" s="70"/>
      <c r="P30" s="62"/>
      <c r="Q30" s="62"/>
    </row>
    <row r="31" spans="2:17" s="11" customFormat="1" ht="12" hidden="1">
      <c r="B31" s="6"/>
      <c r="C31" s="6"/>
      <c r="D31" s="31"/>
      <c r="E31" s="6"/>
      <c r="F31" s="12"/>
      <c r="G31" s="12"/>
      <c r="H31" s="15"/>
      <c r="I31" s="17"/>
      <c r="J31" s="44"/>
      <c r="K31" s="12"/>
      <c r="L31" s="85"/>
      <c r="M31" s="122"/>
      <c r="N31" s="85"/>
      <c r="O31" s="70"/>
      <c r="P31" s="62"/>
      <c r="Q31" s="62"/>
    </row>
    <row r="32" spans="2:17" s="11" customFormat="1" ht="12" hidden="1">
      <c r="B32" s="6"/>
      <c r="C32" s="6"/>
      <c r="D32" s="31"/>
      <c r="E32" s="6"/>
      <c r="F32" s="12"/>
      <c r="G32" s="12"/>
      <c r="H32" s="15"/>
      <c r="I32" s="17"/>
      <c r="J32" s="44"/>
      <c r="K32" s="12"/>
      <c r="L32" s="85"/>
      <c r="M32" s="122"/>
      <c r="N32" s="85"/>
      <c r="O32" s="70"/>
      <c r="P32" s="62"/>
      <c r="Q32" s="62"/>
    </row>
    <row r="33" spans="2:17" s="11" customFormat="1" ht="12" hidden="1">
      <c r="B33" s="6"/>
      <c r="C33" s="6"/>
      <c r="D33" s="31"/>
      <c r="E33" s="6"/>
      <c r="F33" s="12"/>
      <c r="G33" s="12"/>
      <c r="H33" s="15"/>
      <c r="I33" s="17"/>
      <c r="J33" s="44"/>
      <c r="K33" s="12"/>
      <c r="L33" s="85"/>
      <c r="M33" s="122"/>
      <c r="N33" s="85"/>
      <c r="O33" s="70"/>
      <c r="P33" s="62"/>
      <c r="Q33" s="62"/>
    </row>
    <row r="34" spans="2:17" s="11" customFormat="1" ht="12" hidden="1">
      <c r="B34" s="6"/>
      <c r="C34" s="6"/>
      <c r="D34" s="31"/>
      <c r="E34" s="6"/>
      <c r="F34" s="12"/>
      <c r="G34" s="12"/>
      <c r="H34" s="15"/>
      <c r="I34" s="17"/>
      <c r="J34" s="44"/>
      <c r="K34" s="12"/>
      <c r="L34" s="85"/>
      <c r="M34" s="122"/>
      <c r="N34" s="85"/>
      <c r="O34" s="70"/>
      <c r="P34" s="62"/>
      <c r="Q34" s="62"/>
    </row>
    <row r="35" spans="2:17" s="11" customFormat="1" ht="12" hidden="1">
      <c r="B35" s="6"/>
      <c r="C35" s="6"/>
      <c r="D35" s="31"/>
      <c r="E35" s="6"/>
      <c r="F35" s="12"/>
      <c r="G35" s="12"/>
      <c r="H35" s="15"/>
      <c r="I35" s="17"/>
      <c r="J35" s="44"/>
      <c r="K35" s="12"/>
      <c r="L35" s="85"/>
      <c r="M35" s="122"/>
      <c r="N35" s="85"/>
      <c r="O35" s="70"/>
      <c r="P35" s="62"/>
      <c r="Q35" s="62"/>
    </row>
    <row r="36" spans="2:17" s="11" customFormat="1" ht="12" hidden="1">
      <c r="B36" s="7"/>
      <c r="C36" s="6"/>
      <c r="D36" s="40"/>
      <c r="E36" s="8"/>
      <c r="F36" s="9"/>
      <c r="G36" s="10"/>
      <c r="H36" s="15"/>
      <c r="I36" s="26"/>
      <c r="J36" s="44"/>
      <c r="K36" s="10"/>
      <c r="L36" s="104"/>
      <c r="M36" s="122"/>
      <c r="N36" s="85"/>
      <c r="O36" s="70"/>
      <c r="P36" s="64"/>
      <c r="Q36" s="64"/>
    </row>
    <row r="37" spans="2:17" s="11" customFormat="1" ht="12" hidden="1">
      <c r="B37" s="6"/>
      <c r="C37" s="6"/>
      <c r="D37" s="31"/>
      <c r="E37" s="6"/>
      <c r="F37" s="12"/>
      <c r="G37" s="12"/>
      <c r="H37" s="15"/>
      <c r="I37" s="17"/>
      <c r="J37" s="44"/>
      <c r="K37" s="12"/>
      <c r="L37" s="85"/>
      <c r="M37" s="122"/>
      <c r="N37" s="85"/>
      <c r="O37" s="70"/>
      <c r="P37" s="62"/>
      <c r="Q37" s="62"/>
    </row>
    <row r="38" spans="2:17" s="11" customFormat="1" ht="12" hidden="1">
      <c r="B38" s="6"/>
      <c r="C38" s="6"/>
      <c r="D38" s="31"/>
      <c r="E38" s="6"/>
      <c r="F38" s="12"/>
      <c r="G38" s="12"/>
      <c r="H38" s="15"/>
      <c r="I38" s="17"/>
      <c r="J38" s="44"/>
      <c r="K38" s="12"/>
      <c r="L38" s="85"/>
      <c r="M38" s="122"/>
      <c r="N38" s="85"/>
      <c r="O38" s="70"/>
      <c r="P38" s="62"/>
      <c r="Q38" s="62"/>
    </row>
    <row r="39" spans="2:17" s="11" customFormat="1" ht="12" hidden="1">
      <c r="B39" s="13"/>
      <c r="C39" s="6"/>
      <c r="D39" s="39"/>
      <c r="E39" s="13"/>
      <c r="F39" s="14"/>
      <c r="G39" s="14"/>
      <c r="H39" s="15"/>
      <c r="I39" s="25"/>
      <c r="J39" s="44"/>
      <c r="K39" s="14"/>
      <c r="L39" s="88"/>
      <c r="M39" s="122"/>
      <c r="N39" s="85"/>
      <c r="O39" s="70"/>
      <c r="P39" s="63"/>
      <c r="Q39" s="63"/>
    </row>
    <row r="40" spans="2:17" s="11" customFormat="1" ht="12" hidden="1">
      <c r="B40" s="13"/>
      <c r="C40" s="6"/>
      <c r="D40" s="39"/>
      <c r="E40" s="13"/>
      <c r="F40" s="14"/>
      <c r="G40" s="14"/>
      <c r="H40" s="15"/>
      <c r="I40" s="25"/>
      <c r="J40" s="44"/>
      <c r="K40" s="14"/>
      <c r="L40" s="88"/>
      <c r="M40" s="122"/>
      <c r="N40" s="85"/>
      <c r="O40" s="70"/>
      <c r="P40" s="63"/>
      <c r="Q40" s="63"/>
    </row>
    <row r="41" spans="2:17" s="11" customFormat="1" ht="12" hidden="1">
      <c r="B41" s="6"/>
      <c r="C41" s="6"/>
      <c r="D41" s="31"/>
      <c r="E41" s="6"/>
      <c r="F41" s="12"/>
      <c r="G41" s="12"/>
      <c r="H41" s="15"/>
      <c r="I41" s="17"/>
      <c r="J41" s="44"/>
      <c r="K41" s="14"/>
      <c r="L41" s="85"/>
      <c r="M41" s="122"/>
      <c r="N41" s="85"/>
      <c r="O41" s="70"/>
      <c r="P41" s="63"/>
      <c r="Q41" s="62"/>
    </row>
    <row r="42" spans="2:17" s="11" customFormat="1" ht="12" hidden="1">
      <c r="B42" s="6"/>
      <c r="C42" s="6"/>
      <c r="D42" s="31"/>
      <c r="E42" s="6"/>
      <c r="F42" s="12"/>
      <c r="G42" s="12"/>
      <c r="H42" s="15"/>
      <c r="I42" s="17"/>
      <c r="J42" s="44"/>
      <c r="K42" s="12"/>
      <c r="L42" s="85"/>
      <c r="M42" s="122"/>
      <c r="N42" s="85"/>
      <c r="O42" s="70"/>
      <c r="P42" s="62"/>
      <c r="Q42" s="62"/>
    </row>
    <row r="43" spans="2:17" s="11" customFormat="1" ht="12" hidden="1">
      <c r="B43" s="6"/>
      <c r="C43" s="6"/>
      <c r="D43" s="31"/>
      <c r="E43" s="6"/>
      <c r="F43" s="12"/>
      <c r="G43" s="12"/>
      <c r="H43" s="15"/>
      <c r="I43" s="17"/>
      <c r="J43" s="44"/>
      <c r="K43" s="12"/>
      <c r="L43" s="85"/>
      <c r="M43" s="122"/>
      <c r="N43" s="85"/>
      <c r="O43" s="70"/>
      <c r="P43" s="62"/>
      <c r="Q43" s="62"/>
    </row>
    <row r="44" spans="2:17" s="11" customFormat="1" ht="12" hidden="1">
      <c r="B44" s="6"/>
      <c r="C44" s="6"/>
      <c r="D44" s="31"/>
      <c r="E44" s="6"/>
      <c r="F44" s="12"/>
      <c r="G44" s="12"/>
      <c r="H44" s="15"/>
      <c r="I44" s="17"/>
      <c r="J44" s="44"/>
      <c r="K44" s="12"/>
      <c r="L44" s="85"/>
      <c r="M44" s="122"/>
      <c r="N44" s="85"/>
      <c r="O44" s="70"/>
      <c r="P44" s="62"/>
      <c r="Q44" s="62"/>
    </row>
    <row r="45" spans="2:17" s="11" customFormat="1" ht="12" hidden="1">
      <c r="B45" s="6"/>
      <c r="C45" s="6"/>
      <c r="D45" s="31"/>
      <c r="E45" s="6"/>
      <c r="F45" s="12"/>
      <c r="G45" s="12"/>
      <c r="H45" s="15"/>
      <c r="I45" s="17"/>
      <c r="J45" s="44"/>
      <c r="K45" s="12"/>
      <c r="L45" s="85"/>
      <c r="M45" s="122"/>
      <c r="N45" s="85"/>
      <c r="O45" s="70"/>
      <c r="P45" s="62"/>
      <c r="Q45" s="62"/>
    </row>
    <row r="46" spans="2:17" s="11" customFormat="1" ht="12" hidden="1">
      <c r="B46" s="6"/>
      <c r="C46" s="6"/>
      <c r="D46" s="31"/>
      <c r="E46" s="6"/>
      <c r="F46" s="12"/>
      <c r="G46" s="12"/>
      <c r="H46" s="15"/>
      <c r="I46" s="17"/>
      <c r="J46" s="44"/>
      <c r="K46" s="12"/>
      <c r="L46" s="85"/>
      <c r="M46" s="122"/>
      <c r="N46" s="85"/>
      <c r="O46" s="70"/>
      <c r="P46" s="62"/>
      <c r="Q46" s="62"/>
    </row>
    <row r="47" spans="2:17" s="11" customFormat="1" ht="12" hidden="1">
      <c r="B47" s="57"/>
      <c r="C47" s="57"/>
      <c r="D47" s="31"/>
      <c r="E47" s="6"/>
      <c r="F47" s="12"/>
      <c r="G47" s="12"/>
      <c r="H47" s="86"/>
      <c r="I47" s="102"/>
      <c r="J47" s="44"/>
      <c r="K47" s="97"/>
      <c r="L47" s="85"/>
      <c r="M47" s="122"/>
      <c r="N47" s="85"/>
      <c r="O47" s="70"/>
      <c r="P47" s="62"/>
      <c r="Q47" s="62"/>
    </row>
    <row r="48" spans="2:20" s="11" customFormat="1" ht="12" hidden="1">
      <c r="B48" s="6"/>
      <c r="C48" s="6"/>
      <c r="D48" s="31"/>
      <c r="E48" s="6"/>
      <c r="F48" s="12"/>
      <c r="G48" s="12"/>
      <c r="H48" s="15"/>
      <c r="I48" s="17"/>
      <c r="J48" s="44"/>
      <c r="K48" s="12"/>
      <c r="L48" s="85"/>
      <c r="M48" s="122"/>
      <c r="N48" s="85"/>
      <c r="O48" s="70"/>
      <c r="P48" s="100"/>
      <c r="Q48" s="66"/>
      <c r="T48" s="90"/>
    </row>
    <row r="49" spans="2:20" s="11" customFormat="1" ht="12" hidden="1">
      <c r="B49" s="34"/>
      <c r="C49" s="34"/>
      <c r="D49" s="105"/>
      <c r="E49" s="34"/>
      <c r="F49" s="35"/>
      <c r="G49" s="35"/>
      <c r="H49" s="36"/>
      <c r="I49" s="37"/>
      <c r="J49" s="45"/>
      <c r="K49" s="35"/>
      <c r="L49" s="98"/>
      <c r="M49" s="122"/>
      <c r="N49" s="98"/>
      <c r="O49" s="95"/>
      <c r="P49" s="65"/>
      <c r="Q49" s="103"/>
      <c r="T49" s="90"/>
    </row>
    <row r="50" spans="2:20" s="11" customFormat="1" ht="12" hidden="1">
      <c r="B50" s="87"/>
      <c r="C50" s="58"/>
      <c r="D50" s="87"/>
      <c r="E50" s="87"/>
      <c r="F50" s="14"/>
      <c r="G50" s="14"/>
      <c r="H50" s="15"/>
      <c r="I50" s="25"/>
      <c r="J50" s="33"/>
      <c r="K50" s="14"/>
      <c r="L50" s="88"/>
      <c r="M50" s="122"/>
      <c r="N50" s="62"/>
      <c r="O50" s="70"/>
      <c r="P50" s="62"/>
      <c r="Q50" s="66"/>
      <c r="R50" s="109"/>
      <c r="T50" s="90"/>
    </row>
    <row r="51" spans="2:20" s="11" customFormat="1" ht="12">
      <c r="B51" s="58" t="s">
        <v>41</v>
      </c>
      <c r="C51" s="58" t="s">
        <v>71</v>
      </c>
      <c r="D51" s="110" t="s">
        <v>42</v>
      </c>
      <c r="E51" s="110" t="s">
        <v>43</v>
      </c>
      <c r="F51" s="12">
        <v>354096</v>
      </c>
      <c r="G51" s="12">
        <v>177048</v>
      </c>
      <c r="H51" s="15">
        <f aca="true" t="shared" si="0" ref="H51:H65">G51*100/F51</f>
        <v>50</v>
      </c>
      <c r="I51" s="17">
        <v>60</v>
      </c>
      <c r="J51" s="70">
        <f aca="true" t="shared" si="1" ref="J51:J66">G51</f>
        <v>177048</v>
      </c>
      <c r="K51" s="12">
        <v>177048</v>
      </c>
      <c r="L51" s="85">
        <v>0</v>
      </c>
      <c r="M51" s="122"/>
      <c r="N51" s="85">
        <f>N50+J51</f>
        <v>177048</v>
      </c>
      <c r="O51" s="70">
        <v>177000</v>
      </c>
      <c r="P51" s="62">
        <v>177000</v>
      </c>
      <c r="Q51" s="59"/>
      <c r="T51" s="90"/>
    </row>
    <row r="52" spans="2:17" s="11" customFormat="1" ht="12">
      <c r="B52" s="58" t="s">
        <v>59</v>
      </c>
      <c r="C52" s="58" t="s">
        <v>71</v>
      </c>
      <c r="D52" s="110" t="s">
        <v>60</v>
      </c>
      <c r="E52" s="110" t="s">
        <v>61</v>
      </c>
      <c r="F52" s="12">
        <v>528300</v>
      </c>
      <c r="G52" s="12">
        <v>264150</v>
      </c>
      <c r="H52" s="15">
        <f t="shared" si="0"/>
        <v>50</v>
      </c>
      <c r="I52" s="17">
        <v>60</v>
      </c>
      <c r="J52" s="70">
        <f t="shared" si="1"/>
        <v>264150</v>
      </c>
      <c r="K52" s="12">
        <v>0</v>
      </c>
      <c r="L52" s="85">
        <v>264150</v>
      </c>
      <c r="M52" s="122"/>
      <c r="N52" s="85">
        <f aca="true" t="shared" si="2" ref="N52:N66">N51+J52</f>
        <v>441198</v>
      </c>
      <c r="O52" s="70">
        <v>264100</v>
      </c>
      <c r="P52" s="58"/>
      <c r="Q52" s="66">
        <v>264100</v>
      </c>
    </row>
    <row r="53" spans="2:17" s="11" customFormat="1" ht="12">
      <c r="B53" s="58" t="s">
        <v>62</v>
      </c>
      <c r="C53" s="58" t="s">
        <v>71</v>
      </c>
      <c r="D53" s="110" t="s">
        <v>63</v>
      </c>
      <c r="E53" s="110" t="s">
        <v>64</v>
      </c>
      <c r="F53" s="12">
        <v>560000</v>
      </c>
      <c r="G53" s="12">
        <v>280000</v>
      </c>
      <c r="H53" s="15">
        <f t="shared" si="0"/>
        <v>50</v>
      </c>
      <c r="I53" s="17">
        <v>60</v>
      </c>
      <c r="J53" s="70">
        <f t="shared" si="1"/>
        <v>280000</v>
      </c>
      <c r="K53" s="12">
        <v>0</v>
      </c>
      <c r="L53" s="85">
        <v>280000</v>
      </c>
      <c r="M53" s="122"/>
      <c r="N53" s="85">
        <f t="shared" si="2"/>
        <v>721198</v>
      </c>
      <c r="O53" s="70">
        <v>280000</v>
      </c>
      <c r="P53" s="58"/>
      <c r="Q53" s="66">
        <v>280000</v>
      </c>
    </row>
    <row r="54" spans="2:17" s="11" customFormat="1" ht="12">
      <c r="B54" s="58" t="s">
        <v>129</v>
      </c>
      <c r="C54" s="58" t="s">
        <v>135</v>
      </c>
      <c r="D54" s="110" t="s">
        <v>130</v>
      </c>
      <c r="E54" s="110" t="s">
        <v>131</v>
      </c>
      <c r="F54" s="12">
        <v>176120</v>
      </c>
      <c r="G54" s="12">
        <v>87120</v>
      </c>
      <c r="H54" s="15">
        <f t="shared" si="0"/>
        <v>49.46627299568476</v>
      </c>
      <c r="I54" s="17">
        <v>60</v>
      </c>
      <c r="J54" s="70">
        <f t="shared" si="1"/>
        <v>87120</v>
      </c>
      <c r="K54" s="12">
        <v>0</v>
      </c>
      <c r="L54" s="85">
        <v>87120</v>
      </c>
      <c r="M54" s="122"/>
      <c r="N54" s="85">
        <f t="shared" si="2"/>
        <v>808318</v>
      </c>
      <c r="O54" s="70">
        <v>87100</v>
      </c>
      <c r="P54" s="58"/>
      <c r="Q54" s="66">
        <v>87100</v>
      </c>
    </row>
    <row r="55" spans="2:17" s="11" customFormat="1" ht="12">
      <c r="B55" s="58" t="s">
        <v>132</v>
      </c>
      <c r="C55" s="58" t="s">
        <v>135</v>
      </c>
      <c r="D55" s="110" t="s">
        <v>133</v>
      </c>
      <c r="E55" s="110" t="s">
        <v>134</v>
      </c>
      <c r="F55" s="12">
        <v>599741</v>
      </c>
      <c r="G55" s="12">
        <v>290000</v>
      </c>
      <c r="H55" s="15">
        <f t="shared" si="0"/>
        <v>48.354206232356965</v>
      </c>
      <c r="I55" s="17">
        <v>60</v>
      </c>
      <c r="J55" s="70">
        <f t="shared" si="1"/>
        <v>290000</v>
      </c>
      <c r="K55" s="12">
        <v>0</v>
      </c>
      <c r="L55" s="85">
        <v>290000</v>
      </c>
      <c r="M55" s="122"/>
      <c r="N55" s="85">
        <f t="shared" si="2"/>
        <v>1098318</v>
      </c>
      <c r="O55" s="70">
        <v>290000</v>
      </c>
      <c r="P55" s="58"/>
      <c r="Q55" s="66">
        <v>290000</v>
      </c>
    </row>
    <row r="56" spans="2:17" s="11" customFormat="1" ht="12">
      <c r="B56" s="6" t="s">
        <v>203</v>
      </c>
      <c r="C56" s="6" t="s">
        <v>199</v>
      </c>
      <c r="D56" s="6" t="s">
        <v>204</v>
      </c>
      <c r="E56" s="6" t="s">
        <v>205</v>
      </c>
      <c r="F56" s="12">
        <v>289000</v>
      </c>
      <c r="G56" s="12">
        <v>144500</v>
      </c>
      <c r="H56" s="15">
        <f t="shared" si="0"/>
        <v>50</v>
      </c>
      <c r="I56" s="17">
        <v>60</v>
      </c>
      <c r="J56" s="33">
        <f t="shared" si="1"/>
        <v>144500</v>
      </c>
      <c r="K56" s="12">
        <v>0</v>
      </c>
      <c r="L56" s="85">
        <v>144500</v>
      </c>
      <c r="M56" s="122"/>
      <c r="N56" s="85">
        <f t="shared" si="2"/>
        <v>1242818</v>
      </c>
      <c r="O56" s="70"/>
      <c r="P56" s="62"/>
      <c r="Q56" s="66"/>
    </row>
    <row r="57" spans="2:16" s="11" customFormat="1" ht="12">
      <c r="B57" s="6" t="s">
        <v>206</v>
      </c>
      <c r="C57" s="6" t="s">
        <v>199</v>
      </c>
      <c r="D57" s="6" t="s">
        <v>207</v>
      </c>
      <c r="E57" s="6" t="s">
        <v>208</v>
      </c>
      <c r="F57" s="12">
        <v>130000</v>
      </c>
      <c r="G57" s="12">
        <v>65000</v>
      </c>
      <c r="H57" s="15">
        <f t="shared" si="0"/>
        <v>50</v>
      </c>
      <c r="I57" s="17">
        <v>60</v>
      </c>
      <c r="J57" s="33">
        <f t="shared" si="1"/>
        <v>65000</v>
      </c>
      <c r="K57" s="12">
        <v>0</v>
      </c>
      <c r="L57" s="85">
        <v>65000</v>
      </c>
      <c r="M57" s="122"/>
      <c r="N57" s="85">
        <f t="shared" si="2"/>
        <v>1307818</v>
      </c>
      <c r="O57" s="33"/>
      <c r="P57" s="58"/>
    </row>
    <row r="58" spans="2:16" s="11" customFormat="1" ht="12">
      <c r="B58" s="6" t="s">
        <v>14</v>
      </c>
      <c r="C58" s="6" t="s">
        <v>17</v>
      </c>
      <c r="D58" s="6" t="s">
        <v>218</v>
      </c>
      <c r="E58" s="6" t="s">
        <v>15</v>
      </c>
      <c r="F58" s="12">
        <v>200000</v>
      </c>
      <c r="G58" s="12">
        <v>99000</v>
      </c>
      <c r="H58" s="15">
        <f t="shared" si="0"/>
        <v>49.5</v>
      </c>
      <c r="I58" s="17">
        <v>55</v>
      </c>
      <c r="J58" s="33">
        <f t="shared" si="1"/>
        <v>99000</v>
      </c>
      <c r="K58" s="12">
        <v>99000</v>
      </c>
      <c r="L58" s="85">
        <v>0</v>
      </c>
      <c r="M58" s="122"/>
      <c r="N58" s="85">
        <f t="shared" si="2"/>
        <v>1406818</v>
      </c>
      <c r="O58" s="33"/>
      <c r="P58" s="58"/>
    </row>
    <row r="59" spans="2:16" s="11" customFormat="1" ht="12">
      <c r="B59" s="6" t="s">
        <v>16</v>
      </c>
      <c r="C59" s="6" t="s">
        <v>17</v>
      </c>
      <c r="D59" s="6" t="s">
        <v>21</v>
      </c>
      <c r="E59" s="6" t="s">
        <v>219</v>
      </c>
      <c r="F59" s="12">
        <v>280556</v>
      </c>
      <c r="G59" s="12">
        <v>140278</v>
      </c>
      <c r="H59" s="15">
        <f t="shared" si="0"/>
        <v>50</v>
      </c>
      <c r="I59" s="17">
        <v>55</v>
      </c>
      <c r="J59" s="33">
        <f t="shared" si="1"/>
        <v>140278</v>
      </c>
      <c r="K59" s="12">
        <v>140278</v>
      </c>
      <c r="L59" s="85">
        <v>0</v>
      </c>
      <c r="M59" s="122"/>
      <c r="N59" s="85">
        <f t="shared" si="2"/>
        <v>1547096</v>
      </c>
      <c r="O59" s="33"/>
      <c r="P59" s="58"/>
    </row>
    <row r="60" spans="2:16" s="11" customFormat="1" ht="12">
      <c r="B60" s="6" t="s">
        <v>56</v>
      </c>
      <c r="C60" s="6" t="s">
        <v>71</v>
      </c>
      <c r="D60" s="6" t="s">
        <v>57</v>
      </c>
      <c r="E60" s="6" t="s">
        <v>58</v>
      </c>
      <c r="F60" s="12">
        <v>250000</v>
      </c>
      <c r="G60" s="12">
        <v>125000</v>
      </c>
      <c r="H60" s="15">
        <f t="shared" si="0"/>
        <v>50</v>
      </c>
      <c r="I60" s="17">
        <v>55</v>
      </c>
      <c r="J60" s="33">
        <f t="shared" si="1"/>
        <v>125000</v>
      </c>
      <c r="K60" s="12">
        <v>68000</v>
      </c>
      <c r="L60" s="85">
        <v>57000</v>
      </c>
      <c r="M60" s="122"/>
      <c r="N60" s="85">
        <f t="shared" si="2"/>
        <v>1672096</v>
      </c>
      <c r="O60" s="33"/>
      <c r="P60" s="58"/>
    </row>
    <row r="61" spans="2:16" s="11" customFormat="1" ht="12">
      <c r="B61" s="6" t="s">
        <v>65</v>
      </c>
      <c r="C61" s="6" t="s">
        <v>71</v>
      </c>
      <c r="D61" s="6" t="s">
        <v>66</v>
      </c>
      <c r="E61" s="6" t="s">
        <v>67</v>
      </c>
      <c r="F61" s="12">
        <v>300000</v>
      </c>
      <c r="G61" s="12">
        <v>100000</v>
      </c>
      <c r="H61" s="15">
        <f t="shared" si="0"/>
        <v>33.333333333333336</v>
      </c>
      <c r="I61" s="17">
        <v>55</v>
      </c>
      <c r="J61" s="33">
        <f t="shared" si="1"/>
        <v>100000</v>
      </c>
      <c r="K61" s="12">
        <v>0</v>
      </c>
      <c r="L61" s="85">
        <v>100000</v>
      </c>
      <c r="M61" s="122"/>
      <c r="N61" s="85">
        <f t="shared" si="2"/>
        <v>1772096</v>
      </c>
      <c r="O61" s="33"/>
      <c r="P61" s="58"/>
    </row>
    <row r="62" spans="2:16" s="11" customFormat="1" ht="12">
      <c r="B62" s="6" t="s">
        <v>103</v>
      </c>
      <c r="C62" s="6" t="s">
        <v>105</v>
      </c>
      <c r="D62" s="6" t="s">
        <v>106</v>
      </c>
      <c r="E62" s="6" t="s">
        <v>104</v>
      </c>
      <c r="F62" s="12">
        <v>333133</v>
      </c>
      <c r="G62" s="12">
        <v>166566</v>
      </c>
      <c r="H62" s="15">
        <f t="shared" si="0"/>
        <v>49.999849909795785</v>
      </c>
      <c r="I62" s="17">
        <v>55</v>
      </c>
      <c r="J62" s="33">
        <f t="shared" si="1"/>
        <v>166566</v>
      </c>
      <c r="K62" s="12">
        <v>0</v>
      </c>
      <c r="L62" s="85">
        <v>166566</v>
      </c>
      <c r="M62" s="122"/>
      <c r="N62" s="85">
        <f t="shared" si="2"/>
        <v>1938662</v>
      </c>
      <c r="O62" s="33"/>
      <c r="P62" s="58"/>
    </row>
    <row r="63" spans="2:16" s="11" customFormat="1" ht="12">
      <c r="B63" s="6" t="s">
        <v>161</v>
      </c>
      <c r="C63" s="6" t="s">
        <v>170</v>
      </c>
      <c r="D63" s="6" t="s">
        <v>162</v>
      </c>
      <c r="E63" s="6" t="s">
        <v>163</v>
      </c>
      <c r="F63" s="12">
        <v>173520</v>
      </c>
      <c r="G63" s="12">
        <v>86760</v>
      </c>
      <c r="H63" s="15">
        <f t="shared" si="0"/>
        <v>50</v>
      </c>
      <c r="I63" s="17">
        <v>55</v>
      </c>
      <c r="J63" s="33">
        <f t="shared" si="1"/>
        <v>86760</v>
      </c>
      <c r="K63" s="12">
        <v>86760</v>
      </c>
      <c r="L63" s="85">
        <v>0</v>
      </c>
      <c r="M63" s="122"/>
      <c r="N63" s="85">
        <f t="shared" si="2"/>
        <v>2025422</v>
      </c>
      <c r="O63" s="33"/>
      <c r="P63" s="58"/>
    </row>
    <row r="64" spans="2:16" s="11" customFormat="1" ht="12">
      <c r="B64" s="6" t="s">
        <v>164</v>
      </c>
      <c r="C64" s="6" t="s">
        <v>170</v>
      </c>
      <c r="D64" s="6" t="s">
        <v>165</v>
      </c>
      <c r="E64" s="6" t="s">
        <v>166</v>
      </c>
      <c r="F64" s="12">
        <v>499800</v>
      </c>
      <c r="G64" s="12">
        <v>249900</v>
      </c>
      <c r="H64" s="15">
        <f t="shared" si="0"/>
        <v>50</v>
      </c>
      <c r="I64" s="17">
        <v>55</v>
      </c>
      <c r="J64" s="33">
        <f t="shared" si="1"/>
        <v>249900</v>
      </c>
      <c r="K64" s="12">
        <v>0</v>
      </c>
      <c r="L64" s="85">
        <v>249900</v>
      </c>
      <c r="M64" s="122"/>
      <c r="N64" s="85">
        <f t="shared" si="2"/>
        <v>2275322</v>
      </c>
      <c r="O64" s="33"/>
      <c r="P64" s="58"/>
    </row>
    <row r="65" spans="2:16" s="11" customFormat="1" ht="12">
      <c r="B65" s="6" t="s">
        <v>167</v>
      </c>
      <c r="C65" s="6" t="s">
        <v>170</v>
      </c>
      <c r="D65" s="6" t="s">
        <v>168</v>
      </c>
      <c r="E65" s="6" t="s">
        <v>169</v>
      </c>
      <c r="F65" s="12">
        <v>291000</v>
      </c>
      <c r="G65" s="12">
        <v>145500</v>
      </c>
      <c r="H65" s="15">
        <f t="shared" si="0"/>
        <v>50</v>
      </c>
      <c r="I65" s="17">
        <v>55</v>
      </c>
      <c r="J65" s="33">
        <f t="shared" si="1"/>
        <v>145500</v>
      </c>
      <c r="K65" s="12">
        <v>70000</v>
      </c>
      <c r="L65" s="85">
        <v>75500</v>
      </c>
      <c r="M65" s="122"/>
      <c r="N65" s="85">
        <f t="shared" si="2"/>
        <v>2420822</v>
      </c>
      <c r="O65" s="33"/>
      <c r="P65" s="58"/>
    </row>
    <row r="66" spans="2:16" s="11" customFormat="1" ht="12">
      <c r="B66" s="6" t="s">
        <v>44</v>
      </c>
      <c r="C66" s="6" t="s">
        <v>71</v>
      </c>
      <c r="D66" s="57" t="s">
        <v>45</v>
      </c>
      <c r="E66" s="6" t="s">
        <v>46</v>
      </c>
      <c r="F66" s="12">
        <v>2030052</v>
      </c>
      <c r="G66" s="12">
        <v>600000</v>
      </c>
      <c r="H66" s="15">
        <f aca="true" t="shared" si="3" ref="H66:H74">G66*100/F66</f>
        <v>29.555893149535084</v>
      </c>
      <c r="I66" s="17">
        <v>50</v>
      </c>
      <c r="J66" s="33">
        <f t="shared" si="1"/>
        <v>600000</v>
      </c>
      <c r="K66" s="12">
        <v>600000</v>
      </c>
      <c r="L66" s="85">
        <v>0</v>
      </c>
      <c r="M66" s="122"/>
      <c r="N66" s="85">
        <f t="shared" si="2"/>
        <v>3020822</v>
      </c>
      <c r="O66" s="33"/>
      <c r="P66" s="58"/>
    </row>
    <row r="67" spans="2:16" s="11" customFormat="1" ht="12">
      <c r="B67" s="6" t="s">
        <v>47</v>
      </c>
      <c r="C67" s="6" t="s">
        <v>71</v>
      </c>
      <c r="D67" s="6" t="s">
        <v>48</v>
      </c>
      <c r="E67" s="6" t="s">
        <v>49</v>
      </c>
      <c r="F67" s="12">
        <v>150000</v>
      </c>
      <c r="G67" s="12">
        <v>75000</v>
      </c>
      <c r="H67" s="15">
        <f t="shared" si="3"/>
        <v>50</v>
      </c>
      <c r="I67" s="17">
        <v>50</v>
      </c>
      <c r="J67" s="33">
        <f aca="true" t="shared" si="4" ref="J67:J74">G67</f>
        <v>75000</v>
      </c>
      <c r="K67" s="12">
        <v>0</v>
      </c>
      <c r="L67" s="85">
        <v>75000</v>
      </c>
      <c r="M67" s="122"/>
      <c r="N67" s="85">
        <f aca="true" t="shared" si="5" ref="N67:N74">N66+J67</f>
        <v>3095822</v>
      </c>
      <c r="O67" s="33"/>
      <c r="P67" s="58"/>
    </row>
    <row r="68" spans="2:17" s="11" customFormat="1" ht="12">
      <c r="B68" s="6" t="s">
        <v>50</v>
      </c>
      <c r="C68" s="6" t="s">
        <v>71</v>
      </c>
      <c r="D68" s="57" t="s">
        <v>51</v>
      </c>
      <c r="E68" s="6" t="s">
        <v>52</v>
      </c>
      <c r="F68" s="12">
        <v>1785521</v>
      </c>
      <c r="G68" s="12">
        <v>600000</v>
      </c>
      <c r="H68" s="15">
        <f t="shared" si="3"/>
        <v>33.603637257696775</v>
      </c>
      <c r="I68" s="17">
        <v>50</v>
      </c>
      <c r="J68" s="33">
        <f t="shared" si="4"/>
        <v>600000</v>
      </c>
      <c r="K68" s="12">
        <v>0</v>
      </c>
      <c r="L68" s="85">
        <v>600000</v>
      </c>
      <c r="M68" s="122"/>
      <c r="N68" s="85">
        <f t="shared" si="5"/>
        <v>3695822</v>
      </c>
      <c r="O68" s="33"/>
      <c r="P68" s="58"/>
      <c r="Q68" s="59"/>
    </row>
    <row r="69" spans="2:17" ht="12.75">
      <c r="B69" s="6" t="s">
        <v>68</v>
      </c>
      <c r="C69" s="6" t="s">
        <v>71</v>
      </c>
      <c r="D69" s="6" t="s">
        <v>69</v>
      </c>
      <c r="E69" s="6" t="s">
        <v>70</v>
      </c>
      <c r="F69" s="12">
        <v>591582</v>
      </c>
      <c r="G69" s="12">
        <v>290000</v>
      </c>
      <c r="H69" s="15">
        <f t="shared" si="3"/>
        <v>49.02109935731649</v>
      </c>
      <c r="I69" s="17">
        <v>50</v>
      </c>
      <c r="J69" s="33">
        <f t="shared" si="4"/>
        <v>290000</v>
      </c>
      <c r="K69" s="12">
        <v>0</v>
      </c>
      <c r="L69" s="85">
        <v>290000</v>
      </c>
      <c r="M69" s="122"/>
      <c r="N69" s="85">
        <f t="shared" si="5"/>
        <v>3985822</v>
      </c>
      <c r="O69" s="33"/>
      <c r="P69" s="113"/>
      <c r="Q69" s="11"/>
    </row>
    <row r="70" spans="2:17" ht="12.75">
      <c r="B70" s="6" t="s">
        <v>209</v>
      </c>
      <c r="C70" s="6" t="s">
        <v>98</v>
      </c>
      <c r="D70" s="57" t="s">
        <v>96</v>
      </c>
      <c r="E70" s="6" t="s">
        <v>97</v>
      </c>
      <c r="F70" s="12">
        <v>124506</v>
      </c>
      <c r="G70" s="12">
        <v>62000</v>
      </c>
      <c r="H70" s="15">
        <f t="shared" si="3"/>
        <v>49.79679694151286</v>
      </c>
      <c r="I70" s="28">
        <v>50</v>
      </c>
      <c r="J70" s="33">
        <f t="shared" si="4"/>
        <v>62000</v>
      </c>
      <c r="K70" s="12">
        <v>0</v>
      </c>
      <c r="L70" s="85">
        <v>62000</v>
      </c>
      <c r="M70" s="122"/>
      <c r="N70" s="85">
        <f t="shared" si="5"/>
        <v>4047822</v>
      </c>
      <c r="O70" s="33"/>
      <c r="P70" s="113"/>
      <c r="Q70" s="11"/>
    </row>
    <row r="71" spans="2:17" ht="12.75">
      <c r="B71" s="6" t="s">
        <v>126</v>
      </c>
      <c r="C71" s="6" t="s">
        <v>135</v>
      </c>
      <c r="D71" s="6" t="s">
        <v>127</v>
      </c>
      <c r="E71" s="6" t="s">
        <v>128</v>
      </c>
      <c r="F71" s="12">
        <v>2093154</v>
      </c>
      <c r="G71" s="12">
        <v>600000</v>
      </c>
      <c r="H71" s="15">
        <f t="shared" si="3"/>
        <v>28.664876067408322</v>
      </c>
      <c r="I71" s="17">
        <v>50</v>
      </c>
      <c r="J71" s="33">
        <f t="shared" si="4"/>
        <v>600000</v>
      </c>
      <c r="K71" s="12">
        <v>600000</v>
      </c>
      <c r="L71" s="85">
        <v>0</v>
      </c>
      <c r="M71" s="122"/>
      <c r="N71" s="85">
        <f t="shared" si="5"/>
        <v>4647822</v>
      </c>
      <c r="O71" s="33"/>
      <c r="P71" s="113"/>
      <c r="Q71" s="11"/>
    </row>
    <row r="72" spans="2:17" ht="12.75">
      <c r="B72" s="7" t="s">
        <v>116</v>
      </c>
      <c r="C72" s="6" t="s">
        <v>119</v>
      </c>
      <c r="D72" s="7" t="s">
        <v>117</v>
      </c>
      <c r="E72" s="8" t="s">
        <v>118</v>
      </c>
      <c r="F72" s="9">
        <v>150000</v>
      </c>
      <c r="G72" s="10">
        <v>75000</v>
      </c>
      <c r="H72" s="15">
        <f t="shared" si="3"/>
        <v>50</v>
      </c>
      <c r="I72" s="26">
        <v>45</v>
      </c>
      <c r="J72" s="33">
        <f t="shared" si="4"/>
        <v>75000</v>
      </c>
      <c r="K72" s="10">
        <v>0</v>
      </c>
      <c r="L72" s="104">
        <v>75000</v>
      </c>
      <c r="M72" s="122"/>
      <c r="N72" s="85">
        <f t="shared" si="5"/>
        <v>4722822</v>
      </c>
      <c r="O72" s="33"/>
      <c r="P72" s="113"/>
      <c r="Q72" s="11"/>
    </row>
    <row r="73" spans="2:17" ht="12.75">
      <c r="B73" s="6" t="s">
        <v>53</v>
      </c>
      <c r="C73" s="6" t="s">
        <v>71</v>
      </c>
      <c r="D73" s="6" t="s">
        <v>54</v>
      </c>
      <c r="E73" s="6" t="s">
        <v>55</v>
      </c>
      <c r="F73" s="12">
        <v>370000</v>
      </c>
      <c r="G73" s="12">
        <v>185000</v>
      </c>
      <c r="H73" s="15">
        <f t="shared" si="3"/>
        <v>50</v>
      </c>
      <c r="I73" s="17">
        <v>40</v>
      </c>
      <c r="J73" s="33">
        <f t="shared" si="4"/>
        <v>185000</v>
      </c>
      <c r="K73" s="12">
        <v>185000</v>
      </c>
      <c r="L73" s="85">
        <v>0</v>
      </c>
      <c r="M73" s="122"/>
      <c r="N73" s="85">
        <f t="shared" si="5"/>
        <v>4907822</v>
      </c>
      <c r="O73" s="33"/>
      <c r="P73" s="113"/>
      <c r="Q73" s="11"/>
    </row>
    <row r="74" spans="2:17" ht="12.75">
      <c r="B74" s="6" t="s">
        <v>200</v>
      </c>
      <c r="C74" s="6" t="s">
        <v>199</v>
      </c>
      <c r="D74" s="6" t="s">
        <v>201</v>
      </c>
      <c r="E74" s="6" t="s">
        <v>202</v>
      </c>
      <c r="F74" s="12">
        <v>749700</v>
      </c>
      <c r="G74" s="12">
        <v>370000</v>
      </c>
      <c r="H74" s="15">
        <f t="shared" si="3"/>
        <v>49.3530745631586</v>
      </c>
      <c r="I74" s="17">
        <v>35</v>
      </c>
      <c r="J74" s="33">
        <f t="shared" si="4"/>
        <v>370000</v>
      </c>
      <c r="K74" s="12">
        <v>0</v>
      </c>
      <c r="L74" s="85">
        <v>370000</v>
      </c>
      <c r="M74" s="122"/>
      <c r="N74" s="85">
        <f t="shared" si="5"/>
        <v>5277822</v>
      </c>
      <c r="O74" s="33"/>
      <c r="P74" s="113"/>
      <c r="Q74" s="11"/>
    </row>
    <row r="75" spans="2:17" ht="12.75">
      <c r="B75" s="6"/>
      <c r="C75" s="6"/>
      <c r="D75" s="6"/>
      <c r="E75" s="6"/>
      <c r="F75" s="12"/>
      <c r="G75" s="12"/>
      <c r="H75" s="15"/>
      <c r="I75" s="17"/>
      <c r="J75" s="17"/>
      <c r="K75" s="12"/>
      <c r="L75" s="12"/>
      <c r="M75" s="17"/>
      <c r="N75" s="6"/>
      <c r="O75" s="70">
        <f>SUM(O51:O74)</f>
        <v>1098200</v>
      </c>
      <c r="P75" s="84">
        <f>SUM(P51:P74)</f>
        <v>177000</v>
      </c>
      <c r="Q75" s="108">
        <f>SUM(Q51:Q74)</f>
        <v>921200</v>
      </c>
    </row>
    <row r="76" spans="2:17" s="30" customFormat="1" ht="12.75">
      <c r="B76" s="31" t="s">
        <v>198</v>
      </c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1"/>
      <c r="O76" s="70"/>
      <c r="P76" s="62"/>
      <c r="Q76" s="66"/>
    </row>
    <row r="77" spans="2:15" ht="12.75">
      <c r="B77" s="6"/>
      <c r="C77" s="6"/>
      <c r="D77" s="6"/>
      <c r="E77" s="6"/>
      <c r="F77" s="12"/>
      <c r="G77" s="12"/>
      <c r="H77" s="15"/>
      <c r="I77" s="17"/>
      <c r="J77" s="17"/>
      <c r="K77" s="12"/>
      <c r="L77" s="12"/>
      <c r="M77" s="17"/>
      <c r="N77" s="6"/>
      <c r="O77" s="17"/>
    </row>
    <row r="78" spans="2:15" ht="12.75">
      <c r="B78" s="6"/>
      <c r="C78" s="6"/>
      <c r="D78" s="6"/>
      <c r="E78" s="6"/>
      <c r="F78" s="12"/>
      <c r="G78" s="12"/>
      <c r="H78" s="15"/>
      <c r="I78" s="17"/>
      <c r="J78" s="17"/>
      <c r="K78" s="12"/>
      <c r="L78" s="12"/>
      <c r="M78" s="17"/>
      <c r="N78" s="6"/>
      <c r="O78" s="17"/>
    </row>
    <row r="79" spans="2:15" ht="12.75">
      <c r="B79" s="6"/>
      <c r="C79" s="6"/>
      <c r="D79" s="6"/>
      <c r="E79" s="6"/>
      <c r="F79" s="12"/>
      <c r="G79" s="12"/>
      <c r="H79" s="15"/>
      <c r="I79" s="17"/>
      <c r="J79" s="17"/>
      <c r="K79" s="12"/>
      <c r="L79" s="12"/>
      <c r="M79" s="17"/>
      <c r="N79" s="6"/>
      <c r="O79" s="17"/>
    </row>
    <row r="80" spans="2:15" ht="12.75">
      <c r="B80" s="6"/>
      <c r="C80" s="6"/>
      <c r="D80" s="6"/>
      <c r="E80" s="6"/>
      <c r="F80" s="12"/>
      <c r="G80" s="12"/>
      <c r="H80" s="15"/>
      <c r="I80" s="17"/>
      <c r="J80" s="17"/>
      <c r="K80" s="12"/>
      <c r="L80" s="12"/>
      <c r="M80" s="17"/>
      <c r="N80" s="6"/>
      <c r="O80" s="17"/>
    </row>
    <row r="81" spans="2:15" ht="12.75">
      <c r="B81" s="6"/>
      <c r="C81" s="6"/>
      <c r="D81" s="6"/>
      <c r="E81" s="6"/>
      <c r="F81" s="12"/>
      <c r="G81" s="12"/>
      <c r="H81" s="15"/>
      <c r="I81" s="17"/>
      <c r="J81" s="17"/>
      <c r="K81" s="12"/>
      <c r="L81" s="12"/>
      <c r="M81" s="17"/>
      <c r="N81" s="6"/>
      <c r="O81" s="17"/>
    </row>
    <row r="82" spans="2:15" ht="12.75">
      <c r="B82" s="6"/>
      <c r="C82" s="6"/>
      <c r="D82" s="6"/>
      <c r="E82" s="6"/>
      <c r="F82" s="12"/>
      <c r="G82" s="12"/>
      <c r="H82" s="15"/>
      <c r="I82" s="17"/>
      <c r="J82" s="17"/>
      <c r="K82" s="12"/>
      <c r="L82" s="12"/>
      <c r="M82" s="17"/>
      <c r="N82" s="6"/>
      <c r="O82" s="17"/>
    </row>
    <row r="83" spans="2:15" ht="12.75">
      <c r="B83" s="6"/>
      <c r="C83" s="6"/>
      <c r="D83" s="6"/>
      <c r="E83" s="6"/>
      <c r="F83" s="12"/>
      <c r="G83" s="12"/>
      <c r="H83" s="15"/>
      <c r="I83" s="17"/>
      <c r="J83" s="17"/>
      <c r="K83" s="12"/>
      <c r="L83" s="12"/>
      <c r="M83" s="17"/>
      <c r="N83" s="6"/>
      <c r="O83" s="17"/>
    </row>
    <row r="84" spans="2:15" ht="12.75">
      <c r="B84" s="6"/>
      <c r="C84" s="6"/>
      <c r="D84" s="6"/>
      <c r="E84" s="6"/>
      <c r="F84" s="12"/>
      <c r="G84" s="12"/>
      <c r="H84" s="15"/>
      <c r="I84" s="17"/>
      <c r="J84" s="17"/>
      <c r="K84" s="12"/>
      <c r="L84" s="12"/>
      <c r="M84" s="17"/>
      <c r="N84" s="6"/>
      <c r="O84" s="17"/>
    </row>
  </sheetData>
  <sheetProtection/>
  <mergeCells count="2">
    <mergeCell ref="M2:M26"/>
    <mergeCell ref="M27:M74"/>
  </mergeCells>
  <dataValidations count="1">
    <dataValidation type="list" allowBlank="1" showInputMessage="1" showErrorMessage="1" sqref="E31:E43">
      <formula1>$AE$1:$AE$1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&amp;LDotační titul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A85"/>
  <sheetViews>
    <sheetView zoomScalePageLayoutView="0" workbookViewId="0" topLeftCell="A1">
      <pane xSplit="1" ySplit="1" topLeftCell="F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89" sqref="O89"/>
    </sheetView>
  </sheetViews>
  <sheetFormatPr defaultColWidth="9.140625" defaultRowHeight="12.75"/>
  <cols>
    <col min="1" max="1" width="0.9921875" style="0" customWidth="1"/>
    <col min="2" max="2" width="13.28125" style="3" customWidth="1"/>
    <col min="3" max="3" width="12.28125" style="3" customWidth="1"/>
    <col min="4" max="4" width="22.57421875" style="3" customWidth="1"/>
    <col min="5" max="5" width="25.28125" style="3" customWidth="1"/>
    <col min="6" max="7" width="11.00390625" style="3" customWidth="1"/>
    <col min="8" max="8" width="8.8515625" style="3" customWidth="1"/>
    <col min="9" max="9" width="9.140625" style="3" customWidth="1"/>
    <col min="10" max="12" width="11.00390625" style="3" customWidth="1"/>
    <col min="13" max="13" width="5.8515625" style="3" customWidth="1"/>
    <col min="14" max="14" width="12.00390625" style="3" customWidth="1"/>
    <col min="15" max="15" width="14.140625" style="3" customWidth="1"/>
    <col min="16" max="16" width="10.140625" style="3" customWidth="1"/>
    <col min="17" max="17" width="10.57421875" style="3" customWidth="1"/>
    <col min="18" max="18" width="10.140625" style="3" bestFit="1" customWidth="1"/>
    <col min="19" max="19" width="12.00390625" style="3" customWidth="1"/>
  </cols>
  <sheetData>
    <row r="1" spans="2:19" s="2" customFormat="1" ht="36"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223</v>
      </c>
      <c r="K1" s="1" t="s">
        <v>8</v>
      </c>
      <c r="L1" s="1" t="s">
        <v>9</v>
      </c>
      <c r="M1" s="1"/>
      <c r="N1" s="1" t="s">
        <v>224</v>
      </c>
      <c r="O1" s="60" t="s">
        <v>229</v>
      </c>
      <c r="P1" s="77" t="s">
        <v>8</v>
      </c>
      <c r="Q1" s="77" t="s">
        <v>9</v>
      </c>
      <c r="R1" s="1"/>
      <c r="S1" s="1"/>
    </row>
    <row r="2" spans="2:17" ht="0.75" customHeight="1">
      <c r="B2" s="19"/>
      <c r="C2" s="19"/>
      <c r="D2" s="38"/>
      <c r="E2" s="19"/>
      <c r="F2" s="21"/>
      <c r="G2" s="21"/>
      <c r="H2" s="23"/>
      <c r="I2" s="24"/>
      <c r="J2" s="43"/>
      <c r="K2" s="21"/>
      <c r="L2" s="21"/>
      <c r="M2" s="123"/>
      <c r="N2" s="21"/>
      <c r="O2" s="79"/>
      <c r="P2" s="61"/>
      <c r="Q2" s="61"/>
    </row>
    <row r="3" spans="2:17" ht="12.75" hidden="1">
      <c r="B3" s="7"/>
      <c r="C3" s="6"/>
      <c r="D3" s="40"/>
      <c r="E3" s="73"/>
      <c r="F3" s="9"/>
      <c r="G3" s="10"/>
      <c r="H3" s="15"/>
      <c r="I3" s="26"/>
      <c r="J3" s="44"/>
      <c r="K3" s="10"/>
      <c r="L3" s="10"/>
      <c r="M3" s="124"/>
      <c r="N3" s="12"/>
      <c r="O3" s="80"/>
      <c r="P3" s="64"/>
      <c r="Q3" s="64"/>
    </row>
    <row r="4" spans="2:17" ht="12.75" hidden="1">
      <c r="B4" s="6"/>
      <c r="C4" s="6"/>
      <c r="D4" s="31"/>
      <c r="E4" s="57"/>
      <c r="F4" s="12"/>
      <c r="G4" s="12"/>
      <c r="H4" s="15"/>
      <c r="I4" s="17"/>
      <c r="J4" s="44"/>
      <c r="K4" s="12"/>
      <c r="L4" s="12"/>
      <c r="M4" s="124"/>
      <c r="N4" s="12"/>
      <c r="O4" s="81"/>
      <c r="P4" s="62"/>
      <c r="Q4" s="62"/>
    </row>
    <row r="5" spans="2:17" ht="12.75" hidden="1">
      <c r="B5" s="6"/>
      <c r="C5" s="6"/>
      <c r="D5" s="31"/>
      <c r="E5" s="57"/>
      <c r="F5" s="12"/>
      <c r="G5" s="12"/>
      <c r="H5" s="15"/>
      <c r="I5" s="17"/>
      <c r="J5" s="44"/>
      <c r="K5" s="12"/>
      <c r="L5" s="12"/>
      <c r="M5" s="124"/>
      <c r="N5" s="12"/>
      <c r="O5" s="81"/>
      <c r="P5" s="62"/>
      <c r="Q5" s="62"/>
    </row>
    <row r="6" spans="2:17" ht="12.75" hidden="1">
      <c r="B6" s="6"/>
      <c r="C6" s="6"/>
      <c r="D6" s="31"/>
      <c r="E6" s="57"/>
      <c r="F6" s="12"/>
      <c r="G6" s="12"/>
      <c r="H6" s="15"/>
      <c r="I6" s="17"/>
      <c r="J6" s="44"/>
      <c r="K6" s="12"/>
      <c r="L6" s="12"/>
      <c r="M6" s="124"/>
      <c r="N6" s="12"/>
      <c r="O6" s="81"/>
      <c r="P6" s="62"/>
      <c r="Q6" s="62"/>
    </row>
    <row r="7" spans="2:17" ht="12.75" hidden="1">
      <c r="B7" s="6"/>
      <c r="C7" s="6"/>
      <c r="D7" s="31"/>
      <c r="E7" s="57"/>
      <c r="F7" s="12"/>
      <c r="G7" s="12"/>
      <c r="H7" s="15"/>
      <c r="I7" s="17"/>
      <c r="J7" s="44"/>
      <c r="K7" s="12"/>
      <c r="L7" s="12"/>
      <c r="M7" s="124"/>
      <c r="N7" s="12"/>
      <c r="O7" s="81"/>
      <c r="P7" s="62"/>
      <c r="Q7" s="62"/>
    </row>
    <row r="8" spans="2:17" ht="12.75" hidden="1">
      <c r="B8" s="6"/>
      <c r="C8" s="6"/>
      <c r="D8" s="31"/>
      <c r="E8" s="57"/>
      <c r="F8" s="12"/>
      <c r="G8" s="12"/>
      <c r="H8" s="15"/>
      <c r="I8" s="17"/>
      <c r="J8" s="44"/>
      <c r="K8" s="12"/>
      <c r="L8" s="12"/>
      <c r="M8" s="124"/>
      <c r="N8" s="12"/>
      <c r="O8" s="81"/>
      <c r="P8" s="62"/>
      <c r="Q8" s="62"/>
    </row>
    <row r="9" spans="2:17" ht="12.75" hidden="1">
      <c r="B9" s="7"/>
      <c r="C9" s="6"/>
      <c r="D9" s="40"/>
      <c r="E9" s="73"/>
      <c r="F9" s="9"/>
      <c r="G9" s="10"/>
      <c r="H9" s="15"/>
      <c r="I9" s="26"/>
      <c r="J9" s="44"/>
      <c r="K9" s="10"/>
      <c r="L9" s="10"/>
      <c r="M9" s="124"/>
      <c r="N9" s="12"/>
      <c r="O9" s="80"/>
      <c r="P9" s="64"/>
      <c r="Q9" s="64"/>
    </row>
    <row r="10" spans="2:17" ht="12.75" hidden="1">
      <c r="B10" s="6"/>
      <c r="C10" s="6"/>
      <c r="D10" s="31"/>
      <c r="E10" s="57"/>
      <c r="F10" s="12"/>
      <c r="G10" s="12"/>
      <c r="H10" s="15"/>
      <c r="I10" s="17"/>
      <c r="J10" s="44"/>
      <c r="K10" s="12"/>
      <c r="L10" s="12"/>
      <c r="M10" s="124"/>
      <c r="N10" s="12"/>
      <c r="O10" s="81"/>
      <c r="P10" s="62"/>
      <c r="Q10" s="62"/>
    </row>
    <row r="11" spans="2:17" ht="12.75" hidden="1">
      <c r="B11" s="6"/>
      <c r="C11" s="6"/>
      <c r="D11" s="31"/>
      <c r="E11" s="57"/>
      <c r="F11" s="12"/>
      <c r="G11" s="12"/>
      <c r="H11" s="15"/>
      <c r="I11" s="17"/>
      <c r="J11" s="44"/>
      <c r="K11" s="12"/>
      <c r="L11" s="12"/>
      <c r="M11" s="124"/>
      <c r="N11" s="12"/>
      <c r="O11" s="81"/>
      <c r="P11" s="62"/>
      <c r="Q11" s="62"/>
    </row>
    <row r="12" spans="2:17" ht="12.75" hidden="1">
      <c r="B12" s="6"/>
      <c r="C12" s="6"/>
      <c r="D12" s="31"/>
      <c r="E12" s="57"/>
      <c r="F12" s="12"/>
      <c r="G12" s="12"/>
      <c r="H12" s="15"/>
      <c r="I12" s="17"/>
      <c r="J12" s="44"/>
      <c r="K12" s="12"/>
      <c r="L12" s="12"/>
      <c r="M12" s="124"/>
      <c r="N12" s="12"/>
      <c r="O12" s="81"/>
      <c r="P12" s="62"/>
      <c r="Q12" s="62"/>
    </row>
    <row r="13" spans="2:17" ht="12.75" hidden="1">
      <c r="B13" s="6"/>
      <c r="C13" s="6"/>
      <c r="D13" s="31"/>
      <c r="E13" s="57"/>
      <c r="F13" s="12"/>
      <c r="G13" s="12"/>
      <c r="H13" s="15"/>
      <c r="I13" s="17"/>
      <c r="J13" s="44"/>
      <c r="K13" s="12"/>
      <c r="L13" s="12"/>
      <c r="M13" s="124"/>
      <c r="N13" s="12"/>
      <c r="O13" s="81"/>
      <c r="P13" s="62"/>
      <c r="Q13" s="62"/>
    </row>
    <row r="14" spans="2:17" ht="12.75" hidden="1">
      <c r="B14" s="13"/>
      <c r="C14" s="6"/>
      <c r="D14" s="39"/>
      <c r="E14" s="74"/>
      <c r="F14" s="14"/>
      <c r="G14" s="14"/>
      <c r="H14" s="15"/>
      <c r="I14" s="25"/>
      <c r="J14" s="44"/>
      <c r="K14" s="14"/>
      <c r="L14" s="14"/>
      <c r="M14" s="124"/>
      <c r="N14" s="12"/>
      <c r="O14" s="82"/>
      <c r="P14" s="63"/>
      <c r="Q14" s="63"/>
    </row>
    <row r="15" spans="2:17" ht="12.75" hidden="1">
      <c r="B15" s="6"/>
      <c r="C15" s="6"/>
      <c r="D15" s="31"/>
      <c r="E15" s="57"/>
      <c r="F15" s="12"/>
      <c r="G15" s="12"/>
      <c r="H15" s="15"/>
      <c r="I15" s="17"/>
      <c r="J15" s="44"/>
      <c r="K15" s="12"/>
      <c r="L15" s="12"/>
      <c r="M15" s="124"/>
      <c r="N15" s="12"/>
      <c r="O15" s="81"/>
      <c r="P15" s="62"/>
      <c r="Q15" s="62"/>
    </row>
    <row r="16" spans="2:17" ht="12.75" hidden="1">
      <c r="B16" s="6"/>
      <c r="C16" s="6"/>
      <c r="D16" s="31"/>
      <c r="E16" s="57"/>
      <c r="F16" s="12"/>
      <c r="G16" s="12"/>
      <c r="H16" s="15"/>
      <c r="I16" s="17"/>
      <c r="J16" s="44"/>
      <c r="K16" s="12"/>
      <c r="L16" s="12"/>
      <c r="M16" s="124"/>
      <c r="N16" s="12"/>
      <c r="O16" s="81"/>
      <c r="P16" s="62"/>
      <c r="Q16" s="62"/>
    </row>
    <row r="17" spans="2:17" ht="12.75" hidden="1">
      <c r="B17" s="6"/>
      <c r="C17" s="6"/>
      <c r="D17" s="31"/>
      <c r="E17" s="57"/>
      <c r="F17" s="12"/>
      <c r="G17" s="12"/>
      <c r="H17" s="15"/>
      <c r="I17" s="17"/>
      <c r="J17" s="44"/>
      <c r="K17" s="12"/>
      <c r="L17" s="12"/>
      <c r="M17" s="124"/>
      <c r="N17" s="12"/>
      <c r="O17" s="81"/>
      <c r="P17" s="62"/>
      <c r="Q17" s="62"/>
    </row>
    <row r="18" spans="2:17" ht="12.75" hidden="1">
      <c r="B18" s="6"/>
      <c r="C18" s="6"/>
      <c r="D18" s="31"/>
      <c r="E18" s="57"/>
      <c r="F18" s="12"/>
      <c r="G18" s="12"/>
      <c r="H18" s="15"/>
      <c r="I18" s="17"/>
      <c r="J18" s="44"/>
      <c r="K18" s="12"/>
      <c r="L18" s="12"/>
      <c r="M18" s="124"/>
      <c r="N18" s="12"/>
      <c r="O18" s="81"/>
      <c r="P18" s="62"/>
      <c r="Q18" s="62"/>
    </row>
    <row r="19" spans="2:17" ht="12.75" hidden="1">
      <c r="B19" s="6"/>
      <c r="C19" s="6"/>
      <c r="D19" s="31"/>
      <c r="E19" s="57"/>
      <c r="F19" s="12"/>
      <c r="G19" s="12"/>
      <c r="H19" s="15"/>
      <c r="I19" s="17"/>
      <c r="J19" s="44"/>
      <c r="K19" s="12"/>
      <c r="L19" s="12"/>
      <c r="M19" s="124"/>
      <c r="N19" s="12"/>
      <c r="O19" s="81"/>
      <c r="P19" s="62"/>
      <c r="Q19" s="62"/>
    </row>
    <row r="20" spans="2:17" ht="12.75" hidden="1">
      <c r="B20" s="6"/>
      <c r="C20" s="6"/>
      <c r="D20" s="31"/>
      <c r="E20" s="57"/>
      <c r="F20" s="12"/>
      <c r="G20" s="12"/>
      <c r="H20" s="15"/>
      <c r="I20" s="17"/>
      <c r="J20" s="44"/>
      <c r="K20" s="12"/>
      <c r="L20" s="12"/>
      <c r="M20" s="124"/>
      <c r="N20" s="12"/>
      <c r="O20" s="81"/>
      <c r="P20" s="62"/>
      <c r="Q20" s="62"/>
    </row>
    <row r="21" spans="2:17" ht="12.75" hidden="1">
      <c r="B21" s="6"/>
      <c r="C21" s="6"/>
      <c r="D21" s="31"/>
      <c r="E21" s="57"/>
      <c r="F21" s="12"/>
      <c r="G21" s="12"/>
      <c r="H21" s="15"/>
      <c r="I21" s="17"/>
      <c r="J21" s="44"/>
      <c r="K21" s="12"/>
      <c r="L21" s="12"/>
      <c r="M21" s="124"/>
      <c r="N21" s="12"/>
      <c r="O21" s="81"/>
      <c r="P21" s="62"/>
      <c r="Q21" s="62"/>
    </row>
    <row r="22" spans="2:17" ht="12.75" hidden="1">
      <c r="B22" s="6"/>
      <c r="C22" s="6"/>
      <c r="D22" s="31"/>
      <c r="E22" s="57"/>
      <c r="F22" s="12"/>
      <c r="G22" s="12"/>
      <c r="H22" s="15"/>
      <c r="I22" s="17"/>
      <c r="J22" s="44"/>
      <c r="K22" s="12"/>
      <c r="L22" s="12"/>
      <c r="M22" s="124"/>
      <c r="N22" s="12"/>
      <c r="O22" s="81"/>
      <c r="P22" s="62"/>
      <c r="Q22" s="62"/>
    </row>
    <row r="23" spans="2:17" ht="12.75" hidden="1">
      <c r="B23" s="53"/>
      <c r="C23" s="53"/>
      <c r="D23" s="56"/>
      <c r="E23" s="72"/>
      <c r="F23" s="54"/>
      <c r="G23" s="54"/>
      <c r="H23" s="36"/>
      <c r="I23" s="55"/>
      <c r="J23" s="45"/>
      <c r="K23" s="54"/>
      <c r="L23" s="54"/>
      <c r="M23" s="125"/>
      <c r="N23" s="35"/>
      <c r="O23" s="83"/>
      <c r="P23" s="78"/>
      <c r="Q23" s="78"/>
    </row>
    <row r="24" spans="2:17" ht="12.75" hidden="1">
      <c r="B24" s="6"/>
      <c r="C24" s="6"/>
      <c r="D24" s="31"/>
      <c r="E24" s="6"/>
      <c r="F24" s="12"/>
      <c r="G24" s="12"/>
      <c r="H24" s="15"/>
      <c r="I24" s="17"/>
      <c r="J24" s="44"/>
      <c r="K24" s="12"/>
      <c r="L24" s="12"/>
      <c r="M24" s="123" t="s">
        <v>225</v>
      </c>
      <c r="N24" s="12"/>
      <c r="O24" s="70"/>
      <c r="P24" s="62"/>
      <c r="Q24" s="62"/>
    </row>
    <row r="25" spans="2:17" ht="12.75" hidden="1">
      <c r="B25" s="6"/>
      <c r="C25" s="6"/>
      <c r="D25" s="31"/>
      <c r="E25" s="57"/>
      <c r="F25" s="12"/>
      <c r="G25" s="12"/>
      <c r="H25" s="15"/>
      <c r="I25" s="17"/>
      <c r="J25" s="44"/>
      <c r="K25" s="12"/>
      <c r="L25" s="12"/>
      <c r="M25" s="124"/>
      <c r="N25" s="12"/>
      <c r="O25" s="70"/>
      <c r="P25" s="62"/>
      <c r="Q25" s="62"/>
    </row>
    <row r="26" spans="2:17" ht="12.75" hidden="1">
      <c r="B26" s="6"/>
      <c r="C26" s="6"/>
      <c r="D26" s="31"/>
      <c r="E26" s="57"/>
      <c r="F26" s="12"/>
      <c r="G26" s="12"/>
      <c r="H26" s="15"/>
      <c r="I26" s="28"/>
      <c r="J26" s="44"/>
      <c r="K26" s="12"/>
      <c r="L26" s="12"/>
      <c r="M26" s="124"/>
      <c r="N26" s="12"/>
      <c r="O26" s="70"/>
      <c r="P26" s="62"/>
      <c r="Q26" s="62"/>
    </row>
    <row r="27" spans="2:17" ht="12.75" hidden="1">
      <c r="B27" s="6"/>
      <c r="C27" s="6"/>
      <c r="D27" s="31"/>
      <c r="E27" s="57"/>
      <c r="F27" s="12"/>
      <c r="G27" s="12"/>
      <c r="H27" s="15"/>
      <c r="I27" s="17"/>
      <c r="J27" s="44"/>
      <c r="K27" s="12"/>
      <c r="L27" s="12"/>
      <c r="M27" s="124"/>
      <c r="N27" s="12"/>
      <c r="O27" s="70"/>
      <c r="P27" s="62"/>
      <c r="Q27" s="62"/>
    </row>
    <row r="28" spans="2:17" ht="12.75" hidden="1">
      <c r="B28" s="6"/>
      <c r="C28" s="6"/>
      <c r="D28" s="31"/>
      <c r="E28" s="57"/>
      <c r="F28" s="12"/>
      <c r="G28" s="12"/>
      <c r="H28" s="15"/>
      <c r="I28" s="17"/>
      <c r="J28" s="44"/>
      <c r="K28" s="12"/>
      <c r="L28" s="12"/>
      <c r="M28" s="124"/>
      <c r="N28" s="12"/>
      <c r="O28" s="70"/>
      <c r="P28" s="62"/>
      <c r="Q28" s="62"/>
    </row>
    <row r="29" spans="2:17" ht="12.75" hidden="1">
      <c r="B29" s="6"/>
      <c r="C29" s="6"/>
      <c r="D29" s="31"/>
      <c r="E29" s="57"/>
      <c r="F29" s="12"/>
      <c r="G29" s="12"/>
      <c r="H29" s="15"/>
      <c r="I29" s="17"/>
      <c r="J29" s="44"/>
      <c r="K29" s="12"/>
      <c r="L29" s="12"/>
      <c r="M29" s="124"/>
      <c r="N29" s="12"/>
      <c r="O29" s="70"/>
      <c r="P29" s="62"/>
      <c r="Q29" s="62"/>
    </row>
    <row r="30" spans="2:17" ht="12.75" hidden="1">
      <c r="B30" s="6"/>
      <c r="C30" s="6"/>
      <c r="D30" s="31"/>
      <c r="E30" s="57"/>
      <c r="F30" s="12"/>
      <c r="G30" s="12"/>
      <c r="H30" s="15"/>
      <c r="I30" s="17"/>
      <c r="J30" s="44"/>
      <c r="K30" s="12"/>
      <c r="L30" s="12"/>
      <c r="M30" s="124"/>
      <c r="N30" s="12"/>
      <c r="O30" s="70"/>
      <c r="P30" s="62"/>
      <c r="Q30" s="62"/>
    </row>
    <row r="31" spans="2:17" ht="12.75" hidden="1">
      <c r="B31" s="6"/>
      <c r="C31" s="6"/>
      <c r="D31" s="31"/>
      <c r="E31" s="57"/>
      <c r="F31" s="12"/>
      <c r="G31" s="12"/>
      <c r="H31" s="15"/>
      <c r="I31" s="17"/>
      <c r="J31" s="44"/>
      <c r="K31" s="12"/>
      <c r="L31" s="12"/>
      <c r="M31" s="124"/>
      <c r="N31" s="12"/>
      <c r="O31" s="70"/>
      <c r="P31" s="62"/>
      <c r="Q31" s="62"/>
    </row>
    <row r="32" spans="2:17" ht="12.75" hidden="1">
      <c r="B32" s="6"/>
      <c r="C32" s="6"/>
      <c r="D32" s="31"/>
      <c r="E32" s="57"/>
      <c r="F32" s="12"/>
      <c r="G32" s="12"/>
      <c r="H32" s="15"/>
      <c r="I32" s="17"/>
      <c r="J32" s="44"/>
      <c r="K32" s="12"/>
      <c r="L32" s="12"/>
      <c r="M32" s="124"/>
      <c r="N32" s="12"/>
      <c r="O32" s="70"/>
      <c r="P32" s="62"/>
      <c r="Q32" s="62"/>
    </row>
    <row r="33" spans="2:17" ht="12.75" hidden="1">
      <c r="B33" s="6"/>
      <c r="C33" s="6"/>
      <c r="D33" s="31"/>
      <c r="E33" s="57"/>
      <c r="F33" s="12"/>
      <c r="G33" s="12"/>
      <c r="H33" s="15"/>
      <c r="I33" s="17"/>
      <c r="J33" s="44"/>
      <c r="K33" s="12"/>
      <c r="L33" s="12"/>
      <c r="M33" s="124"/>
      <c r="N33" s="12"/>
      <c r="O33" s="70"/>
      <c r="P33" s="62"/>
      <c r="Q33" s="62"/>
    </row>
    <row r="34" spans="4:17" ht="12.75" hidden="1">
      <c r="D34" s="29"/>
      <c r="E34" s="75"/>
      <c r="F34" s="4"/>
      <c r="G34" s="4"/>
      <c r="H34" s="15"/>
      <c r="I34" s="27"/>
      <c r="J34" s="44"/>
      <c r="K34" s="4"/>
      <c r="L34" s="4"/>
      <c r="M34" s="124"/>
      <c r="N34" s="12"/>
      <c r="O34" s="70"/>
      <c r="P34" s="84"/>
      <c r="Q34" s="84"/>
    </row>
    <row r="35" spans="2:17" ht="12.75" hidden="1">
      <c r="B35" s="48"/>
      <c r="C35" s="48"/>
      <c r="D35" s="106"/>
      <c r="E35" s="76"/>
      <c r="F35" s="49"/>
      <c r="G35" s="49"/>
      <c r="H35" s="15"/>
      <c r="I35" s="52"/>
      <c r="J35" s="44"/>
      <c r="K35" s="49"/>
      <c r="L35" s="49"/>
      <c r="M35" s="124"/>
      <c r="N35" s="12"/>
      <c r="O35" s="70"/>
      <c r="P35" s="96"/>
      <c r="Q35" s="96"/>
    </row>
    <row r="36" spans="2:19" ht="12.75" hidden="1">
      <c r="B36" s="6"/>
      <c r="C36" s="6"/>
      <c r="D36" s="31"/>
      <c r="E36" s="57"/>
      <c r="F36" s="12"/>
      <c r="G36" s="12"/>
      <c r="H36" s="15"/>
      <c r="I36" s="17"/>
      <c r="J36" s="44"/>
      <c r="K36" s="12"/>
      <c r="L36" s="12"/>
      <c r="M36" s="124"/>
      <c r="N36" s="12"/>
      <c r="O36" s="70"/>
      <c r="P36" s="100"/>
      <c r="Q36" s="96"/>
      <c r="S36" s="4"/>
    </row>
    <row r="37" spans="2:19" ht="12.75" hidden="1">
      <c r="B37" s="91"/>
      <c r="C37" s="34"/>
      <c r="D37" s="107"/>
      <c r="E37" s="92"/>
      <c r="F37" s="93"/>
      <c r="G37" s="93"/>
      <c r="H37" s="36"/>
      <c r="I37" s="94"/>
      <c r="J37" s="45"/>
      <c r="K37" s="93"/>
      <c r="L37" s="93"/>
      <c r="M37" s="124"/>
      <c r="N37" s="98"/>
      <c r="O37" s="95"/>
      <c r="P37" s="101"/>
      <c r="Q37" s="99"/>
      <c r="S37" s="4"/>
    </row>
    <row r="38" spans="2:19" ht="1.5" customHeight="1" hidden="1">
      <c r="B38" s="58"/>
      <c r="C38" s="58"/>
      <c r="D38" s="58"/>
      <c r="E38" s="58"/>
      <c r="F38" s="12"/>
      <c r="G38" s="12"/>
      <c r="H38" s="15"/>
      <c r="I38" s="17"/>
      <c r="J38" s="89"/>
      <c r="K38" s="12"/>
      <c r="L38" s="12"/>
      <c r="M38" s="124"/>
      <c r="N38" s="12"/>
      <c r="O38" s="70"/>
      <c r="P38" s="62"/>
      <c r="Q38" s="84"/>
      <c r="S38" s="4"/>
    </row>
    <row r="39" spans="2:19" ht="12.75" hidden="1">
      <c r="B39" s="58"/>
      <c r="C39" s="58"/>
      <c r="D39" s="58"/>
      <c r="E39" s="58"/>
      <c r="F39" s="12"/>
      <c r="G39" s="12"/>
      <c r="H39" s="15"/>
      <c r="I39" s="17"/>
      <c r="J39" s="89"/>
      <c r="K39" s="12"/>
      <c r="L39" s="12"/>
      <c r="M39" s="124"/>
      <c r="N39" s="12"/>
      <c r="O39" s="70"/>
      <c r="P39" s="6"/>
      <c r="Q39" s="84"/>
      <c r="S39" s="4"/>
    </row>
    <row r="40" spans="2:27" ht="12.75">
      <c r="B40" s="58" t="s">
        <v>93</v>
      </c>
      <c r="C40" s="58" t="s">
        <v>71</v>
      </c>
      <c r="D40" s="110" t="s">
        <v>94</v>
      </c>
      <c r="E40" s="110" t="s">
        <v>95</v>
      </c>
      <c r="F40" s="12">
        <v>1782568</v>
      </c>
      <c r="G40" s="12">
        <v>800000</v>
      </c>
      <c r="H40" s="15">
        <f aca="true" t="shared" si="0" ref="H40:H65">G40*100/F40</f>
        <v>44.87907333689374</v>
      </c>
      <c r="I40" s="17">
        <v>70</v>
      </c>
      <c r="J40" s="33">
        <f aca="true" t="shared" si="1" ref="J40:J66">G40</f>
        <v>800000</v>
      </c>
      <c r="K40" s="12">
        <v>0</v>
      </c>
      <c r="L40" s="12">
        <v>800000</v>
      </c>
      <c r="M40" s="124"/>
      <c r="N40" s="12">
        <f aca="true" t="shared" si="2" ref="N40:N67">N39+J40</f>
        <v>800000</v>
      </c>
      <c r="O40" s="70">
        <v>400000</v>
      </c>
      <c r="P40" s="6"/>
      <c r="Q40" s="84">
        <v>400000</v>
      </c>
      <c r="R40" s="59"/>
      <c r="S40" s="11"/>
      <c r="T40" s="90"/>
      <c r="U40" s="11"/>
      <c r="V40" s="11"/>
      <c r="W40" s="11"/>
      <c r="X40" s="11"/>
      <c r="Y40" s="11"/>
      <c r="Z40" s="11"/>
      <c r="AA40" s="11"/>
    </row>
    <row r="41" spans="2:17" ht="12.75">
      <c r="B41" s="58" t="s">
        <v>107</v>
      </c>
      <c r="C41" s="58" t="s">
        <v>105</v>
      </c>
      <c r="D41" s="110" t="s">
        <v>113</v>
      </c>
      <c r="E41" s="110" t="s">
        <v>108</v>
      </c>
      <c r="F41" s="12">
        <v>670000</v>
      </c>
      <c r="G41" s="12">
        <v>335000</v>
      </c>
      <c r="H41" s="15">
        <f t="shared" si="0"/>
        <v>50</v>
      </c>
      <c r="I41" s="17">
        <v>70</v>
      </c>
      <c r="J41" s="33">
        <f t="shared" si="1"/>
        <v>335000</v>
      </c>
      <c r="K41" s="12">
        <v>0</v>
      </c>
      <c r="L41" s="12">
        <v>335000</v>
      </c>
      <c r="M41" s="124"/>
      <c r="N41" s="12">
        <f t="shared" si="2"/>
        <v>1135000</v>
      </c>
      <c r="O41" s="70">
        <v>335000</v>
      </c>
      <c r="P41" s="6"/>
      <c r="Q41" s="115">
        <v>335000</v>
      </c>
    </row>
    <row r="42" spans="2:17" ht="12.75">
      <c r="B42" s="117" t="s">
        <v>123</v>
      </c>
      <c r="C42" s="58" t="s">
        <v>119</v>
      </c>
      <c r="D42" s="111" t="s">
        <v>124</v>
      </c>
      <c r="E42" s="112" t="s">
        <v>125</v>
      </c>
      <c r="F42" s="9">
        <v>1078556</v>
      </c>
      <c r="G42" s="10">
        <v>539278</v>
      </c>
      <c r="H42" s="15">
        <f t="shared" si="0"/>
        <v>50</v>
      </c>
      <c r="I42" s="26">
        <v>70</v>
      </c>
      <c r="J42" s="33">
        <f t="shared" si="1"/>
        <v>539278</v>
      </c>
      <c r="K42" s="10">
        <v>91677.26</v>
      </c>
      <c r="L42" s="10">
        <v>447600.74</v>
      </c>
      <c r="M42" s="124"/>
      <c r="N42" s="12">
        <f t="shared" si="2"/>
        <v>1674278</v>
      </c>
      <c r="O42" s="70">
        <v>100000</v>
      </c>
      <c r="P42" s="6"/>
      <c r="Q42" s="115">
        <v>100000</v>
      </c>
    </row>
    <row r="43" spans="2:17" ht="12.75">
      <c r="B43" s="58" t="s">
        <v>136</v>
      </c>
      <c r="C43" s="58" t="s">
        <v>135</v>
      </c>
      <c r="D43" s="110" t="s">
        <v>137</v>
      </c>
      <c r="E43" s="110" t="s">
        <v>138</v>
      </c>
      <c r="F43" s="12">
        <v>299947</v>
      </c>
      <c r="G43" s="12">
        <v>149947</v>
      </c>
      <c r="H43" s="15">
        <f t="shared" si="0"/>
        <v>49.991165105835364</v>
      </c>
      <c r="I43" s="17">
        <v>70</v>
      </c>
      <c r="J43" s="33">
        <f t="shared" si="1"/>
        <v>149947</v>
      </c>
      <c r="K43" s="12">
        <v>149947</v>
      </c>
      <c r="L43" s="12">
        <v>0</v>
      </c>
      <c r="M43" s="124"/>
      <c r="N43" s="12">
        <f t="shared" si="2"/>
        <v>1824225</v>
      </c>
      <c r="O43" s="70">
        <v>149900</v>
      </c>
      <c r="P43" s="62">
        <v>149900</v>
      </c>
      <c r="Q43" s="114"/>
    </row>
    <row r="44" spans="2:17" ht="12.75">
      <c r="B44" s="58" t="s">
        <v>142</v>
      </c>
      <c r="C44" s="58" t="s">
        <v>135</v>
      </c>
      <c r="D44" s="110" t="s">
        <v>143</v>
      </c>
      <c r="E44" s="110" t="s">
        <v>144</v>
      </c>
      <c r="F44" s="12">
        <v>1200000</v>
      </c>
      <c r="G44" s="12">
        <v>600000</v>
      </c>
      <c r="H44" s="15">
        <f t="shared" si="0"/>
        <v>50</v>
      </c>
      <c r="I44" s="17">
        <v>70</v>
      </c>
      <c r="J44" s="33">
        <f t="shared" si="1"/>
        <v>600000</v>
      </c>
      <c r="K44" s="12">
        <v>0</v>
      </c>
      <c r="L44" s="12">
        <v>600000</v>
      </c>
      <c r="M44" s="124"/>
      <c r="N44" s="12">
        <f t="shared" si="2"/>
        <v>2424225</v>
      </c>
      <c r="O44" s="70">
        <v>400000</v>
      </c>
      <c r="P44" s="58"/>
      <c r="Q44" s="115">
        <v>400000</v>
      </c>
    </row>
    <row r="45" spans="2:17" ht="12.75">
      <c r="B45" s="113" t="s">
        <v>193</v>
      </c>
      <c r="C45" s="113" t="s">
        <v>192</v>
      </c>
      <c r="D45" s="116" t="s">
        <v>194</v>
      </c>
      <c r="E45" s="116" t="s">
        <v>195</v>
      </c>
      <c r="F45" s="4">
        <v>1184077</v>
      </c>
      <c r="G45" s="4">
        <v>592000</v>
      </c>
      <c r="H45" s="15">
        <f t="shared" si="0"/>
        <v>49.996748522266714</v>
      </c>
      <c r="I45" s="27">
        <v>70</v>
      </c>
      <c r="J45" s="33">
        <f t="shared" si="1"/>
        <v>592000</v>
      </c>
      <c r="K45" s="4">
        <v>0</v>
      </c>
      <c r="L45" s="4">
        <v>592000</v>
      </c>
      <c r="M45" s="124"/>
      <c r="N45" s="12">
        <f t="shared" si="2"/>
        <v>3016225</v>
      </c>
      <c r="O45" s="70">
        <v>300000</v>
      </c>
      <c r="P45" s="58"/>
      <c r="Q45" s="115">
        <v>300000</v>
      </c>
    </row>
    <row r="46" spans="2:17" ht="12.75">
      <c r="B46" s="113" t="s">
        <v>196</v>
      </c>
      <c r="C46" s="113" t="s">
        <v>192</v>
      </c>
      <c r="D46" s="116" t="s">
        <v>197</v>
      </c>
      <c r="E46" s="116" t="s">
        <v>125</v>
      </c>
      <c r="F46" s="4">
        <v>2497379</v>
      </c>
      <c r="G46" s="4">
        <v>800000</v>
      </c>
      <c r="H46" s="86">
        <v>32</v>
      </c>
      <c r="I46" s="27">
        <v>70</v>
      </c>
      <c r="J46" s="33">
        <f t="shared" si="1"/>
        <v>800000</v>
      </c>
      <c r="K46" s="4">
        <v>0</v>
      </c>
      <c r="L46" s="4">
        <v>800000</v>
      </c>
      <c r="M46" s="124"/>
      <c r="N46" s="12">
        <f t="shared" si="2"/>
        <v>3816225</v>
      </c>
      <c r="O46" s="70">
        <v>400000</v>
      </c>
      <c r="P46" s="58"/>
      <c r="Q46" s="115">
        <v>400000</v>
      </c>
    </row>
    <row r="47" spans="2:17" ht="12.75">
      <c r="B47" s="113" t="s">
        <v>213</v>
      </c>
      <c r="C47" s="113" t="s">
        <v>199</v>
      </c>
      <c r="D47" s="116" t="s">
        <v>214</v>
      </c>
      <c r="E47" s="116" t="s">
        <v>215</v>
      </c>
      <c r="F47" s="4">
        <v>743260</v>
      </c>
      <c r="G47" s="4">
        <v>350000</v>
      </c>
      <c r="H47" s="15">
        <f t="shared" si="0"/>
        <v>47.08984742889433</v>
      </c>
      <c r="I47" s="27">
        <v>70</v>
      </c>
      <c r="J47" s="33">
        <f t="shared" si="1"/>
        <v>350000</v>
      </c>
      <c r="K47" s="4">
        <v>350000</v>
      </c>
      <c r="L47" s="4">
        <v>0</v>
      </c>
      <c r="M47" s="124"/>
      <c r="N47" s="12">
        <f t="shared" si="2"/>
        <v>4166225</v>
      </c>
      <c r="O47" s="70">
        <v>169700</v>
      </c>
      <c r="P47" s="62">
        <v>169700</v>
      </c>
      <c r="Q47" s="4"/>
    </row>
    <row r="48" spans="2:17" ht="12.75">
      <c r="B48" s="6" t="s">
        <v>11</v>
      </c>
      <c r="C48" s="6" t="s">
        <v>1</v>
      </c>
      <c r="D48" s="57" t="s">
        <v>12</v>
      </c>
      <c r="E48" s="6" t="s">
        <v>13</v>
      </c>
      <c r="F48" s="12">
        <v>821487</v>
      </c>
      <c r="G48" s="12">
        <v>410743</v>
      </c>
      <c r="H48" s="15">
        <f t="shared" si="0"/>
        <v>49.999939134764155</v>
      </c>
      <c r="I48" s="17">
        <v>65</v>
      </c>
      <c r="J48" s="33">
        <f t="shared" si="1"/>
        <v>410743</v>
      </c>
      <c r="K48" s="12">
        <v>0</v>
      </c>
      <c r="L48" s="12">
        <v>410743</v>
      </c>
      <c r="M48" s="124"/>
      <c r="N48" s="12">
        <f t="shared" si="2"/>
        <v>4576968</v>
      </c>
      <c r="O48" s="70"/>
      <c r="P48" s="62"/>
      <c r="Q48" s="84"/>
    </row>
    <row r="49" spans="2:16" ht="12.75">
      <c r="B49" s="6" t="s">
        <v>18</v>
      </c>
      <c r="C49" s="6" t="s">
        <v>17</v>
      </c>
      <c r="D49" s="57" t="s">
        <v>19</v>
      </c>
      <c r="E49" s="6" t="s">
        <v>20</v>
      </c>
      <c r="F49" s="12">
        <v>694150</v>
      </c>
      <c r="G49" s="12">
        <v>347075</v>
      </c>
      <c r="H49" s="15">
        <f t="shared" si="0"/>
        <v>50</v>
      </c>
      <c r="I49" s="17">
        <v>65</v>
      </c>
      <c r="J49" s="33">
        <f t="shared" si="1"/>
        <v>347075</v>
      </c>
      <c r="K49" s="12">
        <v>347075</v>
      </c>
      <c r="L49" s="12">
        <v>0</v>
      </c>
      <c r="M49" s="124"/>
      <c r="N49" s="12">
        <f t="shared" si="2"/>
        <v>4924043</v>
      </c>
      <c r="O49" s="6"/>
      <c r="P49" s="6"/>
    </row>
    <row r="50" spans="2:16" ht="12.75">
      <c r="B50" s="6" t="s">
        <v>35</v>
      </c>
      <c r="C50" s="6" t="s">
        <v>22</v>
      </c>
      <c r="D50" s="57" t="s">
        <v>36</v>
      </c>
      <c r="E50" s="57" t="s">
        <v>37</v>
      </c>
      <c r="F50" s="12">
        <v>255375.2</v>
      </c>
      <c r="G50" s="12">
        <v>127687.6</v>
      </c>
      <c r="H50" s="15">
        <f t="shared" si="0"/>
        <v>50</v>
      </c>
      <c r="I50" s="17">
        <v>65</v>
      </c>
      <c r="J50" s="33">
        <f t="shared" si="1"/>
        <v>127687.6</v>
      </c>
      <c r="K50" s="14">
        <v>0</v>
      </c>
      <c r="L50" s="12">
        <v>127687.6</v>
      </c>
      <c r="M50" s="124"/>
      <c r="N50" s="12">
        <f t="shared" si="2"/>
        <v>5051730.6</v>
      </c>
      <c r="O50" s="6"/>
      <c r="P50" s="6"/>
    </row>
    <row r="51" spans="2:16" ht="12.75">
      <c r="B51" s="6" t="s">
        <v>78</v>
      </c>
      <c r="C51" s="6" t="s">
        <v>71</v>
      </c>
      <c r="D51" s="57" t="s">
        <v>79</v>
      </c>
      <c r="E51" s="57" t="s">
        <v>80</v>
      </c>
      <c r="F51" s="12">
        <v>1200000</v>
      </c>
      <c r="G51" s="12">
        <v>600000</v>
      </c>
      <c r="H51" s="15">
        <f t="shared" si="0"/>
        <v>50</v>
      </c>
      <c r="I51" s="17">
        <v>65</v>
      </c>
      <c r="J51" s="33">
        <f t="shared" si="1"/>
        <v>600000</v>
      </c>
      <c r="K51" s="12">
        <v>0</v>
      </c>
      <c r="L51" s="12">
        <v>600000</v>
      </c>
      <c r="M51" s="124"/>
      <c r="N51" s="12">
        <f t="shared" si="2"/>
        <v>5651730.6</v>
      </c>
      <c r="O51" s="6"/>
      <c r="P51" s="6"/>
    </row>
    <row r="52" spans="2:16" ht="12.75">
      <c r="B52" s="6" t="s">
        <v>145</v>
      </c>
      <c r="C52" s="6" t="s">
        <v>135</v>
      </c>
      <c r="D52" s="57" t="s">
        <v>153</v>
      </c>
      <c r="E52" s="57" t="s">
        <v>146</v>
      </c>
      <c r="F52" s="12">
        <v>479710</v>
      </c>
      <c r="G52" s="12">
        <v>239855</v>
      </c>
      <c r="H52" s="15">
        <f t="shared" si="0"/>
        <v>50</v>
      </c>
      <c r="I52" s="17">
        <v>65</v>
      </c>
      <c r="J52" s="33">
        <f t="shared" si="1"/>
        <v>239855</v>
      </c>
      <c r="K52" s="12">
        <v>0</v>
      </c>
      <c r="L52" s="12">
        <v>239855</v>
      </c>
      <c r="M52" s="124"/>
      <c r="N52" s="12">
        <f t="shared" si="2"/>
        <v>5891585.6</v>
      </c>
      <c r="O52" s="6"/>
      <c r="P52" s="6"/>
    </row>
    <row r="53" spans="2:16" ht="12.75">
      <c r="B53" s="6" t="s">
        <v>157</v>
      </c>
      <c r="C53" s="6" t="s">
        <v>154</v>
      </c>
      <c r="D53" s="57" t="s">
        <v>220</v>
      </c>
      <c r="E53" s="57" t="s">
        <v>158</v>
      </c>
      <c r="F53" s="12">
        <v>600000</v>
      </c>
      <c r="G53" s="12">
        <v>300000</v>
      </c>
      <c r="H53" s="15">
        <f t="shared" si="0"/>
        <v>50</v>
      </c>
      <c r="I53" s="17">
        <v>65</v>
      </c>
      <c r="J53" s="33">
        <f t="shared" si="1"/>
        <v>300000</v>
      </c>
      <c r="K53" s="12">
        <v>0</v>
      </c>
      <c r="L53" s="12">
        <v>300000</v>
      </c>
      <c r="M53" s="124"/>
      <c r="N53" s="12">
        <f t="shared" si="2"/>
        <v>6191585.6</v>
      </c>
      <c r="O53" s="6"/>
      <c r="P53" s="6"/>
    </row>
    <row r="54" spans="2:16" ht="12.75">
      <c r="B54" s="3" t="s">
        <v>171</v>
      </c>
      <c r="C54" s="3" t="s">
        <v>170</v>
      </c>
      <c r="D54" s="75" t="s">
        <v>172</v>
      </c>
      <c r="E54" s="75" t="s">
        <v>173</v>
      </c>
      <c r="F54" s="4">
        <v>422400</v>
      </c>
      <c r="G54" s="4">
        <v>200000</v>
      </c>
      <c r="H54" s="15">
        <f t="shared" si="0"/>
        <v>47.34848484848485</v>
      </c>
      <c r="I54" s="27">
        <v>65</v>
      </c>
      <c r="J54" s="33">
        <f t="shared" si="1"/>
        <v>200000</v>
      </c>
      <c r="K54" s="12">
        <v>200000</v>
      </c>
      <c r="L54" s="4">
        <v>0</v>
      </c>
      <c r="M54" s="124"/>
      <c r="N54" s="12">
        <f t="shared" si="2"/>
        <v>6391585.6</v>
      </c>
      <c r="O54" s="6"/>
      <c r="P54" s="6"/>
    </row>
    <row r="55" spans="2:16" ht="12.75">
      <c r="B55" s="48" t="s">
        <v>174</v>
      </c>
      <c r="C55" s="49" t="s">
        <v>170</v>
      </c>
      <c r="D55" s="76" t="s">
        <v>175</v>
      </c>
      <c r="E55" s="76" t="s">
        <v>176</v>
      </c>
      <c r="F55" s="49">
        <v>670345</v>
      </c>
      <c r="G55" s="49">
        <v>331820</v>
      </c>
      <c r="H55" s="15">
        <f t="shared" si="0"/>
        <v>49.49988438788982</v>
      </c>
      <c r="I55" s="52">
        <v>65</v>
      </c>
      <c r="J55" s="33">
        <f t="shared" si="1"/>
        <v>331820</v>
      </c>
      <c r="K55" s="49">
        <v>0</v>
      </c>
      <c r="L55" s="49">
        <v>331820</v>
      </c>
      <c r="M55" s="124"/>
      <c r="N55" s="12">
        <f t="shared" si="2"/>
        <v>6723405.6</v>
      </c>
      <c r="O55" s="6"/>
      <c r="P55" s="6"/>
    </row>
    <row r="56" spans="2:16" ht="12.75">
      <c r="B56" s="3" t="s">
        <v>186</v>
      </c>
      <c r="C56" s="3" t="s">
        <v>170</v>
      </c>
      <c r="D56" s="75" t="s">
        <v>187</v>
      </c>
      <c r="E56" s="75" t="s">
        <v>188</v>
      </c>
      <c r="F56" s="4">
        <v>784650</v>
      </c>
      <c r="G56" s="4">
        <v>392325</v>
      </c>
      <c r="H56" s="15">
        <f t="shared" si="0"/>
        <v>50</v>
      </c>
      <c r="I56" s="27">
        <v>65</v>
      </c>
      <c r="J56" s="33">
        <f t="shared" si="1"/>
        <v>392325</v>
      </c>
      <c r="K56" s="4">
        <v>392325</v>
      </c>
      <c r="L56" s="4">
        <v>0</v>
      </c>
      <c r="M56" s="124"/>
      <c r="N56" s="12">
        <f t="shared" si="2"/>
        <v>7115730.6</v>
      </c>
      <c r="O56" s="6"/>
      <c r="P56" s="6"/>
    </row>
    <row r="57" spans="2:16" ht="12.75">
      <c r="B57" s="6" t="s">
        <v>23</v>
      </c>
      <c r="C57" s="6" t="s">
        <v>22</v>
      </c>
      <c r="D57" s="57" t="s">
        <v>24</v>
      </c>
      <c r="E57" s="57" t="s">
        <v>25</v>
      </c>
      <c r="F57" s="12">
        <v>1635060</v>
      </c>
      <c r="G57" s="12">
        <v>800000</v>
      </c>
      <c r="H57" s="15">
        <f t="shared" si="0"/>
        <v>48.927868090467626</v>
      </c>
      <c r="I57" s="17">
        <v>60</v>
      </c>
      <c r="J57" s="33">
        <f t="shared" si="1"/>
        <v>800000</v>
      </c>
      <c r="K57" s="12">
        <v>0</v>
      </c>
      <c r="L57" s="12">
        <v>800000</v>
      </c>
      <c r="M57" s="124"/>
      <c r="N57" s="12">
        <f t="shared" si="2"/>
        <v>7915730.6</v>
      </c>
      <c r="O57" s="6"/>
      <c r="P57" s="6"/>
    </row>
    <row r="58" spans="2:16" ht="12.75">
      <c r="B58" s="6" t="s">
        <v>72</v>
      </c>
      <c r="C58" s="6" t="s">
        <v>71</v>
      </c>
      <c r="D58" s="57" t="s">
        <v>73</v>
      </c>
      <c r="E58" s="57" t="s">
        <v>74</v>
      </c>
      <c r="F58" s="12">
        <v>764750</v>
      </c>
      <c r="G58" s="12">
        <v>382375</v>
      </c>
      <c r="H58" s="15">
        <f t="shared" si="0"/>
        <v>50</v>
      </c>
      <c r="I58" s="17">
        <v>60</v>
      </c>
      <c r="J58" s="33">
        <f t="shared" si="1"/>
        <v>382375</v>
      </c>
      <c r="K58" s="12">
        <v>382375</v>
      </c>
      <c r="L58" s="12">
        <v>0</v>
      </c>
      <c r="M58" s="124"/>
      <c r="N58" s="12">
        <f t="shared" si="2"/>
        <v>8298105.6</v>
      </c>
      <c r="O58" s="6"/>
      <c r="P58" s="6"/>
    </row>
    <row r="59" spans="2:16" ht="12.75">
      <c r="B59" s="6" t="s">
        <v>75</v>
      </c>
      <c r="C59" s="6" t="s">
        <v>71</v>
      </c>
      <c r="D59" s="57" t="s">
        <v>76</v>
      </c>
      <c r="E59" s="57" t="s">
        <v>77</v>
      </c>
      <c r="F59" s="12">
        <v>574090</v>
      </c>
      <c r="G59" s="12">
        <v>287045</v>
      </c>
      <c r="H59" s="15">
        <f t="shared" si="0"/>
        <v>50</v>
      </c>
      <c r="I59" s="17">
        <v>60</v>
      </c>
      <c r="J59" s="33">
        <f t="shared" si="1"/>
        <v>287045</v>
      </c>
      <c r="K59" s="12">
        <v>0</v>
      </c>
      <c r="L59" s="12">
        <v>287045</v>
      </c>
      <c r="M59" s="124"/>
      <c r="N59" s="12">
        <f t="shared" si="2"/>
        <v>8585150.6</v>
      </c>
      <c r="O59" s="6"/>
      <c r="P59" s="6"/>
    </row>
    <row r="60" spans="2:16" ht="12.75">
      <c r="B60" s="6" t="s">
        <v>87</v>
      </c>
      <c r="C60" s="6" t="s">
        <v>71</v>
      </c>
      <c r="D60" s="57" t="s">
        <v>88</v>
      </c>
      <c r="E60" s="57" t="s">
        <v>89</v>
      </c>
      <c r="F60" s="12">
        <v>559069</v>
      </c>
      <c r="G60" s="12">
        <v>279534</v>
      </c>
      <c r="H60" s="15">
        <f t="shared" si="0"/>
        <v>49.99991056560103</v>
      </c>
      <c r="I60" s="17">
        <v>60</v>
      </c>
      <c r="J60" s="33">
        <f t="shared" si="1"/>
        <v>279534</v>
      </c>
      <c r="K60" s="12">
        <v>0</v>
      </c>
      <c r="L60" s="12">
        <v>279534</v>
      </c>
      <c r="M60" s="124"/>
      <c r="N60" s="12">
        <f t="shared" si="2"/>
        <v>8864684.6</v>
      </c>
      <c r="O60" s="6"/>
      <c r="P60" s="6"/>
    </row>
    <row r="61" spans="2:16" ht="12.75">
      <c r="B61" s="6" t="s">
        <v>90</v>
      </c>
      <c r="C61" s="6" t="s">
        <v>71</v>
      </c>
      <c r="D61" s="57" t="s">
        <v>91</v>
      </c>
      <c r="E61" s="57" t="s">
        <v>92</v>
      </c>
      <c r="F61" s="12">
        <v>400000</v>
      </c>
      <c r="G61" s="12">
        <v>200000</v>
      </c>
      <c r="H61" s="15">
        <f t="shared" si="0"/>
        <v>50</v>
      </c>
      <c r="I61" s="17">
        <v>60</v>
      </c>
      <c r="J61" s="33">
        <f t="shared" si="1"/>
        <v>200000</v>
      </c>
      <c r="K61" s="12">
        <v>0</v>
      </c>
      <c r="L61" s="12">
        <v>200000</v>
      </c>
      <c r="M61" s="124"/>
      <c r="N61" s="12">
        <f t="shared" si="2"/>
        <v>9064684.6</v>
      </c>
      <c r="O61" s="6"/>
      <c r="P61" s="6"/>
    </row>
    <row r="62" spans="2:16" ht="12.75">
      <c r="B62" s="6" t="s">
        <v>109</v>
      </c>
      <c r="C62" s="6" t="s">
        <v>105</v>
      </c>
      <c r="D62" s="57" t="s">
        <v>114</v>
      </c>
      <c r="E62" s="57" t="s">
        <v>110</v>
      </c>
      <c r="F62" s="12">
        <v>1000000</v>
      </c>
      <c r="G62" s="12">
        <v>500000</v>
      </c>
      <c r="H62" s="15">
        <f t="shared" si="0"/>
        <v>50</v>
      </c>
      <c r="I62" s="17">
        <v>60</v>
      </c>
      <c r="J62" s="33">
        <f t="shared" si="1"/>
        <v>500000</v>
      </c>
      <c r="K62" s="12">
        <v>500000</v>
      </c>
      <c r="L62" s="12">
        <v>0</v>
      </c>
      <c r="M62" s="124"/>
      <c r="N62" s="12">
        <f t="shared" si="2"/>
        <v>9564684.6</v>
      </c>
      <c r="O62" s="6"/>
      <c r="P62" s="6"/>
    </row>
    <row r="63" spans="2:16" ht="12.75">
      <c r="B63" s="6" t="s">
        <v>147</v>
      </c>
      <c r="C63" s="6" t="s">
        <v>135</v>
      </c>
      <c r="D63" s="57" t="s">
        <v>148</v>
      </c>
      <c r="E63" s="57" t="s">
        <v>149</v>
      </c>
      <c r="F63" s="12">
        <v>495000</v>
      </c>
      <c r="G63" s="12">
        <v>247500</v>
      </c>
      <c r="H63" s="15">
        <f t="shared" si="0"/>
        <v>50</v>
      </c>
      <c r="I63" s="17">
        <v>60</v>
      </c>
      <c r="J63" s="33">
        <f t="shared" si="1"/>
        <v>247500</v>
      </c>
      <c r="K63" s="12">
        <v>227700</v>
      </c>
      <c r="L63" s="12">
        <v>19800</v>
      </c>
      <c r="M63" s="124"/>
      <c r="N63" s="12">
        <f t="shared" si="2"/>
        <v>9812184.6</v>
      </c>
      <c r="O63" s="6"/>
      <c r="P63" s="6"/>
    </row>
    <row r="64" spans="2:16" ht="12.75">
      <c r="B64" s="6" t="s">
        <v>155</v>
      </c>
      <c r="C64" s="6" t="s">
        <v>154</v>
      </c>
      <c r="D64" s="57" t="s">
        <v>221</v>
      </c>
      <c r="E64" s="57" t="s">
        <v>156</v>
      </c>
      <c r="F64" s="12">
        <v>450845</v>
      </c>
      <c r="G64" s="12">
        <v>225420</v>
      </c>
      <c r="H64" s="15">
        <f t="shared" si="0"/>
        <v>49.99944548569908</v>
      </c>
      <c r="I64" s="17">
        <v>60</v>
      </c>
      <c r="J64" s="33">
        <f t="shared" si="1"/>
        <v>225420</v>
      </c>
      <c r="K64" s="12">
        <v>225420</v>
      </c>
      <c r="L64" s="12">
        <v>0</v>
      </c>
      <c r="M64" s="124"/>
      <c r="N64" s="12">
        <f t="shared" si="2"/>
        <v>10037604.6</v>
      </c>
      <c r="O64" s="6"/>
      <c r="P64" s="6"/>
    </row>
    <row r="65" spans="2:16" ht="12.75">
      <c r="B65" s="3" t="s">
        <v>180</v>
      </c>
      <c r="C65" s="3" t="s">
        <v>170</v>
      </c>
      <c r="D65" s="75" t="s">
        <v>181</v>
      </c>
      <c r="E65" s="75" t="s">
        <v>182</v>
      </c>
      <c r="F65" s="4">
        <v>180000</v>
      </c>
      <c r="G65" s="4">
        <v>88000</v>
      </c>
      <c r="H65" s="15">
        <f t="shared" si="0"/>
        <v>48.888888888888886</v>
      </c>
      <c r="I65" s="27">
        <v>60</v>
      </c>
      <c r="J65" s="33">
        <f t="shared" si="1"/>
        <v>88000</v>
      </c>
      <c r="K65" s="4">
        <v>0</v>
      </c>
      <c r="L65" s="4">
        <v>88000</v>
      </c>
      <c r="M65" s="124"/>
      <c r="N65" s="12">
        <f t="shared" si="2"/>
        <v>10125604.6</v>
      </c>
      <c r="O65" s="6"/>
      <c r="P65" s="6"/>
    </row>
    <row r="66" spans="2:16" ht="12.75">
      <c r="B66" s="3" t="s">
        <v>189</v>
      </c>
      <c r="C66" s="3" t="s">
        <v>170</v>
      </c>
      <c r="D66" s="75" t="s">
        <v>190</v>
      </c>
      <c r="E66" s="75" t="s">
        <v>191</v>
      </c>
      <c r="F66" s="4">
        <v>600000</v>
      </c>
      <c r="G66" s="4">
        <v>300000</v>
      </c>
      <c r="H66" s="15">
        <f aca="true" t="shared" si="3" ref="H66:H82">G66*100/F66</f>
        <v>50</v>
      </c>
      <c r="I66" s="27">
        <v>60</v>
      </c>
      <c r="J66" s="33">
        <f t="shared" si="1"/>
        <v>300000</v>
      </c>
      <c r="K66" s="4">
        <v>0</v>
      </c>
      <c r="L66" s="4">
        <v>300000</v>
      </c>
      <c r="M66" s="124"/>
      <c r="N66" s="12">
        <f t="shared" si="2"/>
        <v>10425604.6</v>
      </c>
      <c r="O66" s="6"/>
      <c r="P66" s="6"/>
    </row>
    <row r="67" spans="2:16" ht="12.75">
      <c r="B67" s="13" t="s">
        <v>29</v>
      </c>
      <c r="C67" s="6" t="s">
        <v>22</v>
      </c>
      <c r="D67" s="74" t="s">
        <v>30</v>
      </c>
      <c r="E67" s="74" t="s">
        <v>31</v>
      </c>
      <c r="F67" s="14">
        <v>473451</v>
      </c>
      <c r="G67" s="14">
        <v>236725.5</v>
      </c>
      <c r="H67" s="15">
        <f t="shared" si="3"/>
        <v>50</v>
      </c>
      <c r="I67" s="25">
        <v>55</v>
      </c>
      <c r="J67" s="33">
        <f aca="true" t="shared" si="4" ref="J67:J82">G67</f>
        <v>236725.5</v>
      </c>
      <c r="K67" s="14">
        <v>236725.5</v>
      </c>
      <c r="L67" s="14">
        <v>0</v>
      </c>
      <c r="M67" s="124"/>
      <c r="N67" s="12">
        <f t="shared" si="2"/>
        <v>10662330.1</v>
      </c>
      <c r="O67" s="6"/>
      <c r="P67" s="6"/>
    </row>
    <row r="68" spans="2:16" ht="12.75">
      <c r="B68" s="6" t="s">
        <v>81</v>
      </c>
      <c r="C68" s="6" t="s">
        <v>71</v>
      </c>
      <c r="D68" s="57" t="s">
        <v>82</v>
      </c>
      <c r="E68" s="57" t="s">
        <v>83</v>
      </c>
      <c r="F68" s="12">
        <v>1500000</v>
      </c>
      <c r="G68" s="12">
        <v>750000</v>
      </c>
      <c r="H68" s="15">
        <f t="shared" si="3"/>
        <v>50</v>
      </c>
      <c r="I68" s="17">
        <v>55</v>
      </c>
      <c r="J68" s="33">
        <f t="shared" si="4"/>
        <v>750000</v>
      </c>
      <c r="K68" s="12">
        <v>750000</v>
      </c>
      <c r="L68" s="12">
        <v>0</v>
      </c>
      <c r="M68" s="124"/>
      <c r="N68" s="12">
        <f aca="true" t="shared" si="5" ref="N68:N82">N67+J68</f>
        <v>11412330.1</v>
      </c>
      <c r="O68" s="6"/>
      <c r="P68" s="6"/>
    </row>
    <row r="69" spans="2:14" ht="12.75">
      <c r="B69" s="6" t="s">
        <v>216</v>
      </c>
      <c r="C69" s="6" t="s">
        <v>98</v>
      </c>
      <c r="D69" s="57" t="s">
        <v>99</v>
      </c>
      <c r="E69" s="57" t="s">
        <v>100</v>
      </c>
      <c r="F69" s="12">
        <v>235382</v>
      </c>
      <c r="G69" s="12">
        <v>117691</v>
      </c>
      <c r="H69" s="15">
        <f t="shared" si="3"/>
        <v>50</v>
      </c>
      <c r="I69" s="17">
        <v>55</v>
      </c>
      <c r="J69" s="33">
        <f t="shared" si="4"/>
        <v>117691</v>
      </c>
      <c r="K69" s="12">
        <v>0</v>
      </c>
      <c r="L69" s="12">
        <v>117691</v>
      </c>
      <c r="M69" s="124"/>
      <c r="N69" s="12">
        <f t="shared" si="5"/>
        <v>11530021.1</v>
      </c>
    </row>
    <row r="70" spans="2:14" ht="12.75">
      <c r="B70" s="6" t="s">
        <v>217</v>
      </c>
      <c r="C70" s="6" t="s">
        <v>98</v>
      </c>
      <c r="D70" s="57" t="s">
        <v>101</v>
      </c>
      <c r="E70" s="57" t="s">
        <v>102</v>
      </c>
      <c r="F70" s="12">
        <v>1991290</v>
      </c>
      <c r="G70" s="12">
        <v>995645</v>
      </c>
      <c r="H70" s="15">
        <f t="shared" si="3"/>
        <v>50</v>
      </c>
      <c r="I70" s="17">
        <v>55</v>
      </c>
      <c r="J70" s="33">
        <f t="shared" si="4"/>
        <v>995645</v>
      </c>
      <c r="K70" s="12">
        <v>995645</v>
      </c>
      <c r="L70" s="12">
        <v>0</v>
      </c>
      <c r="M70" s="124"/>
      <c r="N70" s="12">
        <f t="shared" si="5"/>
        <v>12525666.1</v>
      </c>
    </row>
    <row r="71" spans="2:15" ht="12.75">
      <c r="B71" s="47" t="s">
        <v>38</v>
      </c>
      <c r="C71" s="47" t="s">
        <v>22</v>
      </c>
      <c r="D71" s="47" t="s">
        <v>39</v>
      </c>
      <c r="E71" s="47" t="s">
        <v>40</v>
      </c>
      <c r="F71" s="50">
        <v>852360</v>
      </c>
      <c r="G71" s="50">
        <v>417660</v>
      </c>
      <c r="H71" s="15">
        <f t="shared" si="3"/>
        <v>49.00042235675067</v>
      </c>
      <c r="I71" s="51">
        <v>50</v>
      </c>
      <c r="J71" s="33">
        <f t="shared" si="4"/>
        <v>417660</v>
      </c>
      <c r="K71" s="50">
        <v>0</v>
      </c>
      <c r="L71" s="50">
        <v>417660</v>
      </c>
      <c r="M71" s="124"/>
      <c r="N71" s="12">
        <f t="shared" si="5"/>
        <v>12943326.1</v>
      </c>
      <c r="O71" s="4"/>
    </row>
    <row r="72" spans="2:14" ht="12.75">
      <c r="B72" s="6" t="s">
        <v>84</v>
      </c>
      <c r="C72" s="6" t="s">
        <v>71</v>
      </c>
      <c r="D72" s="6" t="s">
        <v>85</v>
      </c>
      <c r="E72" s="6" t="s">
        <v>86</v>
      </c>
      <c r="F72" s="12">
        <v>1600000</v>
      </c>
      <c r="G72" s="12">
        <v>800000</v>
      </c>
      <c r="H72" s="15">
        <f t="shared" si="3"/>
        <v>50</v>
      </c>
      <c r="I72" s="17">
        <v>50</v>
      </c>
      <c r="J72" s="33">
        <f t="shared" si="4"/>
        <v>800000</v>
      </c>
      <c r="K72" s="12">
        <v>0</v>
      </c>
      <c r="L72" s="12">
        <v>800000</v>
      </c>
      <c r="M72" s="124"/>
      <c r="N72" s="12">
        <f t="shared" si="5"/>
        <v>13743326.1</v>
      </c>
    </row>
    <row r="73" spans="2:14" ht="12.75">
      <c r="B73" s="6" t="s">
        <v>150</v>
      </c>
      <c r="C73" s="6" t="s">
        <v>135</v>
      </c>
      <c r="D73" s="6" t="s">
        <v>151</v>
      </c>
      <c r="E73" s="6" t="s">
        <v>152</v>
      </c>
      <c r="F73" s="12">
        <v>3229385</v>
      </c>
      <c r="G73" s="12">
        <v>800000</v>
      </c>
      <c r="H73" s="15">
        <f t="shared" si="3"/>
        <v>24.772518606483896</v>
      </c>
      <c r="I73" s="17">
        <v>50</v>
      </c>
      <c r="J73" s="33">
        <f t="shared" si="4"/>
        <v>800000</v>
      </c>
      <c r="K73" s="12">
        <v>800000</v>
      </c>
      <c r="L73" s="12">
        <v>0</v>
      </c>
      <c r="M73" s="124"/>
      <c r="N73" s="12">
        <f t="shared" si="5"/>
        <v>14543326.1</v>
      </c>
    </row>
    <row r="74" spans="2:14" ht="12.75">
      <c r="B74" s="6" t="s">
        <v>159</v>
      </c>
      <c r="C74" s="6" t="s">
        <v>154</v>
      </c>
      <c r="D74" s="57" t="s">
        <v>222</v>
      </c>
      <c r="E74" s="6" t="s">
        <v>160</v>
      </c>
      <c r="F74" s="12">
        <v>960000</v>
      </c>
      <c r="G74" s="12">
        <v>480000</v>
      </c>
      <c r="H74" s="15">
        <f t="shared" si="3"/>
        <v>50</v>
      </c>
      <c r="I74" s="17">
        <v>50</v>
      </c>
      <c r="J74" s="33">
        <f t="shared" si="4"/>
        <v>480000</v>
      </c>
      <c r="K74" s="12">
        <v>480000</v>
      </c>
      <c r="L74" s="12">
        <v>0</v>
      </c>
      <c r="M74" s="124"/>
      <c r="N74" s="12">
        <f t="shared" si="5"/>
        <v>15023326.1</v>
      </c>
    </row>
    <row r="75" spans="2:14" ht="12.75">
      <c r="B75" s="3" t="s">
        <v>177</v>
      </c>
      <c r="C75" s="3" t="s">
        <v>170</v>
      </c>
      <c r="D75" s="75" t="s">
        <v>178</v>
      </c>
      <c r="E75" s="75" t="s">
        <v>179</v>
      </c>
      <c r="F75" s="4">
        <v>1434999</v>
      </c>
      <c r="G75" s="4">
        <v>700000</v>
      </c>
      <c r="H75" s="15">
        <f t="shared" si="3"/>
        <v>48.78052179827303</v>
      </c>
      <c r="I75" s="27">
        <v>50</v>
      </c>
      <c r="J75" s="33">
        <f t="shared" si="4"/>
        <v>700000</v>
      </c>
      <c r="K75" s="4">
        <v>700000</v>
      </c>
      <c r="L75" s="4">
        <v>0</v>
      </c>
      <c r="M75" s="124"/>
      <c r="N75" s="12">
        <f t="shared" si="5"/>
        <v>15723326.1</v>
      </c>
    </row>
    <row r="76" spans="2:14" ht="12.75">
      <c r="B76" s="3" t="s">
        <v>210</v>
      </c>
      <c r="C76" s="3" t="s">
        <v>199</v>
      </c>
      <c r="D76" s="3" t="s">
        <v>211</v>
      </c>
      <c r="E76" s="3" t="s">
        <v>212</v>
      </c>
      <c r="F76" s="4">
        <v>400000</v>
      </c>
      <c r="G76" s="4">
        <v>200000</v>
      </c>
      <c r="H76" s="15">
        <f t="shared" si="3"/>
        <v>50</v>
      </c>
      <c r="I76" s="27">
        <v>50</v>
      </c>
      <c r="J76" s="33">
        <f t="shared" si="4"/>
        <v>200000</v>
      </c>
      <c r="K76" s="4">
        <v>200000</v>
      </c>
      <c r="L76" s="4">
        <v>0</v>
      </c>
      <c r="M76" s="124"/>
      <c r="N76" s="12">
        <f t="shared" si="5"/>
        <v>15923326.1</v>
      </c>
    </row>
    <row r="77" spans="2:14" ht="12.75">
      <c r="B77" s="6" t="s">
        <v>111</v>
      </c>
      <c r="C77" s="6" t="s">
        <v>105</v>
      </c>
      <c r="D77" s="6" t="s">
        <v>115</v>
      </c>
      <c r="E77" s="6" t="s">
        <v>112</v>
      </c>
      <c r="F77" s="12">
        <v>520000</v>
      </c>
      <c r="G77" s="12">
        <v>260000</v>
      </c>
      <c r="H77" s="15">
        <f t="shared" si="3"/>
        <v>50</v>
      </c>
      <c r="I77" s="17">
        <v>45</v>
      </c>
      <c r="J77" s="33">
        <f t="shared" si="4"/>
        <v>260000</v>
      </c>
      <c r="K77" s="12">
        <v>0</v>
      </c>
      <c r="L77" s="12">
        <v>260000</v>
      </c>
      <c r="M77" s="124"/>
      <c r="N77" s="12">
        <f t="shared" si="5"/>
        <v>16183326.1</v>
      </c>
    </row>
    <row r="78" spans="2:14" ht="12.75">
      <c r="B78" s="3" t="s">
        <v>183</v>
      </c>
      <c r="C78" s="3" t="s">
        <v>170</v>
      </c>
      <c r="D78" s="3" t="s">
        <v>184</v>
      </c>
      <c r="E78" s="3" t="s">
        <v>185</v>
      </c>
      <c r="F78" s="4">
        <v>1560989</v>
      </c>
      <c r="G78" s="4">
        <v>700000</v>
      </c>
      <c r="H78" s="15">
        <f t="shared" si="3"/>
        <v>44.8433653280068</v>
      </c>
      <c r="I78" s="27">
        <v>45</v>
      </c>
      <c r="J78" s="33">
        <f t="shared" si="4"/>
        <v>700000</v>
      </c>
      <c r="K78" s="4">
        <v>0</v>
      </c>
      <c r="L78" s="4">
        <v>700000</v>
      </c>
      <c r="M78" s="124"/>
      <c r="N78" s="12">
        <f t="shared" si="5"/>
        <v>16883326.1</v>
      </c>
    </row>
    <row r="79" spans="2:14" ht="12.75">
      <c r="B79" s="6" t="s">
        <v>32</v>
      </c>
      <c r="C79" s="6" t="s">
        <v>22</v>
      </c>
      <c r="D79" s="6" t="s">
        <v>33</v>
      </c>
      <c r="E79" s="6" t="s">
        <v>34</v>
      </c>
      <c r="F79" s="12">
        <v>950000</v>
      </c>
      <c r="G79" s="12">
        <v>475000</v>
      </c>
      <c r="H79" s="15">
        <f t="shared" si="3"/>
        <v>50</v>
      </c>
      <c r="I79" s="17">
        <v>40</v>
      </c>
      <c r="J79" s="33">
        <f t="shared" si="4"/>
        <v>475000</v>
      </c>
      <c r="K79" s="14">
        <v>0</v>
      </c>
      <c r="L79" s="12">
        <v>475000</v>
      </c>
      <c r="M79" s="124"/>
      <c r="N79" s="12">
        <f t="shared" si="5"/>
        <v>17358326.1</v>
      </c>
    </row>
    <row r="80" spans="2:14" ht="12.75">
      <c r="B80" s="6" t="s">
        <v>139</v>
      </c>
      <c r="C80" s="6" t="s">
        <v>135</v>
      </c>
      <c r="D80" s="16" t="s">
        <v>140</v>
      </c>
      <c r="E80" s="6" t="s">
        <v>141</v>
      </c>
      <c r="F80" s="12">
        <v>2100000</v>
      </c>
      <c r="G80" s="12">
        <v>600000</v>
      </c>
      <c r="H80" s="15">
        <f t="shared" si="3"/>
        <v>28.571428571428573</v>
      </c>
      <c r="I80" s="17">
        <v>40</v>
      </c>
      <c r="J80" s="33">
        <f t="shared" si="4"/>
        <v>600000</v>
      </c>
      <c r="K80" s="12">
        <v>600000</v>
      </c>
      <c r="L80" s="12">
        <v>0</v>
      </c>
      <c r="M80" s="124"/>
      <c r="N80" s="12">
        <f t="shared" si="5"/>
        <v>17958326.1</v>
      </c>
    </row>
    <row r="81" spans="2:14" ht="12.75">
      <c r="B81" s="13" t="s">
        <v>26</v>
      </c>
      <c r="C81" s="6" t="s">
        <v>22</v>
      </c>
      <c r="D81" s="13" t="s">
        <v>27</v>
      </c>
      <c r="E81" s="13" t="s">
        <v>28</v>
      </c>
      <c r="F81" s="14">
        <v>630081</v>
      </c>
      <c r="G81" s="14">
        <v>315000</v>
      </c>
      <c r="H81" s="15">
        <f t="shared" si="3"/>
        <v>49.99357225499578</v>
      </c>
      <c r="I81" s="25">
        <v>30</v>
      </c>
      <c r="J81" s="33">
        <f t="shared" si="4"/>
        <v>315000</v>
      </c>
      <c r="K81" s="14">
        <v>0</v>
      </c>
      <c r="L81" s="14">
        <v>315000</v>
      </c>
      <c r="M81" s="124"/>
      <c r="N81" s="12">
        <f t="shared" si="5"/>
        <v>18273326.1</v>
      </c>
    </row>
    <row r="82" spans="2:19" ht="12.75">
      <c r="B82" s="7" t="s">
        <v>120</v>
      </c>
      <c r="C82" s="6" t="s">
        <v>119</v>
      </c>
      <c r="D82" s="7" t="s">
        <v>121</v>
      </c>
      <c r="E82" s="8" t="s">
        <v>122</v>
      </c>
      <c r="F82" s="9">
        <v>330000</v>
      </c>
      <c r="G82" s="10">
        <v>150000</v>
      </c>
      <c r="H82" s="15">
        <f t="shared" si="3"/>
        <v>45.45454545454545</v>
      </c>
      <c r="I82" s="26">
        <v>30</v>
      </c>
      <c r="J82" s="33">
        <f t="shared" si="4"/>
        <v>150000</v>
      </c>
      <c r="K82" s="10">
        <v>0</v>
      </c>
      <c r="L82" s="10">
        <v>150000</v>
      </c>
      <c r="M82" s="124"/>
      <c r="N82" s="12">
        <f t="shared" si="5"/>
        <v>18423326.1</v>
      </c>
      <c r="P82" s="4"/>
      <c r="Q82" s="4"/>
      <c r="S82" s="4"/>
    </row>
    <row r="83" spans="6:17" ht="12.75">
      <c r="F83" s="4"/>
      <c r="G83" s="4"/>
      <c r="H83" s="15"/>
      <c r="I83" s="27"/>
      <c r="J83" s="27"/>
      <c r="K83" s="4"/>
      <c r="L83" s="4"/>
      <c r="M83" s="4"/>
      <c r="N83" s="6"/>
      <c r="O83" s="70">
        <f>SUM(O40:O82)</f>
        <v>2254600</v>
      </c>
      <c r="P83" s="84">
        <f>SUM(P43:P82)</f>
        <v>319600</v>
      </c>
      <c r="Q83" s="84">
        <f>SUM(Q40:Q82)</f>
        <v>1935000</v>
      </c>
    </row>
    <row r="84" spans="2:19" s="30" customFormat="1" ht="12.75">
      <c r="B84" s="29" t="s">
        <v>198</v>
      </c>
      <c r="C84" s="29"/>
      <c r="D84" s="29"/>
      <c r="E84" s="29"/>
      <c r="F84" s="46"/>
      <c r="G84" s="46"/>
      <c r="H84" s="46"/>
      <c r="I84" s="46"/>
      <c r="J84" s="46"/>
      <c r="K84" s="46"/>
      <c r="L84" s="46"/>
      <c r="M84" s="46"/>
      <c r="N84" s="6"/>
      <c r="O84" s="70" t="s">
        <v>227</v>
      </c>
      <c r="P84" s="84"/>
      <c r="Q84" s="84"/>
      <c r="R84" s="29"/>
      <c r="S84" s="46"/>
    </row>
    <row r="85" spans="6:18" ht="12.75">
      <c r="F85" s="4"/>
      <c r="G85" s="4"/>
      <c r="H85" s="15"/>
      <c r="I85" s="27"/>
      <c r="J85" s="27"/>
      <c r="K85" s="4"/>
      <c r="L85" s="4"/>
      <c r="M85" s="4"/>
      <c r="R85" s="4"/>
    </row>
  </sheetData>
  <sheetProtection/>
  <mergeCells count="2">
    <mergeCell ref="M2:M23"/>
    <mergeCell ref="M24:M82"/>
  </mergeCells>
  <dataValidations count="1">
    <dataValidation type="list" allowBlank="1" showInputMessage="1" showErrorMessage="1" sqref="E37:E45">
      <formula1>$AH$3:$AH$4</formula1>
    </dataValidation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0" r:id="rId1"/>
  <headerFooter alignWithMargins="0">
    <oddHeader>&amp;LDotační tiul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holobyt</dc:creator>
  <cp:keywords/>
  <dc:description/>
  <cp:lastModifiedBy>Renata Fodorová</cp:lastModifiedBy>
  <cp:lastPrinted>2010-10-13T08:00:01Z</cp:lastPrinted>
  <dcterms:created xsi:type="dcterms:W3CDTF">2010-01-19T18:50:06Z</dcterms:created>
  <dcterms:modified xsi:type="dcterms:W3CDTF">2010-11-04T13:27:41Z</dcterms:modified>
  <cp:category/>
  <cp:version/>
  <cp:contentType/>
  <cp:contentStatus/>
</cp:coreProperties>
</file>