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710" activeTab="0"/>
  </bookViews>
  <sheets>
    <sheet name="dt 3" sheetId="1" r:id="rId1"/>
  </sheets>
  <externalReferences>
    <externalReference r:id="rId4"/>
  </externalReferences>
  <definedNames>
    <definedName name="Excel_BuiltIn__FilterDatabase_1" localSheetId="0">'[1]Bačetín'!#REF!</definedName>
    <definedName name="Excel_BuiltIn__FilterDatabase_1">'[1]Bačetín'!#REF!</definedName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<sst xmlns="http://schemas.openxmlformats.org/spreadsheetml/2006/main" count="162" uniqueCount="145">
  <si>
    <t>celkem</t>
  </si>
  <si>
    <t>ORP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</si>
  <si>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</si>
  <si>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</si>
  <si>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</si>
  <si>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</si>
  <si>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</si>
  <si>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</si>
  <si>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</si>
  <si>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</si>
  <si>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datum přijetí žádosti</t>
  </si>
  <si>
    <t>čas přijetí žádosti</t>
  </si>
  <si>
    <t>Rychnov nad Kněžnou</t>
  </si>
  <si>
    <t>Dobruška</t>
  </si>
  <si>
    <t>Nový Bydžov</t>
  </si>
  <si>
    <t>Hradec Králové</t>
  </si>
  <si>
    <t>Jičín</t>
  </si>
  <si>
    <t>Hořice</t>
  </si>
  <si>
    <t>Kostelec nad Orlicí</t>
  </si>
  <si>
    <t>Náchod</t>
  </si>
  <si>
    <t>počet bodů</t>
  </si>
  <si>
    <t>konkretizace projektu ve vztahu k navržené podpoře</t>
  </si>
  <si>
    <t>Trutnov</t>
  </si>
  <si>
    <t>POV2011/303/TR/NEINV</t>
  </si>
  <si>
    <t>DSO Východní Krkonoše</t>
  </si>
  <si>
    <t>Aparatura SOVK</t>
  </si>
  <si>
    <t>aparatura SOVK</t>
  </si>
  <si>
    <t>POV2011/301DO/NEINV.</t>
  </si>
  <si>
    <t>DSO Region Orlické hory</t>
  </si>
  <si>
    <t>Zvýšení bezpečnosti v obcích DSO Region Orlické hory III</t>
  </si>
  <si>
    <t>dopravní značení</t>
  </si>
  <si>
    <t>POV2011/303KO/INV/NEINV</t>
  </si>
  <si>
    <t>DSO Orlice</t>
  </si>
  <si>
    <t>Společný rozvoj obcí mezi Orlicemi</t>
  </si>
  <si>
    <t>parkové úpravy,  výsadba zelemě</t>
  </si>
  <si>
    <t>POV/2011/304/MZ/NEINV</t>
  </si>
  <si>
    <t>DSO Mariánská zahrada</t>
  </si>
  <si>
    <t>Zvýšení povědomí o Mariánské zahradě</t>
  </si>
  <si>
    <t>informační tabule, vybavení kanceláře</t>
  </si>
  <si>
    <t>POV2011/301/TR/INV/NEINV</t>
  </si>
  <si>
    <t>DSO Jestřebí hory</t>
  </si>
  <si>
    <t>Slavnosti pod Jestřebími horami</t>
  </si>
  <si>
    <t>lavice, stoly</t>
  </si>
  <si>
    <t>Vrchlabí</t>
  </si>
  <si>
    <t>POV/2011/301/VR/NEINV</t>
  </si>
  <si>
    <t>KRKONOŠE - SVAZEK MĚST A OBCÍ</t>
  </si>
  <si>
    <t>Společná prezentace Krkonoš</t>
  </si>
  <si>
    <t>tiskovina "Krkonošská sezona"</t>
  </si>
  <si>
    <t>POV2011/301/HO/inv,neinv</t>
  </si>
  <si>
    <t>Mikroregion Podchlumí</t>
  </si>
  <si>
    <t>Dovybavení veřejných prostranství Podchlumí s návazností na bezpečnost obyvatel!</t>
  </si>
  <si>
    <t>výměna dopravních značek</t>
  </si>
  <si>
    <t>POV2011/302/HK/INV</t>
  </si>
  <si>
    <t>Mikroregion Nechanicko</t>
  </si>
  <si>
    <t>Aktivní život v regionu</t>
  </si>
  <si>
    <t>mobiliář, odpadkové koše,  kovové stojany na kola</t>
  </si>
  <si>
    <t>Nové Město nad Metují</t>
  </si>
  <si>
    <t>POV/2011/301/NM/NEINV</t>
  </si>
  <si>
    <t>DSO Region Novoměstsko</t>
  </si>
  <si>
    <t>Nákup drobné techniky na údržbu veřejných prostranství v obcích DSO Regionu Novoměstsko</t>
  </si>
  <si>
    <t>bedny na posypový materiál</t>
  </si>
  <si>
    <t>POV2011/303/HK/INV</t>
  </si>
  <si>
    <t>Mikroregion obcí památkové zóny 1866</t>
  </si>
  <si>
    <t>Vytvoření venkovních posezení pro společná setkávání občanů</t>
  </si>
  <si>
    <t>lavičky</t>
  </si>
  <si>
    <t>POV/2011/303/MZ/NEINV</t>
  </si>
  <si>
    <t>Lázeňský mikroregion</t>
  </si>
  <si>
    <t>Zvýšení bezpečnosti a zlepšení podmínek pro pořádání kulturních akcí v Lázeňském mikroregionu.</t>
  </si>
  <si>
    <t>obec Pecka - objekt knihovny včetně autobusové zastávky</t>
  </si>
  <si>
    <t>POV/2011/301/MZ/NEINV</t>
  </si>
  <si>
    <t>Svazek obcí Brada</t>
  </si>
  <si>
    <t>Českým rájem přes upravený Svazek obcí Brada</t>
  </si>
  <si>
    <t>mobiliář,  výsadba zeleně</t>
  </si>
  <si>
    <t>POV/2011/302/MZ/INV,NEINV</t>
  </si>
  <si>
    <t>Mikroregion Český ráj</t>
  </si>
  <si>
    <t>Budeme mít možnost se potkávat více</t>
  </si>
  <si>
    <t>Sobotka-ozvučení; Mladějov-stoly,židle; Hubojedy-stoly; Roveň-stoly; Libošovice-lavičky;Osek-lavičky</t>
  </si>
  <si>
    <t>POV/2011/305/MZ/INV,NEINV</t>
  </si>
  <si>
    <t>Mikroregion Tábor</t>
  </si>
  <si>
    <t>Zkvalitnění kulturního života v mikroregionu</t>
  </si>
  <si>
    <t>nákup kompletního poloprofesionálního ozvučení</t>
  </si>
  <si>
    <t>POV2011/305/HK/INV/NEINV</t>
  </si>
  <si>
    <t>Mikroregion Urbanická brázda</t>
  </si>
  <si>
    <t>Společně pro příjemné čekání</t>
  </si>
  <si>
    <t>autobusové čekárny</t>
  </si>
  <si>
    <t>POV2011/303/RK/INV</t>
  </si>
  <si>
    <t>DSO Rychnovsko</t>
  </si>
  <si>
    <t>Mobilní pódium pro pořádání kult. akcí</t>
  </si>
  <si>
    <t>mobilní pódium</t>
  </si>
  <si>
    <t>POV/2011/301/NB/INV/NEINV</t>
  </si>
  <si>
    <t xml:space="preserve">Cidlina, svazek obcí </t>
  </si>
  <si>
    <t>Materiální vybavení svazku</t>
  </si>
  <si>
    <t>párty stan</t>
  </si>
  <si>
    <t>POV2011/301/RK/NEINV</t>
  </si>
  <si>
    <t>DSO Bělá</t>
  </si>
  <si>
    <t>Dopravní bezpečnost a orientace v obcích</t>
  </si>
  <si>
    <t>Nová Paka</t>
  </si>
  <si>
    <t>POV/2011/301/NP/INV/NEINV</t>
  </si>
  <si>
    <t>DSO Novopacko</t>
  </si>
  <si>
    <t>Modernizace hřišť na Novopacku</t>
  </si>
  <si>
    <t>herní prvky</t>
  </si>
  <si>
    <t>POV/2011/305/NA/INV/NEINV</t>
  </si>
  <si>
    <t>SVAZEK OBCÍ ÚPA</t>
  </si>
  <si>
    <t>Dovybavení obcí potřebným mobiliářem</t>
  </si>
  <si>
    <t>přenosné dopravní značky</t>
  </si>
  <si>
    <t>POV/2011/302/NA/INV/NEINV</t>
  </si>
  <si>
    <t>Stráně Hořičky</t>
  </si>
  <si>
    <t>Vybavení veřejných prostranství mobiliářem -4. etapa 2011</t>
  </si>
  <si>
    <t>mobiliář</t>
  </si>
  <si>
    <t>POV2011/304/HK/INV/NEINV</t>
  </si>
  <si>
    <t>Mikroregion Třebechovicko</t>
  </si>
  <si>
    <t>Zvýšení bezpečnosti a doplnění mobiliáře veřejného prostranství v Mikroregionu Třebechovicko</t>
  </si>
  <si>
    <t>měřice rychlosti, bezpečnostní prvky</t>
  </si>
  <si>
    <t>POV2011/301/HK/INV/NEINV</t>
  </si>
  <si>
    <t>Mikroregion Černilovsko</t>
  </si>
  <si>
    <t>Spolupráce v Mikroregionu Černilovsko - 2. etapa</t>
  </si>
  <si>
    <t>hlásiče rychlosti</t>
  </si>
  <si>
    <t>POV/2011/301/NA/NEINV</t>
  </si>
  <si>
    <t>Dobrovolný svazek obcí Policka</t>
  </si>
  <si>
    <t xml:space="preserve">Drobné památky Policka </t>
  </si>
  <si>
    <t>sakrální stavby</t>
  </si>
  <si>
    <t>POV2011/301KO/INV/NEINV</t>
  </si>
  <si>
    <t>DSO Mikroregionu Brodec</t>
  </si>
  <si>
    <t>Vesnice pro život - III. Etapa</t>
  </si>
  <si>
    <t xml:space="preserve">úprava veřejných prostranství a ploch </t>
  </si>
  <si>
    <t>POV/2011/304/NA/INV/NEINV</t>
  </si>
  <si>
    <t>Svazek obcí Metuje</t>
  </si>
  <si>
    <t xml:space="preserve">Obnova mobiliáře a opravy havarijních stavů střech obecních budov, rekonstrukce dopravního značení v obcích mikroregionu. </t>
  </si>
  <si>
    <t>obnova mobiliáře</t>
  </si>
  <si>
    <t>POV/2011/303/NA/INV/NEINV</t>
  </si>
  <si>
    <t>SVAZEK OBCÍ 1866</t>
  </si>
  <si>
    <t>"Stabilita a rozvoj venkovského mikroregionu - realizací rozvojových plánů míříme k udržitelnému rozvoji"</t>
  </si>
  <si>
    <t>mobiliář-lstany, lavice</t>
  </si>
  <si>
    <t>POV2011/302KO/INV/NEINV</t>
  </si>
  <si>
    <t>DSO Obecní voda</t>
  </si>
  <si>
    <t>Úprava návsí obcí Obecní voda</t>
  </si>
  <si>
    <t>parkové úpravy, výsadba zeleně</t>
  </si>
  <si>
    <t xml:space="preserve">Investice  </t>
  </si>
  <si>
    <t xml:space="preserve">Neinvestice </t>
  </si>
  <si>
    <t>schválená dotace Kč</t>
  </si>
  <si>
    <t>% poskyt.dotace</t>
  </si>
  <si>
    <t>investice</t>
  </si>
  <si>
    <t>neinvestice</t>
  </si>
  <si>
    <t>schválené navýšení</t>
  </si>
  <si>
    <t>Dotační titul 3 - schválené navýšení dotací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</si>
</sst>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m&quot;ont&quot;h&quot; &quot;d&quot;, yyyy&quot;"/>
    <numFmt numFmtId="166" formatCode="#,##0.00&quot; &quot;[$Kč-405];[Red]&quot;-&quot;#,##0.00&quot; &quot;[$Kč-405]"/>
    <numFmt numFmtId="167" formatCode="m&quot;ont&quot;h\ d&quot;, yyyy&quot;"/>
    <numFmt numFmtId="168" formatCode="hh:mm:ss"/>
    <numFmt numFmtId="169" formatCode="_-* #,##0\ _K_č_-;\-* #,##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2"/>
    </font>
    <font>
      <b/>
      <i/>
      <sz val="16"/>
      <color indexed="8"/>
      <name val="Calibri"/>
      <family val="2"/>
    </font>
    <font>
      <sz val="10"/>
      <color indexed="8"/>
      <name val="Arial CE"/>
      <family val="0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b/>
      <sz val="11"/>
      <color indexed="10"/>
      <name val="Calibri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 Narrow"/>
      <family val="2"/>
    </font>
    <font>
      <sz val="12"/>
      <color indexed="8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 CE"/>
      <family val="0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sz val="1"/>
      <color rgb="FF000000"/>
      <name val="Courier"/>
      <family val="1"/>
    </font>
    <font>
      <b/>
      <i/>
      <sz val="16"/>
      <color rgb="FF000000"/>
      <name val="Calibri"/>
      <family val="2"/>
    </font>
    <font>
      <b/>
      <sz val="1"/>
      <color rgb="FF000000"/>
      <name val="Courier"/>
      <family val="1"/>
    </font>
    <font>
      <sz val="10"/>
      <color rgb="FF000000"/>
      <name val="Arial CE"/>
      <family val="0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9"/>
      <color rgb="FF00B050"/>
      <name val="Arial"/>
      <family val="2"/>
    </font>
    <font>
      <b/>
      <sz val="10"/>
      <color rgb="FF00B050"/>
      <name val="Arial CE"/>
      <family val="0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3" borderId="0" applyNumberFormat="0" applyBorder="0" applyAlignment="0" applyProtection="0"/>
    <xf numFmtId="0" fontId="23" fillId="20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>
      <alignment/>
      <protection locked="0"/>
    </xf>
    <xf numFmtId="165" fontId="41" fillId="0" borderId="0">
      <alignment/>
      <protection locked="0"/>
    </xf>
    <xf numFmtId="167" fontId="26" fillId="0" borderId="0">
      <alignment/>
      <protection locked="0"/>
    </xf>
    <xf numFmtId="0" fontId="25" fillId="0" borderId="0" applyNumberFormat="0" applyFill="0" applyBorder="0" applyAlignment="0" applyProtection="0"/>
    <xf numFmtId="0" fontId="6" fillId="0" borderId="0">
      <alignment/>
      <protection locked="0"/>
    </xf>
    <xf numFmtId="0" fontId="41" fillId="0" borderId="0">
      <alignment/>
      <protection locked="0"/>
    </xf>
    <xf numFmtId="0" fontId="26" fillId="0" borderId="0">
      <alignment/>
      <protection locked="0"/>
    </xf>
    <xf numFmtId="0" fontId="21" fillId="4" borderId="0" applyNumberFormat="0" applyBorder="0" applyAlignment="0" applyProtection="0"/>
    <xf numFmtId="0" fontId="42" fillId="0" borderId="0">
      <alignment horizontal="center"/>
      <protection/>
    </xf>
    <xf numFmtId="0" fontId="11" fillId="0" borderId="0">
      <alignment horizontal="center"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0">
      <alignment horizontal="center"/>
      <protection/>
    </xf>
    <xf numFmtId="0" fontId="7" fillId="0" borderId="0">
      <alignment/>
      <protection locked="0"/>
    </xf>
    <xf numFmtId="0" fontId="43" fillId="0" borderId="0">
      <alignment/>
      <protection locked="0"/>
    </xf>
    <xf numFmtId="0" fontId="11" fillId="0" borderId="0">
      <alignment horizontal="center" textRotation="90"/>
      <protection/>
    </xf>
    <xf numFmtId="0" fontId="42" fillId="0" borderId="0">
      <alignment horizontal="center" textRotation="90"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11" fillId="0" borderId="0">
      <alignment horizontal="center" textRotation="90"/>
      <protection/>
    </xf>
    <xf numFmtId="0" fontId="7" fillId="0" borderId="0">
      <alignment/>
      <protection locked="0"/>
    </xf>
    <xf numFmtId="0" fontId="43" fillId="0" borderId="0">
      <alignment/>
      <protection locked="0"/>
    </xf>
    <xf numFmtId="0" fontId="27" fillId="0" borderId="0">
      <alignment/>
      <protection locked="0"/>
    </xf>
    <xf numFmtId="0" fontId="10" fillId="0" borderId="0" applyNumberFormat="0" applyFill="0" applyBorder="0" applyAlignment="0" applyProtection="0"/>
    <xf numFmtId="0" fontId="15" fillId="21" borderId="6" applyNumberFormat="0" applyAlignment="0" applyProtection="0"/>
    <xf numFmtId="0" fontId="14" fillId="3" borderId="0" applyNumberFormat="0" applyBorder="0" applyAlignment="0" applyProtection="0"/>
    <xf numFmtId="0" fontId="22" fillId="7" borderId="1" applyNumberFormat="0" applyAlignment="0" applyProtection="0"/>
    <xf numFmtId="0" fontId="15" fillId="21" borderId="6" applyNumberFormat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3" borderId="8" applyNumberFormat="0" applyFont="0" applyAlignment="0" applyProtection="0"/>
    <xf numFmtId="0" fontId="24" fillId="20" borderId="9" applyNumberForma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4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6" fontId="45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0" fontId="21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0">
      <alignment/>
      <protection locked="0"/>
    </xf>
    <xf numFmtId="0" fontId="5" fillId="0" borderId="2" applyNumberFormat="0" applyFill="0" applyAlignment="0" applyProtection="0"/>
    <xf numFmtId="0" fontId="26" fillId="0" borderId="11">
      <alignment/>
      <protection locked="0"/>
    </xf>
    <xf numFmtId="0" fontId="22" fillId="7" borderId="1" applyNumberFormat="0" applyAlignment="0" applyProtection="0"/>
    <xf numFmtId="0" fontId="23" fillId="20" borderId="1" applyNumberFormat="0" applyAlignment="0" applyProtection="0"/>
    <xf numFmtId="0" fontId="24" fillId="20" borderId="9" applyNumberFormat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29" fillId="0" borderId="0" xfId="104" applyFont="1" applyBorder="1" applyAlignment="1">
      <alignment horizontal="center" vertical="center" wrapText="1"/>
      <protection/>
    </xf>
    <xf numFmtId="4" fontId="29" fillId="0" borderId="0" xfId="104" applyNumberFormat="1" applyFont="1" applyBorder="1" applyAlignment="1">
      <alignment horizontal="center" vertical="center" wrapText="1"/>
      <protection/>
    </xf>
    <xf numFmtId="2" fontId="29" fillId="0" borderId="0" xfId="104" applyNumberFormat="1" applyFont="1" applyBorder="1" applyAlignment="1">
      <alignment horizontal="center" vertical="center" wrapText="1"/>
      <protection/>
    </xf>
    <xf numFmtId="0" fontId="30" fillId="0" borderId="0" xfId="106" applyFont="1" applyBorder="1" applyAlignment="1">
      <alignment vertical="center"/>
      <protection/>
    </xf>
    <xf numFmtId="3" fontId="47" fillId="0" borderId="0" xfId="0" applyNumberFormat="1" applyFont="1" applyBorder="1" applyAlignment="1">
      <alignment vertical="center"/>
    </xf>
    <xf numFmtId="0" fontId="30" fillId="0" borderId="0" xfId="111" applyFont="1" applyBorder="1" applyAlignment="1">
      <alignment vertical="center"/>
      <protection/>
    </xf>
    <xf numFmtId="0" fontId="30" fillId="0" borderId="0" xfId="104" applyFont="1" applyBorder="1" applyAlignment="1">
      <alignment vertical="center"/>
      <protection/>
    </xf>
    <xf numFmtId="0" fontId="2" fillId="0" borderId="0" xfId="104" applyFont="1" applyBorder="1" applyAlignment="1">
      <alignment vertical="center"/>
      <protection/>
    </xf>
    <xf numFmtId="3" fontId="46" fillId="0" borderId="0" xfId="0" applyNumberFormat="1" applyFont="1" applyBorder="1" applyAlignment="1">
      <alignment vertical="center"/>
    </xf>
    <xf numFmtId="0" fontId="3" fillId="0" borderId="0" xfId="104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0" fontId="2" fillId="0" borderId="0" xfId="104" applyBorder="1" applyAlignment="1">
      <alignment vertical="center"/>
      <protection/>
    </xf>
    <xf numFmtId="20" fontId="2" fillId="0" borderId="0" xfId="104" applyNumberFormat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31" fillId="0" borderId="0" xfId="104" applyFont="1" applyBorder="1" applyAlignment="1">
      <alignment vertical="center"/>
      <protection/>
    </xf>
    <xf numFmtId="3" fontId="0" fillId="0" borderId="0" xfId="0" applyNumberFormat="1" applyBorder="1" applyAlignment="1">
      <alignment vertical="center"/>
    </xf>
    <xf numFmtId="3" fontId="33" fillId="0" borderId="0" xfId="0" applyNumberFormat="1" applyFont="1" applyBorder="1" applyAlignment="1">
      <alignment horizontal="right" vertical="center"/>
    </xf>
    <xf numFmtId="4" fontId="46" fillId="0" borderId="0" xfId="0" applyNumberFormat="1" applyFont="1" applyBorder="1" applyAlignment="1">
      <alignment horizontal="right" vertical="center"/>
    </xf>
    <xf numFmtId="3" fontId="2" fillId="0" borderId="0" xfId="104" applyNumberFormat="1" applyBorder="1" applyAlignment="1">
      <alignment vertical="center"/>
      <protection/>
    </xf>
    <xf numFmtId="2" fontId="2" fillId="0" borderId="0" xfId="104" applyNumberFormat="1" applyBorder="1" applyAlignment="1">
      <alignment horizontal="right" vertical="center"/>
      <protection/>
    </xf>
    <xf numFmtId="14" fontId="2" fillId="0" borderId="0" xfId="104" applyNumberFormat="1" applyBorder="1" applyAlignment="1">
      <alignment vertical="center"/>
      <protection/>
    </xf>
    <xf numFmtId="20" fontId="2" fillId="0" borderId="0" xfId="104" applyNumberFormat="1" applyBorder="1" applyAlignment="1">
      <alignment vertical="center"/>
      <protection/>
    </xf>
    <xf numFmtId="0" fontId="46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vertical="center"/>
    </xf>
    <xf numFmtId="0" fontId="2" fillId="0" borderId="0" xfId="106" applyBorder="1" applyAlignment="1">
      <alignment vertical="center"/>
      <protection/>
    </xf>
    <xf numFmtId="3" fontId="2" fillId="0" borderId="0" xfId="106" applyNumberFormat="1" applyBorder="1" applyAlignment="1">
      <alignment vertical="center"/>
      <protection/>
    </xf>
    <xf numFmtId="14" fontId="2" fillId="0" borderId="0" xfId="106" applyNumberFormat="1" applyBorder="1" applyAlignment="1">
      <alignment vertical="center"/>
      <protection/>
    </xf>
    <xf numFmtId="168" fontId="2" fillId="0" borderId="0" xfId="106" applyNumberFormat="1" applyBorder="1" applyAlignment="1">
      <alignment vertical="center"/>
      <protection/>
    </xf>
    <xf numFmtId="3" fontId="3" fillId="0" borderId="0" xfId="104" applyNumberFormat="1" applyFont="1" applyBorder="1" applyAlignment="1">
      <alignment vertical="center"/>
      <protection/>
    </xf>
    <xf numFmtId="20" fontId="2" fillId="0" borderId="0" xfId="104" applyNumberFormat="1" applyFont="1" applyBorder="1" applyAlignment="1">
      <alignment vertical="center"/>
      <protection/>
    </xf>
    <xf numFmtId="21" fontId="2" fillId="0" borderId="0" xfId="104" applyNumberFormat="1" applyBorder="1" applyAlignment="1">
      <alignment vertical="center"/>
      <protection/>
    </xf>
    <xf numFmtId="3" fontId="1" fillId="0" borderId="0" xfId="107" applyNumberFormat="1" applyBorder="1" applyAlignment="1">
      <alignment vertical="center"/>
      <protection/>
    </xf>
    <xf numFmtId="3" fontId="34" fillId="0" borderId="0" xfId="0" applyNumberFormat="1" applyFont="1" applyBorder="1" applyAlignment="1">
      <alignment vertical="center"/>
    </xf>
    <xf numFmtId="0" fontId="35" fillId="0" borderId="0" xfId="104" applyFont="1" applyFill="1" applyBorder="1" applyAlignment="1">
      <alignment vertical="center"/>
      <protection/>
    </xf>
    <xf numFmtId="0" fontId="48" fillId="0" borderId="0" xfId="0" applyFont="1" applyAlignment="1">
      <alignment/>
    </xf>
    <xf numFmtId="0" fontId="32" fillId="0" borderId="0" xfId="111" applyFont="1" applyBorder="1" applyAlignment="1">
      <alignment vertical="center"/>
      <protection/>
    </xf>
    <xf numFmtId="0" fontId="31" fillId="0" borderId="0" xfId="106" applyFont="1" applyBorder="1" applyAlignment="1">
      <alignment vertical="center"/>
      <protection/>
    </xf>
    <xf numFmtId="4" fontId="46" fillId="0" borderId="0" xfId="0" applyNumberFormat="1" applyFont="1" applyBorder="1" applyAlignment="1">
      <alignment vertical="center" wrapText="1"/>
    </xf>
    <xf numFmtId="3" fontId="34" fillId="0" borderId="0" xfId="0" applyNumberFormat="1" applyFont="1" applyBorder="1" applyAlignment="1">
      <alignment horizontal="center" vertical="center" wrapText="1"/>
    </xf>
    <xf numFmtId="3" fontId="34" fillId="0" borderId="0" xfId="0" applyNumberFormat="1" applyFont="1" applyBorder="1" applyAlignment="1">
      <alignment vertical="center" wrapText="1"/>
    </xf>
    <xf numFmtId="4" fontId="49" fillId="0" borderId="0" xfId="104" applyNumberFormat="1" applyFont="1" applyBorder="1" applyAlignment="1">
      <alignment horizontal="center" vertical="center" wrapText="1"/>
      <protection/>
    </xf>
    <xf numFmtId="3" fontId="50" fillId="0" borderId="0" xfId="104" applyNumberFormat="1" applyFont="1" applyBorder="1" applyAlignment="1">
      <alignment vertical="center"/>
      <protection/>
    </xf>
    <xf numFmtId="3" fontId="50" fillId="0" borderId="0" xfId="106" applyNumberFormat="1" applyFont="1" applyBorder="1" applyAlignment="1">
      <alignment vertical="center"/>
      <protection/>
    </xf>
    <xf numFmtId="3" fontId="51" fillId="0" borderId="0" xfId="0" applyNumberFormat="1" applyFont="1" applyBorder="1" applyAlignment="1">
      <alignment vertical="center"/>
    </xf>
    <xf numFmtId="2" fontId="33" fillId="0" borderId="0" xfId="0" applyNumberFormat="1" applyFont="1" applyBorder="1" applyAlignment="1">
      <alignment horizontal="center" vertical="center" wrapText="1"/>
    </xf>
    <xf numFmtId="2" fontId="33" fillId="0" borderId="0" xfId="0" applyNumberFormat="1" applyFont="1" applyBorder="1" applyAlignment="1">
      <alignment vertical="center"/>
    </xf>
    <xf numFmtId="2" fontId="34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vertical="center"/>
    </xf>
    <xf numFmtId="169" fontId="46" fillId="0" borderId="0" xfId="60" applyNumberFormat="1" applyFont="1" applyAlignment="1">
      <alignment horizontal="right"/>
    </xf>
    <xf numFmtId="169" fontId="34" fillId="0" borderId="0" xfId="60" applyNumberFormat="1" applyFont="1" applyBorder="1" applyAlignment="1">
      <alignment vertical="center"/>
    </xf>
    <xf numFmtId="169" fontId="34" fillId="0" borderId="0" xfId="60" applyNumberFormat="1" applyFont="1" applyBorder="1" applyAlignment="1">
      <alignment horizontal="right" vertical="center"/>
    </xf>
  </cellXfs>
  <cellStyles count="12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elkem" xfId="59"/>
    <cellStyle name="Comma" xfId="60"/>
    <cellStyle name="Comma [0]" xfId="61"/>
    <cellStyle name="Date" xfId="62"/>
    <cellStyle name="Date 2" xfId="63"/>
    <cellStyle name="Date 3" xfId="64"/>
    <cellStyle name="Explanatory Text 2" xfId="65"/>
    <cellStyle name="Fixed" xfId="66"/>
    <cellStyle name="Fixed 2" xfId="67"/>
    <cellStyle name="Fixed 3" xfId="68"/>
    <cellStyle name="Good 2" xfId="69"/>
    <cellStyle name="Heading" xfId="70"/>
    <cellStyle name="Heading (user)" xfId="71"/>
    <cellStyle name="Heading 1 2" xfId="72"/>
    <cellStyle name="Heading 2 2" xfId="73"/>
    <cellStyle name="Heading 3 2" xfId="74"/>
    <cellStyle name="Heading 4 2" xfId="75"/>
    <cellStyle name="Heading 5" xfId="76"/>
    <cellStyle name="Heading1" xfId="77"/>
    <cellStyle name="Heading1 (user)" xfId="78"/>
    <cellStyle name="Heading1 (user) 2" xfId="79"/>
    <cellStyle name="Heading1 2" xfId="80"/>
    <cellStyle name="Heading1 3" xfId="81"/>
    <cellStyle name="Heading1 4" xfId="82"/>
    <cellStyle name="Heading1 5" xfId="83"/>
    <cellStyle name="Heading1 6" xfId="84"/>
    <cellStyle name="Heading1_Příloha Bělá" xfId="85"/>
    <cellStyle name="Heading2" xfId="86"/>
    <cellStyle name="Heading2 2" xfId="87"/>
    <cellStyle name="Heading2 3" xfId="88"/>
    <cellStyle name="Hyperlink 2" xfId="89"/>
    <cellStyle name="Check Cell 2" xfId="90"/>
    <cellStyle name="Chybně" xfId="91"/>
    <cellStyle name="Input 2" xfId="92"/>
    <cellStyle name="Kontrolní buňka" xfId="93"/>
    <cellStyle name="Linked Cell 2" xfId="94"/>
    <cellStyle name="Currency" xfId="95"/>
    <cellStyle name="Currency [0]" xfId="96"/>
    <cellStyle name="Nadpis 1" xfId="97"/>
    <cellStyle name="Nadpis 2" xfId="98"/>
    <cellStyle name="Nadpis 3" xfId="99"/>
    <cellStyle name="Nadpis 4" xfId="100"/>
    <cellStyle name="Název" xfId="101"/>
    <cellStyle name="Neutral 2" xfId="102"/>
    <cellStyle name="Neutrální" xfId="103"/>
    <cellStyle name="Normal 2" xfId="104"/>
    <cellStyle name="Normal 2 2" xfId="105"/>
    <cellStyle name="Normal 2 3" xfId="106"/>
    <cellStyle name="Normal 3" xfId="107"/>
    <cellStyle name="Normal 4" xfId="108"/>
    <cellStyle name="Normal 5" xfId="109"/>
    <cellStyle name="Normal 6" xfId="110"/>
    <cellStyle name="Normal 6 2" xfId="111"/>
    <cellStyle name="Note 2" xfId="112"/>
    <cellStyle name="Output 2" xfId="113"/>
    <cellStyle name="Poznámka" xfId="114"/>
    <cellStyle name="Percent" xfId="115"/>
    <cellStyle name="Propojená buňka" xfId="116"/>
    <cellStyle name="Result" xfId="117"/>
    <cellStyle name="Result (user)" xfId="118"/>
    <cellStyle name="Result 2" xfId="119"/>
    <cellStyle name="Result2" xfId="120"/>
    <cellStyle name="Result2 (user)" xfId="121"/>
    <cellStyle name="Result2 2" xfId="122"/>
    <cellStyle name="Správně" xfId="123"/>
    <cellStyle name="Text upozornění" xfId="124"/>
    <cellStyle name="Title 2" xfId="125"/>
    <cellStyle name="Total 2" xfId="126"/>
    <cellStyle name="Total 3" xfId="127"/>
    <cellStyle name="Total 4" xfId="128"/>
    <cellStyle name="Vstup" xfId="129"/>
    <cellStyle name="Výpočet" xfId="130"/>
    <cellStyle name="Výstup" xfId="131"/>
    <cellStyle name="Vysvětlující text" xfId="132"/>
    <cellStyle name="Warning Text 2" xfId="133"/>
    <cellStyle name="Zvýraznění 1" xfId="134"/>
    <cellStyle name="Zvýraznění 2" xfId="135"/>
    <cellStyle name="Zvýraznění 3" xfId="136"/>
    <cellStyle name="Zvýraznění 4" xfId="137"/>
    <cellStyle name="Zvýraznění 5" xfId="138"/>
    <cellStyle name="Zvýraznění 6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V_2010\data\DO\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2" max="2" width="17.8515625" style="0" customWidth="1"/>
    <col min="3" max="3" width="27.57421875" style="0" customWidth="1"/>
    <col min="4" max="4" width="0.2890625" style="0" customWidth="1"/>
    <col min="5" max="5" width="10.7109375" style="0" customWidth="1"/>
    <col min="6" max="6" width="11.28125" style="0" customWidth="1"/>
    <col min="7" max="7" width="0.13671875" style="0" customWidth="1"/>
    <col min="8" max="8" width="10.421875" style="0" hidden="1" customWidth="1"/>
    <col min="9" max="9" width="11.421875" style="0" hidden="1" customWidth="1"/>
    <col min="10" max="10" width="10.57421875" style="0" hidden="1" customWidth="1"/>
    <col min="11" max="11" width="11.421875" style="0" hidden="1" customWidth="1"/>
    <col min="12" max="12" width="7.28125" style="0" hidden="1" customWidth="1"/>
    <col min="13" max="13" width="11.57421875" style="0" customWidth="1"/>
    <col min="14" max="14" width="10.7109375" style="0" hidden="1" customWidth="1"/>
    <col min="15" max="15" width="10.8515625" style="0" hidden="1" customWidth="1"/>
    <col min="16" max="16" width="28.57421875" style="0" customWidth="1"/>
    <col min="17" max="17" width="13.57421875" style="0" customWidth="1"/>
    <col min="18" max="18" width="12.421875" style="0" customWidth="1"/>
    <col min="19" max="19" width="12.140625" style="0" customWidth="1"/>
    <col min="20" max="20" width="12.00390625" style="0" customWidth="1"/>
  </cols>
  <sheetData>
    <row r="1" spans="1:5" ht="18" customHeight="1">
      <c r="A1" s="1" t="s">
        <v>144</v>
      </c>
      <c r="E1" s="1"/>
    </row>
    <row r="2" spans="1:20" ht="27.7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5" t="s">
        <v>6</v>
      </c>
      <c r="G2" s="5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2" t="s">
        <v>20</v>
      </c>
      <c r="M2" s="54" t="s">
        <v>139</v>
      </c>
      <c r="N2" s="4" t="s">
        <v>137</v>
      </c>
      <c r="O2" s="4" t="s">
        <v>138</v>
      </c>
      <c r="P2" s="43" t="s">
        <v>21</v>
      </c>
      <c r="Q2" s="49" t="s">
        <v>140</v>
      </c>
      <c r="R2" s="53" t="s">
        <v>143</v>
      </c>
      <c r="S2" s="51" t="s">
        <v>141</v>
      </c>
      <c r="T2" s="52" t="s">
        <v>142</v>
      </c>
    </row>
    <row r="3" spans="1:20" ht="15">
      <c r="A3" s="18" t="s">
        <v>22</v>
      </c>
      <c r="B3" s="9" t="s">
        <v>23</v>
      </c>
      <c r="C3" s="19" t="s">
        <v>24</v>
      </c>
      <c r="D3" s="10" t="s">
        <v>25</v>
      </c>
      <c r="E3" s="23">
        <v>85000</v>
      </c>
      <c r="F3" s="46">
        <v>51000</v>
      </c>
      <c r="G3" s="24">
        <f aca="true" t="shared" si="0" ref="G3:G30">F3/E3*100</f>
        <v>60</v>
      </c>
      <c r="H3" s="23">
        <v>0</v>
      </c>
      <c r="I3" s="23">
        <v>51000</v>
      </c>
      <c r="J3" s="25">
        <v>40527</v>
      </c>
      <c r="K3" s="26">
        <v>0.3819444444444444</v>
      </c>
      <c r="L3" s="27">
        <v>96</v>
      </c>
      <c r="M3" s="55">
        <v>50100</v>
      </c>
      <c r="N3" s="28">
        <f>H3*0.7</f>
        <v>0</v>
      </c>
      <c r="O3" s="28">
        <v>50100</v>
      </c>
      <c r="P3" s="44" t="s">
        <v>26</v>
      </c>
      <c r="Q3" s="50">
        <v>98.24</v>
      </c>
      <c r="R3" s="7">
        <v>900</v>
      </c>
      <c r="S3" s="37"/>
      <c r="T3" s="57">
        <v>900</v>
      </c>
    </row>
    <row r="4" spans="1:20" ht="15">
      <c r="A4" s="13" t="s">
        <v>13</v>
      </c>
      <c r="B4" s="9" t="s">
        <v>27</v>
      </c>
      <c r="C4" s="19" t="s">
        <v>28</v>
      </c>
      <c r="D4" s="10" t="s">
        <v>29</v>
      </c>
      <c r="E4" s="23">
        <v>795500</v>
      </c>
      <c r="F4" s="46">
        <v>477300</v>
      </c>
      <c r="G4" s="24">
        <f t="shared" si="0"/>
        <v>60</v>
      </c>
      <c r="H4" s="23">
        <v>0</v>
      </c>
      <c r="I4" s="23">
        <v>477300</v>
      </c>
      <c r="J4" s="25">
        <v>40526</v>
      </c>
      <c r="K4" s="26">
        <v>0.5520833333333334</v>
      </c>
      <c r="L4" s="27">
        <v>93</v>
      </c>
      <c r="M4" s="55">
        <v>60100</v>
      </c>
      <c r="N4" s="28">
        <f>H4*0.7</f>
        <v>0</v>
      </c>
      <c r="O4" s="28">
        <v>60100</v>
      </c>
      <c r="P4" s="44" t="s">
        <v>30</v>
      </c>
      <c r="Q4" s="50">
        <v>12.59</v>
      </c>
      <c r="R4" s="7">
        <v>70000</v>
      </c>
      <c r="S4" s="37"/>
      <c r="T4" s="58">
        <v>70000</v>
      </c>
    </row>
    <row r="5" spans="1:20" ht="30">
      <c r="A5" s="13" t="s">
        <v>18</v>
      </c>
      <c r="B5" s="9" t="s">
        <v>31</v>
      </c>
      <c r="C5" s="19" t="s">
        <v>32</v>
      </c>
      <c r="D5" s="10" t="s">
        <v>33</v>
      </c>
      <c r="E5" s="23">
        <v>850000</v>
      </c>
      <c r="F5" s="46">
        <v>500000</v>
      </c>
      <c r="G5" s="24">
        <f t="shared" si="0"/>
        <v>58.82352941176471</v>
      </c>
      <c r="H5" s="23">
        <v>150000.00000000003</v>
      </c>
      <c r="I5" s="23">
        <v>350000</v>
      </c>
      <c r="J5" s="25">
        <v>40497</v>
      </c>
      <c r="K5" s="26">
        <v>0.2916666666666667</v>
      </c>
      <c r="L5" s="27">
        <v>91</v>
      </c>
      <c r="M5" s="55">
        <v>115000</v>
      </c>
      <c r="N5" s="28">
        <v>40000</v>
      </c>
      <c r="O5" s="28">
        <v>75000</v>
      </c>
      <c r="P5" s="44" t="s">
        <v>34</v>
      </c>
      <c r="Q5" s="50">
        <v>23</v>
      </c>
      <c r="R5" s="7">
        <v>50000</v>
      </c>
      <c r="S5" s="37">
        <v>20000</v>
      </c>
      <c r="T5" s="57">
        <v>30000</v>
      </c>
    </row>
    <row r="6" spans="1:20" ht="30">
      <c r="A6" s="13" t="s">
        <v>16</v>
      </c>
      <c r="B6" s="8" t="s">
        <v>35</v>
      </c>
      <c r="C6" s="40" t="s">
        <v>36</v>
      </c>
      <c r="D6" s="12" t="s">
        <v>37</v>
      </c>
      <c r="E6" s="23">
        <v>502000</v>
      </c>
      <c r="F6" s="46">
        <v>300000</v>
      </c>
      <c r="G6" s="24">
        <f t="shared" si="0"/>
        <v>59.76095617529881</v>
      </c>
      <c r="H6" s="23">
        <v>0</v>
      </c>
      <c r="I6" s="23">
        <v>300000.00000000006</v>
      </c>
      <c r="J6" s="25">
        <v>40522</v>
      </c>
      <c r="K6" s="26">
        <v>0.375</v>
      </c>
      <c r="L6" s="27">
        <v>87</v>
      </c>
      <c r="M6" s="55">
        <v>100000</v>
      </c>
      <c r="N6" s="28">
        <f>H6*0.7</f>
        <v>0</v>
      </c>
      <c r="O6" s="28">
        <v>100000</v>
      </c>
      <c r="P6" s="44" t="s">
        <v>38</v>
      </c>
      <c r="Q6" s="50">
        <v>33.33</v>
      </c>
      <c r="R6" s="7">
        <v>70000</v>
      </c>
      <c r="S6" s="37"/>
      <c r="T6" s="57">
        <v>70000</v>
      </c>
    </row>
    <row r="7" spans="1:20" ht="15">
      <c r="A7" s="18" t="s">
        <v>22</v>
      </c>
      <c r="B7" s="9" t="s">
        <v>39</v>
      </c>
      <c r="C7" s="19" t="s">
        <v>40</v>
      </c>
      <c r="D7" s="10" t="s">
        <v>41</v>
      </c>
      <c r="E7" s="23">
        <v>500000</v>
      </c>
      <c r="F7" s="46">
        <v>300000</v>
      </c>
      <c r="G7" s="24">
        <f t="shared" si="0"/>
        <v>60</v>
      </c>
      <c r="H7" s="23">
        <v>198000</v>
      </c>
      <c r="I7" s="23">
        <v>102000</v>
      </c>
      <c r="J7" s="25">
        <v>40526</v>
      </c>
      <c r="K7" s="26">
        <v>0.3125</v>
      </c>
      <c r="L7" s="27">
        <v>84</v>
      </c>
      <c r="M7" s="55">
        <v>60100</v>
      </c>
      <c r="N7" s="28">
        <v>60100</v>
      </c>
      <c r="O7" s="28">
        <v>0</v>
      </c>
      <c r="P7" s="44" t="s">
        <v>42</v>
      </c>
      <c r="Q7" s="50">
        <v>20.03</v>
      </c>
      <c r="R7" s="7">
        <v>50000</v>
      </c>
      <c r="S7" s="37">
        <v>50000</v>
      </c>
      <c r="T7" s="57"/>
    </row>
    <row r="8" spans="1:20" ht="15">
      <c r="A8" s="18" t="s">
        <v>43</v>
      </c>
      <c r="B8" s="9" t="s">
        <v>44</v>
      </c>
      <c r="C8" s="19" t="s">
        <v>45</v>
      </c>
      <c r="D8" s="10" t="s">
        <v>46</v>
      </c>
      <c r="E8" s="23">
        <v>400000</v>
      </c>
      <c r="F8" s="46">
        <v>240000</v>
      </c>
      <c r="G8" s="24">
        <f t="shared" si="0"/>
        <v>60</v>
      </c>
      <c r="H8" s="20">
        <v>0</v>
      </c>
      <c r="I8" s="23">
        <v>240000</v>
      </c>
      <c r="J8" s="25">
        <v>40498</v>
      </c>
      <c r="K8" s="26">
        <v>0.3333333333333333</v>
      </c>
      <c r="L8" s="27">
        <v>82</v>
      </c>
      <c r="M8" s="55">
        <v>50100</v>
      </c>
      <c r="N8" s="28">
        <f>H8*0.7</f>
        <v>0</v>
      </c>
      <c r="O8" s="28">
        <v>50100</v>
      </c>
      <c r="P8" s="44" t="s">
        <v>47</v>
      </c>
      <c r="Q8" s="50">
        <v>20.87</v>
      </c>
      <c r="R8" s="7">
        <v>50000</v>
      </c>
      <c r="S8" s="37"/>
      <c r="T8" s="57">
        <v>50000</v>
      </c>
    </row>
    <row r="9" spans="1:20" ht="15">
      <c r="A9" s="18" t="s">
        <v>17</v>
      </c>
      <c r="B9" s="6" t="s">
        <v>48</v>
      </c>
      <c r="C9" s="41" t="s">
        <v>49</v>
      </c>
      <c r="D9" s="29" t="s">
        <v>50</v>
      </c>
      <c r="E9" s="30">
        <v>833000</v>
      </c>
      <c r="F9" s="47">
        <v>499800</v>
      </c>
      <c r="G9" s="24">
        <f t="shared" si="0"/>
        <v>60</v>
      </c>
      <c r="H9" s="30">
        <v>94962</v>
      </c>
      <c r="I9" s="30">
        <v>404838</v>
      </c>
      <c r="J9" s="31">
        <v>40520</v>
      </c>
      <c r="K9" s="32">
        <v>0.4097222222222222</v>
      </c>
      <c r="L9" s="27">
        <v>80</v>
      </c>
      <c r="M9" s="55">
        <v>110000</v>
      </c>
      <c r="N9" s="28">
        <v>25000</v>
      </c>
      <c r="O9" s="28">
        <v>85000</v>
      </c>
      <c r="P9" s="44" t="s">
        <v>51</v>
      </c>
      <c r="Q9" s="50">
        <v>22</v>
      </c>
      <c r="R9" s="7">
        <v>75000</v>
      </c>
      <c r="S9" s="37">
        <v>25000</v>
      </c>
      <c r="T9" s="57">
        <v>50000</v>
      </c>
    </row>
    <row r="10" spans="1:20" ht="30">
      <c r="A10" s="13" t="s">
        <v>15</v>
      </c>
      <c r="B10" s="9" t="s">
        <v>52</v>
      </c>
      <c r="C10" s="19" t="s">
        <v>53</v>
      </c>
      <c r="D10" s="16" t="s">
        <v>54</v>
      </c>
      <c r="E10" s="23">
        <v>989400</v>
      </c>
      <c r="F10" s="46">
        <v>500000</v>
      </c>
      <c r="G10" s="24">
        <f t="shared" si="0"/>
        <v>50.53567818880129</v>
      </c>
      <c r="H10" s="33">
        <v>250000</v>
      </c>
      <c r="I10" s="23">
        <v>250000</v>
      </c>
      <c r="J10" s="25">
        <v>40527</v>
      </c>
      <c r="K10" s="26">
        <v>0.5208333333333334</v>
      </c>
      <c r="L10" s="27">
        <v>77</v>
      </c>
      <c r="M10" s="55">
        <v>110000</v>
      </c>
      <c r="N10" s="28">
        <v>50000</v>
      </c>
      <c r="O10" s="28">
        <v>60000</v>
      </c>
      <c r="P10" s="44" t="s">
        <v>55</v>
      </c>
      <c r="Q10" s="50">
        <v>22</v>
      </c>
      <c r="R10" s="7">
        <v>65000</v>
      </c>
      <c r="S10" s="37">
        <v>25000</v>
      </c>
      <c r="T10" s="57">
        <v>40000</v>
      </c>
    </row>
    <row r="11" spans="1:20" ht="15">
      <c r="A11" s="18" t="s">
        <v>56</v>
      </c>
      <c r="B11" s="9" t="s">
        <v>57</v>
      </c>
      <c r="C11" s="19" t="s">
        <v>58</v>
      </c>
      <c r="D11" s="10" t="s">
        <v>59</v>
      </c>
      <c r="E11" s="23">
        <v>830000</v>
      </c>
      <c r="F11" s="46">
        <v>498000</v>
      </c>
      <c r="G11" s="24">
        <f t="shared" si="0"/>
        <v>60</v>
      </c>
      <c r="H11" s="20">
        <v>0</v>
      </c>
      <c r="I11" s="23">
        <v>498000</v>
      </c>
      <c r="J11" s="25">
        <v>40507</v>
      </c>
      <c r="K11" s="34">
        <v>0.4791666666666667</v>
      </c>
      <c r="L11" s="27">
        <v>76</v>
      </c>
      <c r="M11" s="55">
        <v>110000</v>
      </c>
      <c r="N11" s="28">
        <f>H11*0.6</f>
        <v>0</v>
      </c>
      <c r="O11" s="28">
        <v>110000</v>
      </c>
      <c r="P11" s="44" t="s">
        <v>60</v>
      </c>
      <c r="Q11" s="50">
        <v>22</v>
      </c>
      <c r="R11" s="7">
        <v>60000</v>
      </c>
      <c r="S11" s="37"/>
      <c r="T11" s="57">
        <v>60000</v>
      </c>
    </row>
    <row r="12" spans="1:20" ht="15">
      <c r="A12" s="13" t="s">
        <v>15</v>
      </c>
      <c r="B12" s="9" t="s">
        <v>61</v>
      </c>
      <c r="C12" s="19" t="s">
        <v>62</v>
      </c>
      <c r="D12" s="10" t="s">
        <v>63</v>
      </c>
      <c r="E12" s="23">
        <v>800000</v>
      </c>
      <c r="F12" s="46">
        <v>480000</v>
      </c>
      <c r="G12" s="24">
        <f t="shared" si="0"/>
        <v>60</v>
      </c>
      <c r="H12" s="23">
        <v>480000</v>
      </c>
      <c r="I12" s="20"/>
      <c r="J12" s="25">
        <v>40526</v>
      </c>
      <c r="K12" s="26">
        <v>0.5416666666666666</v>
      </c>
      <c r="L12" s="27">
        <v>73</v>
      </c>
      <c r="M12" s="55">
        <v>110000</v>
      </c>
      <c r="N12" s="28">
        <v>110000</v>
      </c>
      <c r="O12" s="28">
        <f>I12*0.6</f>
        <v>0</v>
      </c>
      <c r="P12" s="44" t="s">
        <v>64</v>
      </c>
      <c r="Q12" s="50">
        <v>22.91</v>
      </c>
      <c r="R12" s="7">
        <v>60000</v>
      </c>
      <c r="S12" s="37">
        <v>60000</v>
      </c>
      <c r="T12" s="57"/>
    </row>
    <row r="13" spans="1:20" ht="30">
      <c r="A13" s="13" t="s">
        <v>16</v>
      </c>
      <c r="B13" s="8" t="s">
        <v>65</v>
      </c>
      <c r="C13" s="40" t="s">
        <v>66</v>
      </c>
      <c r="D13" s="10" t="s">
        <v>67</v>
      </c>
      <c r="E13" s="23">
        <v>833000</v>
      </c>
      <c r="F13" s="46">
        <v>499800</v>
      </c>
      <c r="G13" s="24">
        <f t="shared" si="0"/>
        <v>60</v>
      </c>
      <c r="H13" s="23">
        <v>0</v>
      </c>
      <c r="I13" s="23">
        <v>499800</v>
      </c>
      <c r="J13" s="25">
        <v>40485</v>
      </c>
      <c r="K13" s="26">
        <v>0.34722222222222227</v>
      </c>
      <c r="L13" s="27">
        <v>72</v>
      </c>
      <c r="M13" s="55">
        <v>110000</v>
      </c>
      <c r="N13" s="28">
        <f>H13*0.6</f>
        <v>0</v>
      </c>
      <c r="O13" s="28">
        <v>110000</v>
      </c>
      <c r="P13" s="44" t="s">
        <v>68</v>
      </c>
      <c r="Q13" s="50">
        <v>22</v>
      </c>
      <c r="R13" s="7">
        <v>80000</v>
      </c>
      <c r="S13" s="37"/>
      <c r="T13" s="57">
        <v>80000</v>
      </c>
    </row>
    <row r="14" spans="1:20" ht="15">
      <c r="A14" s="13" t="s">
        <v>16</v>
      </c>
      <c r="B14" s="8" t="s">
        <v>69</v>
      </c>
      <c r="C14" s="40" t="s">
        <v>70</v>
      </c>
      <c r="D14" s="10" t="s">
        <v>71</v>
      </c>
      <c r="E14" s="23">
        <v>780000</v>
      </c>
      <c r="F14" s="46">
        <v>468000</v>
      </c>
      <c r="G14" s="24">
        <f t="shared" si="0"/>
        <v>60</v>
      </c>
      <c r="H14" s="23">
        <v>0</v>
      </c>
      <c r="I14" s="23">
        <v>468000</v>
      </c>
      <c r="J14" s="25">
        <v>40525</v>
      </c>
      <c r="K14" s="26">
        <v>0.5416666666666666</v>
      </c>
      <c r="L14" s="27">
        <v>68</v>
      </c>
      <c r="M14" s="55">
        <v>120000</v>
      </c>
      <c r="N14" s="28">
        <f>H14*0.5</f>
        <v>0</v>
      </c>
      <c r="O14" s="28">
        <v>120000</v>
      </c>
      <c r="P14" s="44" t="s">
        <v>72</v>
      </c>
      <c r="Q14" s="50">
        <v>25.64</v>
      </c>
      <c r="R14" s="7">
        <v>80000</v>
      </c>
      <c r="S14" s="37"/>
      <c r="T14" s="57">
        <v>80000</v>
      </c>
    </row>
    <row r="15" spans="1:20" ht="60">
      <c r="A15" s="13" t="s">
        <v>16</v>
      </c>
      <c r="B15" s="8" t="s">
        <v>73</v>
      </c>
      <c r="C15" s="40" t="s">
        <v>74</v>
      </c>
      <c r="D15" s="16" t="s">
        <v>75</v>
      </c>
      <c r="E15" s="23">
        <v>499400</v>
      </c>
      <c r="F15" s="46">
        <v>299640</v>
      </c>
      <c r="G15" s="24">
        <f t="shared" si="0"/>
        <v>60</v>
      </c>
      <c r="H15" s="33">
        <v>129000</v>
      </c>
      <c r="I15" s="23">
        <v>170640</v>
      </c>
      <c r="J15" s="25">
        <v>40518</v>
      </c>
      <c r="K15" s="26">
        <v>0.3541666666666667</v>
      </c>
      <c r="L15" s="27">
        <v>63</v>
      </c>
      <c r="M15" s="55">
        <v>120000</v>
      </c>
      <c r="N15" s="28">
        <v>60000</v>
      </c>
      <c r="O15" s="28">
        <v>60000</v>
      </c>
      <c r="P15" s="44" t="s">
        <v>76</v>
      </c>
      <c r="Q15" s="50">
        <v>40.05</v>
      </c>
      <c r="R15" s="7">
        <v>50000</v>
      </c>
      <c r="S15" s="37">
        <v>25000</v>
      </c>
      <c r="T15" s="57">
        <v>25000</v>
      </c>
    </row>
    <row r="16" spans="1:20" ht="30">
      <c r="A16" s="13" t="s">
        <v>16</v>
      </c>
      <c r="B16" s="8" t="s">
        <v>77</v>
      </c>
      <c r="C16" s="40" t="s">
        <v>78</v>
      </c>
      <c r="D16" s="16" t="s">
        <v>79</v>
      </c>
      <c r="E16" s="23">
        <v>412840</v>
      </c>
      <c r="F16" s="46">
        <v>247704</v>
      </c>
      <c r="G16" s="24">
        <f t="shared" si="0"/>
        <v>60</v>
      </c>
      <c r="H16" s="23">
        <v>238704</v>
      </c>
      <c r="I16" s="23">
        <v>9000</v>
      </c>
      <c r="J16" s="25">
        <v>40518</v>
      </c>
      <c r="K16" s="26">
        <v>0.3645833333333333</v>
      </c>
      <c r="L16" s="27">
        <v>62</v>
      </c>
      <c r="M16" s="55">
        <v>70100</v>
      </c>
      <c r="N16" s="21">
        <v>70100</v>
      </c>
      <c r="O16" s="28">
        <v>0</v>
      </c>
      <c r="P16" s="44" t="s">
        <v>80</v>
      </c>
      <c r="Q16" s="50">
        <v>28.3</v>
      </c>
      <c r="R16" s="7">
        <v>60000</v>
      </c>
      <c r="S16" s="37">
        <v>60000</v>
      </c>
      <c r="T16" s="57"/>
    </row>
    <row r="17" spans="1:20" ht="15">
      <c r="A17" s="13" t="s">
        <v>15</v>
      </c>
      <c r="B17" s="9" t="s">
        <v>81</v>
      </c>
      <c r="C17" s="19" t="s">
        <v>82</v>
      </c>
      <c r="D17" s="16" t="s">
        <v>83</v>
      </c>
      <c r="E17" s="23">
        <v>1020000</v>
      </c>
      <c r="F17" s="46">
        <v>500000</v>
      </c>
      <c r="G17" s="24">
        <f t="shared" si="0"/>
        <v>49.01960784313725</v>
      </c>
      <c r="H17" s="23">
        <v>345000</v>
      </c>
      <c r="I17" s="23">
        <v>155000</v>
      </c>
      <c r="J17" s="25">
        <v>40526</v>
      </c>
      <c r="K17" s="26">
        <v>0.4166666666666667</v>
      </c>
      <c r="L17" s="27">
        <v>62</v>
      </c>
      <c r="M17" s="55">
        <v>110000</v>
      </c>
      <c r="N17" s="28">
        <v>75000</v>
      </c>
      <c r="O17" s="28">
        <v>35000</v>
      </c>
      <c r="P17" s="44" t="s">
        <v>84</v>
      </c>
      <c r="Q17" s="50">
        <v>22</v>
      </c>
      <c r="R17" s="7">
        <v>65000</v>
      </c>
      <c r="S17" s="37">
        <v>45000</v>
      </c>
      <c r="T17" s="57">
        <v>20000</v>
      </c>
    </row>
    <row r="18" spans="1:20" ht="15">
      <c r="A18" s="18" t="s">
        <v>12</v>
      </c>
      <c r="B18" s="9" t="s">
        <v>85</v>
      </c>
      <c r="C18" s="19" t="s">
        <v>86</v>
      </c>
      <c r="D18" s="10" t="s">
        <v>87</v>
      </c>
      <c r="E18" s="23">
        <v>560000</v>
      </c>
      <c r="F18" s="46">
        <v>336000</v>
      </c>
      <c r="G18" s="24">
        <f t="shared" si="0"/>
        <v>60</v>
      </c>
      <c r="H18" s="23">
        <v>336000</v>
      </c>
      <c r="I18" s="23">
        <v>0</v>
      </c>
      <c r="J18" s="25">
        <v>40522</v>
      </c>
      <c r="K18" s="17">
        <v>0.2916666666666667</v>
      </c>
      <c r="L18" s="27">
        <v>60</v>
      </c>
      <c r="M18" s="55">
        <v>75100</v>
      </c>
      <c r="N18" s="28">
        <v>75100</v>
      </c>
      <c r="O18" s="28">
        <f>I18*0.5</f>
        <v>0</v>
      </c>
      <c r="P18" s="44" t="s">
        <v>88</v>
      </c>
      <c r="Q18" s="50">
        <v>22.35</v>
      </c>
      <c r="R18" s="7">
        <v>25000</v>
      </c>
      <c r="S18" s="37">
        <v>25000</v>
      </c>
      <c r="T18" s="57"/>
    </row>
    <row r="19" spans="1:20" ht="15">
      <c r="A19" s="13" t="s">
        <v>14</v>
      </c>
      <c r="B19" s="9" t="s">
        <v>89</v>
      </c>
      <c r="C19" s="19" t="s">
        <v>90</v>
      </c>
      <c r="D19" s="16" t="s">
        <v>91</v>
      </c>
      <c r="E19" s="23">
        <v>499625</v>
      </c>
      <c r="F19" s="46">
        <v>299775</v>
      </c>
      <c r="G19" s="24">
        <f t="shared" si="0"/>
        <v>60</v>
      </c>
      <c r="H19" s="23">
        <v>95928</v>
      </c>
      <c r="I19" s="23">
        <v>203847</v>
      </c>
      <c r="J19" s="25">
        <v>40519</v>
      </c>
      <c r="K19" s="26">
        <v>0.6041666666666666</v>
      </c>
      <c r="L19" s="27">
        <v>59</v>
      </c>
      <c r="M19" s="55">
        <v>80100</v>
      </c>
      <c r="N19" s="28">
        <v>80100</v>
      </c>
      <c r="O19" s="28">
        <v>0</v>
      </c>
      <c r="P19" s="44" t="s">
        <v>92</v>
      </c>
      <c r="Q19" s="50">
        <v>26.72</v>
      </c>
      <c r="R19" s="7">
        <v>35000</v>
      </c>
      <c r="S19" s="37">
        <v>35000</v>
      </c>
      <c r="T19" s="57"/>
    </row>
    <row r="20" spans="1:20" ht="15">
      <c r="A20" s="18" t="s">
        <v>12</v>
      </c>
      <c r="B20" s="9" t="s">
        <v>93</v>
      </c>
      <c r="C20" s="19" t="s">
        <v>94</v>
      </c>
      <c r="D20" s="10" t="s">
        <v>95</v>
      </c>
      <c r="E20" s="23">
        <v>433400</v>
      </c>
      <c r="F20" s="46">
        <v>242000</v>
      </c>
      <c r="G20" s="24">
        <f t="shared" si="0"/>
        <v>55.83756345177665</v>
      </c>
      <c r="H20" s="23">
        <v>0</v>
      </c>
      <c r="I20" s="23">
        <v>242000</v>
      </c>
      <c r="J20" s="25">
        <v>40518</v>
      </c>
      <c r="K20" s="17">
        <v>0.5625</v>
      </c>
      <c r="L20" s="27">
        <v>56</v>
      </c>
      <c r="M20" s="55">
        <v>56100</v>
      </c>
      <c r="N20" s="28">
        <f>H20*0.4</f>
        <v>0</v>
      </c>
      <c r="O20" s="28">
        <v>56100</v>
      </c>
      <c r="P20" s="44" t="s">
        <v>30</v>
      </c>
      <c r="Q20" s="50">
        <v>23.18</v>
      </c>
      <c r="R20" s="7">
        <v>20000</v>
      </c>
      <c r="S20" s="37"/>
      <c r="T20" s="57">
        <v>20000</v>
      </c>
    </row>
    <row r="21" spans="1:20" ht="15">
      <c r="A21" s="18" t="s">
        <v>96</v>
      </c>
      <c r="B21" s="9" t="s">
        <v>97</v>
      </c>
      <c r="C21" s="19" t="s">
        <v>98</v>
      </c>
      <c r="D21" s="16" t="s">
        <v>99</v>
      </c>
      <c r="E21" s="23">
        <v>571210</v>
      </c>
      <c r="F21" s="46">
        <v>342726</v>
      </c>
      <c r="G21" s="24">
        <f t="shared" si="0"/>
        <v>60</v>
      </c>
      <c r="H21" s="23">
        <v>288726</v>
      </c>
      <c r="I21" s="23">
        <v>54000</v>
      </c>
      <c r="J21" s="25">
        <v>40525</v>
      </c>
      <c r="K21" s="26">
        <v>0.5590277777777778</v>
      </c>
      <c r="L21" s="27">
        <v>56</v>
      </c>
      <c r="M21" s="55">
        <v>80000</v>
      </c>
      <c r="N21" s="28">
        <v>70000</v>
      </c>
      <c r="O21" s="28">
        <v>10000</v>
      </c>
      <c r="P21" s="44" t="s">
        <v>100</v>
      </c>
      <c r="Q21" s="50">
        <v>23.34</v>
      </c>
      <c r="R21" s="7">
        <v>30000</v>
      </c>
      <c r="S21" s="37">
        <v>25000</v>
      </c>
      <c r="T21" s="57">
        <v>5000</v>
      </c>
    </row>
    <row r="22" spans="1:20" ht="15">
      <c r="A22" s="18" t="s">
        <v>19</v>
      </c>
      <c r="B22" s="9" t="s">
        <v>101</v>
      </c>
      <c r="C22" s="19" t="s">
        <v>102</v>
      </c>
      <c r="D22" s="10" t="s">
        <v>103</v>
      </c>
      <c r="E22" s="23">
        <v>830000</v>
      </c>
      <c r="F22" s="46">
        <v>485000</v>
      </c>
      <c r="G22" s="24">
        <f t="shared" si="0"/>
        <v>58.43373493975904</v>
      </c>
      <c r="H22" s="23">
        <v>339500</v>
      </c>
      <c r="I22" s="23">
        <v>145500.00000000003</v>
      </c>
      <c r="J22" s="25">
        <v>40483</v>
      </c>
      <c r="K22" s="35">
        <v>0.6631944444444444</v>
      </c>
      <c r="L22" s="27">
        <v>52</v>
      </c>
      <c r="M22" s="55">
        <v>110000</v>
      </c>
      <c r="N22" s="28">
        <v>90000</v>
      </c>
      <c r="O22" s="28">
        <v>20000</v>
      </c>
      <c r="P22" s="44" t="s">
        <v>104</v>
      </c>
      <c r="Q22" s="50">
        <v>22.65</v>
      </c>
      <c r="R22" s="7">
        <v>35000</v>
      </c>
      <c r="S22" s="37">
        <v>30000</v>
      </c>
      <c r="T22" s="57">
        <v>5000</v>
      </c>
    </row>
    <row r="23" spans="1:20" ht="15">
      <c r="A23" s="18" t="s">
        <v>19</v>
      </c>
      <c r="B23" s="9" t="s">
        <v>105</v>
      </c>
      <c r="C23" s="19" t="s">
        <v>106</v>
      </c>
      <c r="D23" s="10" t="s">
        <v>107</v>
      </c>
      <c r="E23" s="23">
        <v>540000</v>
      </c>
      <c r="F23" s="46">
        <v>300000</v>
      </c>
      <c r="G23" s="24">
        <f t="shared" si="0"/>
        <v>55.55555555555556</v>
      </c>
      <c r="H23" s="33">
        <v>240000</v>
      </c>
      <c r="I23" s="23">
        <v>60000</v>
      </c>
      <c r="J23" s="25">
        <v>40514</v>
      </c>
      <c r="K23" s="35">
        <v>0.4375</v>
      </c>
      <c r="L23" s="27">
        <v>51</v>
      </c>
      <c r="M23" s="55">
        <v>70000</v>
      </c>
      <c r="N23" s="28">
        <v>56000</v>
      </c>
      <c r="O23" s="28">
        <v>14000</v>
      </c>
      <c r="P23" s="44" t="s">
        <v>108</v>
      </c>
      <c r="Q23" s="50">
        <v>23.33</v>
      </c>
      <c r="R23" s="7">
        <v>30000</v>
      </c>
      <c r="S23" s="37">
        <v>25000</v>
      </c>
      <c r="T23" s="57">
        <v>5000</v>
      </c>
    </row>
    <row r="24" spans="1:20" ht="30">
      <c r="A24" s="13" t="s">
        <v>15</v>
      </c>
      <c r="B24" s="9" t="s">
        <v>109</v>
      </c>
      <c r="C24" s="19" t="s">
        <v>110</v>
      </c>
      <c r="D24" s="12" t="s">
        <v>111</v>
      </c>
      <c r="E24" s="23">
        <v>1055784</v>
      </c>
      <c r="F24" s="46">
        <v>500000</v>
      </c>
      <c r="G24" s="24">
        <f t="shared" si="0"/>
        <v>47.35817174725133</v>
      </c>
      <c r="H24" s="23">
        <v>385000</v>
      </c>
      <c r="I24" s="23">
        <v>115000</v>
      </c>
      <c r="J24" s="25">
        <v>40527</v>
      </c>
      <c r="K24" s="26">
        <v>0.6666666666666666</v>
      </c>
      <c r="L24" s="27">
        <v>51</v>
      </c>
      <c r="M24" s="55">
        <v>113000</v>
      </c>
      <c r="N24" s="28">
        <v>93000</v>
      </c>
      <c r="O24" s="28">
        <v>20000</v>
      </c>
      <c r="P24" s="44" t="s">
        <v>112</v>
      </c>
      <c r="Q24" s="50">
        <v>22.6</v>
      </c>
      <c r="R24" s="7">
        <v>35000</v>
      </c>
      <c r="S24" s="37">
        <v>30000</v>
      </c>
      <c r="T24" s="57">
        <v>5000</v>
      </c>
    </row>
    <row r="25" spans="1:20" ht="15">
      <c r="A25" s="13" t="s">
        <v>15</v>
      </c>
      <c r="B25" s="9" t="s">
        <v>113</v>
      </c>
      <c r="C25" s="19" t="s">
        <v>114</v>
      </c>
      <c r="D25" s="10" t="s">
        <v>115</v>
      </c>
      <c r="E25" s="23">
        <v>839966</v>
      </c>
      <c r="F25" s="46">
        <v>500000</v>
      </c>
      <c r="G25" s="24">
        <f t="shared" si="0"/>
        <v>59.526218918384785</v>
      </c>
      <c r="H25" s="23">
        <v>385000</v>
      </c>
      <c r="I25" s="23">
        <v>115000</v>
      </c>
      <c r="J25" s="25">
        <v>40527</v>
      </c>
      <c r="K25" s="26">
        <v>0.6666666666666666</v>
      </c>
      <c r="L25" s="27">
        <v>45</v>
      </c>
      <c r="M25" s="55">
        <v>113000</v>
      </c>
      <c r="N25" s="28">
        <v>93000</v>
      </c>
      <c r="O25" s="28">
        <v>20000</v>
      </c>
      <c r="P25" s="44" t="s">
        <v>116</v>
      </c>
      <c r="Q25" s="50">
        <v>22.6</v>
      </c>
      <c r="R25" s="7">
        <v>35000</v>
      </c>
      <c r="S25" s="37">
        <v>30000</v>
      </c>
      <c r="T25" s="57">
        <v>5000</v>
      </c>
    </row>
    <row r="26" spans="1:20" ht="15">
      <c r="A26" s="18" t="s">
        <v>19</v>
      </c>
      <c r="B26" s="9" t="s">
        <v>117</v>
      </c>
      <c r="C26" s="19" t="s">
        <v>118</v>
      </c>
      <c r="D26" s="10" t="s">
        <v>119</v>
      </c>
      <c r="E26" s="23">
        <v>824670</v>
      </c>
      <c r="F26" s="46">
        <v>494000</v>
      </c>
      <c r="G26" s="24">
        <f t="shared" si="0"/>
        <v>59.90274897837923</v>
      </c>
      <c r="H26" s="36">
        <v>0</v>
      </c>
      <c r="I26" s="23">
        <v>494000</v>
      </c>
      <c r="J26" s="25">
        <v>40511</v>
      </c>
      <c r="K26" s="35">
        <v>0.3333333333333333</v>
      </c>
      <c r="L26" s="27">
        <v>41</v>
      </c>
      <c r="M26" s="55">
        <v>112000</v>
      </c>
      <c r="N26" s="28">
        <f>H26*0.4</f>
        <v>0</v>
      </c>
      <c r="O26" s="28">
        <v>112000</v>
      </c>
      <c r="P26" s="44" t="s">
        <v>120</v>
      </c>
      <c r="Q26" s="50">
        <v>22.67</v>
      </c>
      <c r="R26" s="7">
        <v>35000</v>
      </c>
      <c r="S26" s="37"/>
      <c r="T26" s="57">
        <v>35000</v>
      </c>
    </row>
    <row r="27" spans="1:20" ht="30">
      <c r="A27" s="13" t="s">
        <v>18</v>
      </c>
      <c r="B27" s="9" t="s">
        <v>121</v>
      </c>
      <c r="C27" s="19" t="s">
        <v>122</v>
      </c>
      <c r="D27" s="10" t="s">
        <v>123</v>
      </c>
      <c r="E27" s="23">
        <v>800000</v>
      </c>
      <c r="F27" s="46">
        <v>475000</v>
      </c>
      <c r="G27" s="24">
        <f t="shared" si="0"/>
        <v>59.375</v>
      </c>
      <c r="H27" s="23">
        <v>142500</v>
      </c>
      <c r="I27" s="23">
        <v>332500</v>
      </c>
      <c r="J27" s="25">
        <v>40518</v>
      </c>
      <c r="K27" s="26">
        <v>0.2916666666666667</v>
      </c>
      <c r="L27" s="27">
        <v>41</v>
      </c>
      <c r="M27" s="55">
        <v>105000</v>
      </c>
      <c r="N27" s="28">
        <v>30000</v>
      </c>
      <c r="O27" s="28">
        <v>75000</v>
      </c>
      <c r="P27" s="44" t="s">
        <v>124</v>
      </c>
      <c r="Q27" s="50">
        <v>22.11</v>
      </c>
      <c r="R27" s="7">
        <v>32000</v>
      </c>
      <c r="S27" s="37">
        <v>2000</v>
      </c>
      <c r="T27" s="57">
        <v>30000</v>
      </c>
    </row>
    <row r="28" spans="1:20" ht="15">
      <c r="A28" s="18" t="s">
        <v>19</v>
      </c>
      <c r="B28" s="9" t="s">
        <v>125</v>
      </c>
      <c r="C28" s="19" t="s">
        <v>126</v>
      </c>
      <c r="D28" s="12" t="s">
        <v>127</v>
      </c>
      <c r="E28" s="23">
        <v>830000</v>
      </c>
      <c r="F28" s="46">
        <v>490000</v>
      </c>
      <c r="G28" s="24">
        <f t="shared" si="0"/>
        <v>59.036144578313255</v>
      </c>
      <c r="H28" s="23">
        <v>245000</v>
      </c>
      <c r="I28" s="23">
        <v>245000</v>
      </c>
      <c r="J28" s="25">
        <v>40483</v>
      </c>
      <c r="K28" s="35">
        <v>0.6631944444444444</v>
      </c>
      <c r="L28" s="27">
        <v>40</v>
      </c>
      <c r="M28" s="55">
        <v>112000</v>
      </c>
      <c r="N28" s="28">
        <v>62000</v>
      </c>
      <c r="O28" s="28">
        <v>50000</v>
      </c>
      <c r="P28" s="44" t="s">
        <v>128</v>
      </c>
      <c r="Q28" s="50">
        <v>22.85</v>
      </c>
      <c r="R28" s="7">
        <v>30000</v>
      </c>
      <c r="S28" s="37">
        <v>5000</v>
      </c>
      <c r="T28" s="57">
        <v>25000</v>
      </c>
    </row>
    <row r="29" spans="1:20" ht="15">
      <c r="A29" s="18" t="s">
        <v>19</v>
      </c>
      <c r="B29" s="9" t="s">
        <v>129</v>
      </c>
      <c r="C29" s="19" t="s">
        <v>130</v>
      </c>
      <c r="D29" s="10" t="s">
        <v>131</v>
      </c>
      <c r="E29" s="23">
        <v>900000</v>
      </c>
      <c r="F29" s="46">
        <v>500000</v>
      </c>
      <c r="G29" s="24">
        <f t="shared" si="0"/>
        <v>55.55555555555556</v>
      </c>
      <c r="H29" s="23">
        <v>400000</v>
      </c>
      <c r="I29" s="23">
        <v>100000</v>
      </c>
      <c r="J29" s="25">
        <v>40483</v>
      </c>
      <c r="K29" s="35">
        <v>0.6631944444444444</v>
      </c>
      <c r="L29" s="27">
        <v>36</v>
      </c>
      <c r="M29" s="55">
        <v>112000</v>
      </c>
      <c r="N29" s="28">
        <v>82000</v>
      </c>
      <c r="O29" s="28">
        <v>30000</v>
      </c>
      <c r="P29" s="44" t="s">
        <v>132</v>
      </c>
      <c r="Q29" s="50">
        <v>22.4</v>
      </c>
      <c r="R29" s="7">
        <v>40000</v>
      </c>
      <c r="S29" s="37">
        <v>35000</v>
      </c>
      <c r="T29" s="57">
        <v>5000</v>
      </c>
    </row>
    <row r="30" spans="1:20" ht="30">
      <c r="A30" s="13" t="s">
        <v>18</v>
      </c>
      <c r="B30" s="9" t="s">
        <v>133</v>
      </c>
      <c r="C30" s="19" t="s">
        <v>134</v>
      </c>
      <c r="D30" s="10" t="s">
        <v>135</v>
      </c>
      <c r="E30" s="23">
        <v>800000</v>
      </c>
      <c r="F30" s="46">
        <v>475000</v>
      </c>
      <c r="G30" s="24">
        <f t="shared" si="0"/>
        <v>59.375</v>
      </c>
      <c r="H30" s="33">
        <v>142500</v>
      </c>
      <c r="I30" s="23">
        <v>332500</v>
      </c>
      <c r="J30" s="25">
        <v>40515</v>
      </c>
      <c r="K30" s="26">
        <v>0.49583333333333335</v>
      </c>
      <c r="L30" s="27">
        <v>29</v>
      </c>
      <c r="M30" s="55">
        <v>104000</v>
      </c>
      <c r="N30" s="28">
        <v>30000</v>
      </c>
      <c r="O30" s="28">
        <v>74000</v>
      </c>
      <c r="P30" s="44" t="s">
        <v>136</v>
      </c>
      <c r="Q30" s="50">
        <v>21.89</v>
      </c>
      <c r="R30" s="7">
        <v>32100</v>
      </c>
      <c r="S30" s="37">
        <v>2100</v>
      </c>
      <c r="T30" s="57">
        <v>30000</v>
      </c>
    </row>
    <row r="31" spans="1:20" ht="15">
      <c r="A31" s="14" t="s">
        <v>0</v>
      </c>
      <c r="B31" s="14"/>
      <c r="C31" s="14"/>
      <c r="D31" s="14"/>
      <c r="E31" s="11">
        <f>SUM(E3:E30)</f>
        <v>19614795</v>
      </c>
      <c r="F31" s="48">
        <f>SUM(F3:F30)</f>
        <v>11300745</v>
      </c>
      <c r="G31" s="22"/>
      <c r="H31" s="11">
        <f>SUM(H3:H30)</f>
        <v>4885820</v>
      </c>
      <c r="I31" s="11">
        <f>SUM(I3:I30)</f>
        <v>6414925</v>
      </c>
      <c r="J31" s="15"/>
      <c r="K31" s="15"/>
      <c r="L31" s="15"/>
      <c r="M31" s="55">
        <f>SUM(M3:M30)</f>
        <v>2647800</v>
      </c>
      <c r="N31" s="37">
        <f>SUM(N4:N30)</f>
        <v>1251400</v>
      </c>
      <c r="O31" s="37">
        <f>SUM(O3:O30)</f>
        <v>1396400</v>
      </c>
      <c r="P31" s="42"/>
      <c r="Q31" s="7"/>
      <c r="R31" s="7">
        <f>SUM(R3:R30)</f>
        <v>1300000</v>
      </c>
      <c r="S31" s="37">
        <f>SUM(S5:S30)</f>
        <v>554100</v>
      </c>
      <c r="T31" s="56">
        <f>SUM(T3:T30)</f>
        <v>745900</v>
      </c>
    </row>
    <row r="32" spans="1:3" ht="15.75">
      <c r="A32" s="18"/>
      <c r="B32" s="38"/>
      <c r="C32" s="39"/>
    </row>
    <row r="33" spans="2:3" ht="15.75">
      <c r="B33" s="38"/>
      <c r="C33" s="3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Renata Pitrmanová</cp:lastModifiedBy>
  <cp:lastPrinted>2011-09-27T08:08:29Z</cp:lastPrinted>
  <dcterms:created xsi:type="dcterms:W3CDTF">2011-01-07T16:52:52Z</dcterms:created>
  <dcterms:modified xsi:type="dcterms:W3CDTF">2011-11-01T11:50:07Z</dcterms:modified>
  <cp:category/>
  <cp:version/>
  <cp:contentType/>
  <cp:contentStatus/>
</cp:coreProperties>
</file>