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5521" yWindow="65521" windowWidth="15330" windowHeight="4875" activeTab="1"/>
  </bookViews>
  <sheets>
    <sheet name="přímé NIV 2005" sheetId="1" r:id="rId1"/>
    <sheet name="přímé NIV 2004" sheetId="2" r:id="rId2"/>
    <sheet name="přímé NIV 2003" sheetId="3" r:id="rId3"/>
  </sheets>
  <definedNames>
    <definedName name="_xlnm.Print_Area" localSheetId="1">'přímé NIV 2004'!$A$3:$U$47</definedName>
  </definedNames>
  <calcPr fullCalcOnLoad="1"/>
</workbook>
</file>

<file path=xl/sharedStrings.xml><?xml version="1.0" encoding="utf-8"?>
<sst xmlns="http://schemas.openxmlformats.org/spreadsheetml/2006/main" count="246" uniqueCount="76">
  <si>
    <t>Celkové</t>
  </si>
  <si>
    <t>z toho</t>
  </si>
  <si>
    <t>Z toho do jednotlivých</t>
  </si>
  <si>
    <t>§</t>
  </si>
  <si>
    <t>Název</t>
  </si>
  <si>
    <t>NIV</t>
  </si>
  <si>
    <t>ONIV</t>
  </si>
  <si>
    <t>kateg. zahrnuto % výd.</t>
  </si>
  <si>
    <t>v tis. Kč</t>
  </si>
  <si>
    <t>3-5</t>
  </si>
  <si>
    <t>6-14</t>
  </si>
  <si>
    <t>15-18</t>
  </si>
  <si>
    <t>19-21</t>
  </si>
  <si>
    <t xml:space="preserve">PŘEDŠKOLNÍ ZAŘÍZENÍ                                </t>
  </si>
  <si>
    <t>0</t>
  </si>
  <si>
    <t xml:space="preserve">ZÁKLADNÍ ŠKOLY                                     </t>
  </si>
  <si>
    <t xml:space="preserve">INTERNÁTNÍ SPECIÁLNÍ MŠ                            </t>
  </si>
  <si>
    <t xml:space="preserve">INTERNÁTNÍ SPECIÁLNÍ ZŠ                            </t>
  </si>
  <si>
    <t xml:space="preserve">GYMNÁZIA                                           </t>
  </si>
  <si>
    <t>20</t>
  </si>
  <si>
    <t xml:space="preserve">STŘEDNÍ ODBORNÉ ŠKOLY                              </t>
  </si>
  <si>
    <t xml:space="preserve">STŘEDNÍ ODBORNÁ UČILIŠTĚ A UČILIŠTĚ                </t>
  </si>
  <si>
    <t xml:space="preserve">SPECIÁLNÍ STŘEDNÍ ŠKOLY                            </t>
  </si>
  <si>
    <t xml:space="preserve">SPEC.STŘ.ODBORNÁ UČILIŠTĚ A UČILIŠTĚ               </t>
  </si>
  <si>
    <t xml:space="preserve">INTERNÁTNÍ SPEC.STŘ.ŠKOLY                          </t>
  </si>
  <si>
    <t xml:space="preserve">INTERNÁT.SPEC.STŘ.ODB.UČ. A UČILIŠTĚ               </t>
  </si>
  <si>
    <t xml:space="preserve">SPORTOVNÍ ŠKOLY-GYMNÁZIA                           </t>
  </si>
  <si>
    <t xml:space="preserve">STRAVOVÁNÍ PŘI STŘ.VZDĚL.                          </t>
  </si>
  <si>
    <t xml:space="preserve">UBYT.ZAŘ.STŘEDNÍCH ŠKOL A UČILIŠŤ                  </t>
  </si>
  <si>
    <t xml:space="preserve">ZAŘÍZENÍ VÝCH.PORADENSTVÍ     </t>
  </si>
  <si>
    <t xml:space="preserve">VYŠŠÍ ODBORNÉ ŠKOLY                                </t>
  </si>
  <si>
    <t xml:space="preserve">J.N.ZÁL.ZÁJMOVÉHO STUDIA                           </t>
  </si>
  <si>
    <t xml:space="preserve">J.N.ZÁL.VZDĚLÁVÁNÍ                                 </t>
  </si>
  <si>
    <t>DĚTSKÉ DOMOVY</t>
  </si>
  <si>
    <t xml:space="preserve">CELKEM                                             </t>
  </si>
  <si>
    <t>SPECIÁLNÍ MŠ - obecní</t>
  </si>
  <si>
    <t>SPECIÁLNÍ MŠ - krajské</t>
  </si>
  <si>
    <t>SPECIÁLNÍ ZÁKLADNÍ ŠKOLY - obecní</t>
  </si>
  <si>
    <t>SPECIÁLNÍ ZÁKLADNÍ ŠKOLY - krajské</t>
  </si>
  <si>
    <t>STRAV.PŘI MŠ A ZŠ - obecní</t>
  </si>
  <si>
    <t>STRAV.PŘI MŠ A ZŠ - krajské</t>
  </si>
  <si>
    <t>ŠKOLNÍ DRUŽINY A KLUBY - obecní</t>
  </si>
  <si>
    <t>ŠKOLNÍ DRUŽINY A KLUBY - krajské</t>
  </si>
  <si>
    <t>ZÁKLADNÍ UMĚLECKÉ ŠKOLY - obecní</t>
  </si>
  <si>
    <t>ZÁKLADNÍ UMĚLECKÉ ŠKOLY - krajské</t>
  </si>
  <si>
    <t>VOLNÝ ČAS (DDM) - obecní</t>
  </si>
  <si>
    <t>VOLNÝ ČAS (DDM) - krajské</t>
  </si>
  <si>
    <t>mzdy</t>
  </si>
  <si>
    <t xml:space="preserve">     Rozklad finančních objemů z r. 2004 do jednotlivých věkových skupin</t>
  </si>
  <si>
    <t>Mzdové prostředky 2004   v tis. Kč</t>
  </si>
  <si>
    <t>z toho:</t>
  </si>
  <si>
    <t>dětí, žáků, studentů započtených pro rozpis MŠMT</t>
  </si>
  <si>
    <t xml:space="preserve">Neinvestiční výdaje z rozpočtu MŠMT do jednotlivých druhů škol a předškolních a školských zařízení v roce 2004 </t>
  </si>
  <si>
    <t xml:space="preserve">  Přidělené finanční objemy</t>
  </si>
  <si>
    <t xml:space="preserve"> v tis. Kč</t>
  </si>
  <si>
    <t xml:space="preserve">Neinvestiční přímé výdaje na vzdělávání celkem  </t>
  </si>
  <si>
    <t>Královéhradecký kraj</t>
  </si>
  <si>
    <t xml:space="preserve">     Rozklad finančních objemů z r. 2003 do jednotlivých věkových skupin</t>
  </si>
  <si>
    <t xml:space="preserve">        v tis. Kč </t>
  </si>
  <si>
    <t>Platy</t>
  </si>
  <si>
    <t>OON</t>
  </si>
  <si>
    <t>Neinvestiční výdaje z rozpočtu MŠMT do jednotlivých druhů škol a předškolních a školských zařízení v roce 2003</t>
  </si>
  <si>
    <t>Mzdové prostředky 2003   v tis. Kč</t>
  </si>
  <si>
    <t>ostatní neinv. výdaje 2003    v tis. Kč</t>
  </si>
  <si>
    <t>ostatní neinv. výdaje 2004 v tis. Kč</t>
  </si>
  <si>
    <t>agregovaný náklad na dítě, žáka, studenta</t>
  </si>
  <si>
    <t>ŠK.HOSP.,STATKY A POLESÍ STŘEDNÍCH ŠKOL</t>
  </si>
  <si>
    <t>J.N.OST.ZAŘ.SOUV.S VÝCH. A VZDĚL. MLÁDEŽE</t>
  </si>
  <si>
    <t xml:space="preserve">     Rozklad finančních objemů z r. 2005 do jednotlivých věkových skupin</t>
  </si>
  <si>
    <t>INTERNÁTNÍ SPEC.STŘ.ŠKOLY</t>
  </si>
  <si>
    <t xml:space="preserve">SPORTOVNÍ ŠKOLY-GYMNÁZIA   </t>
  </si>
  <si>
    <t>VÝCH.ZAŘÍZENÍ PRO MLÁDEŽ A DĚTI</t>
  </si>
  <si>
    <t>Mzdové prostředky 2005   v tis. Kč</t>
  </si>
  <si>
    <t>ostatní neinv. výdaje 2005 v tis. Kč</t>
  </si>
  <si>
    <t xml:space="preserve">Neinvestiční výdaje z rozpočtu MŠMT do jednotlivých druhů škol a předškolních a školských zařízení v roce 2005 </t>
  </si>
  <si>
    <t>Příloha č.: 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</si>
</sst>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0"/>
    <numFmt numFmtId="167" formatCode="#,##0.000"/>
    <numFmt numFmtId="168" formatCode="0.000"/>
    <numFmt numFmtId="169" formatCode="#,##0.0000"/>
    <numFmt numFmtId="170" formatCode="#,##0.00000"/>
  </numFmts>
  <fonts count="1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Times New Roman"/>
      <family val="1"/>
    </font>
    <font>
      <b/>
      <u val="single"/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 horizontal="right"/>
    </xf>
    <xf numFmtId="49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2" borderId="14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3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2" fillId="0" borderId="22" xfId="0" applyNumberFormat="1" applyFont="1" applyBorder="1" applyAlignment="1">
      <alignment/>
    </xf>
    <xf numFmtId="165" fontId="2" fillId="0" borderId="23" xfId="0" applyNumberFormat="1" applyFon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7" xfId="0" applyNumberFormat="1" applyBorder="1" applyAlignment="1">
      <alignment/>
    </xf>
    <xf numFmtId="0" fontId="0" fillId="0" borderId="11" xfId="0" applyBorder="1" applyAlignment="1">
      <alignment/>
    </xf>
    <xf numFmtId="165" fontId="0" fillId="0" borderId="5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165" fontId="0" fillId="0" borderId="20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5" xfId="0" applyNumberFormat="1" applyFill="1" applyBorder="1" applyAlignment="1">
      <alignment/>
    </xf>
    <xf numFmtId="165" fontId="0" fillId="0" borderId="5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165" fontId="0" fillId="0" borderId="24" xfId="0" applyNumberFormat="1" applyBorder="1" applyAlignment="1">
      <alignment horizontal="right"/>
    </xf>
    <xf numFmtId="165" fontId="0" fillId="0" borderId="26" xfId="0" applyNumberFormat="1" applyBorder="1" applyAlignment="1">
      <alignment horizontal="right"/>
    </xf>
    <xf numFmtId="165" fontId="2" fillId="0" borderId="14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3" fontId="2" fillId="0" borderId="6" xfId="0" applyNumberFormat="1" applyFont="1" applyFill="1" applyBorder="1" applyAlignment="1">
      <alignment horizontal="right"/>
    </xf>
    <xf numFmtId="168" fontId="0" fillId="0" borderId="6" xfId="0" applyNumberFormat="1" applyBorder="1" applyAlignment="1">
      <alignment/>
    </xf>
    <xf numFmtId="0" fontId="2" fillId="0" borderId="27" xfId="0" applyFont="1" applyBorder="1" applyAlignment="1">
      <alignment/>
    </xf>
    <xf numFmtId="165" fontId="2" fillId="0" borderId="28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29" xfId="0" applyBorder="1" applyAlignment="1">
      <alignment/>
    </xf>
    <xf numFmtId="3" fontId="5" fillId="0" borderId="30" xfId="0" applyNumberFormat="1" applyFont="1" applyBorder="1" applyAlignment="1">
      <alignment/>
    </xf>
    <xf numFmtId="3" fontId="5" fillId="3" borderId="31" xfId="0" applyNumberFormat="1" applyFont="1" applyFill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34" xfId="0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5" fontId="0" fillId="0" borderId="23" xfId="0" applyNumberFormat="1" applyFon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165" fontId="0" fillId="0" borderId="28" xfId="0" applyNumberFormat="1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5" xfId="0" applyFill="1" applyBorder="1" applyAlignment="1">
      <alignment/>
    </xf>
    <xf numFmtId="0" fontId="4" fillId="4" borderId="15" xfId="0" applyFont="1" applyFill="1" applyBorder="1" applyAlignment="1">
      <alignment/>
    </xf>
    <xf numFmtId="0" fontId="7" fillId="4" borderId="35" xfId="0" applyFont="1" applyFill="1" applyBorder="1" applyAlignment="1">
      <alignment/>
    </xf>
    <xf numFmtId="0" fontId="8" fillId="4" borderId="33" xfId="0" applyFont="1" applyFill="1" applyBorder="1" applyAlignment="1">
      <alignment/>
    </xf>
    <xf numFmtId="0" fontId="9" fillId="4" borderId="35" xfId="0" applyFont="1" applyFill="1" applyBorder="1" applyAlignment="1">
      <alignment/>
    </xf>
    <xf numFmtId="0" fontId="9" fillId="4" borderId="36" xfId="0" applyFont="1" applyFill="1" applyBorder="1" applyAlignment="1">
      <alignment/>
    </xf>
    <xf numFmtId="0" fontId="9" fillId="4" borderId="32" xfId="0" applyFont="1" applyFill="1" applyBorder="1" applyAlignment="1">
      <alignment/>
    </xf>
    <xf numFmtId="0" fontId="9" fillId="4" borderId="37" xfId="0" applyFont="1" applyFill="1" applyBorder="1" applyAlignment="1">
      <alignment/>
    </xf>
    <xf numFmtId="0" fontId="8" fillId="4" borderId="32" xfId="0" applyFont="1" applyFill="1" applyBorder="1" applyAlignment="1">
      <alignment/>
    </xf>
    <xf numFmtId="0" fontId="8" fillId="4" borderId="37" xfId="0" applyFont="1" applyFill="1" applyBorder="1" applyAlignment="1">
      <alignment/>
    </xf>
    <xf numFmtId="0" fontId="8" fillId="4" borderId="38" xfId="0" applyFont="1" applyFill="1" applyBorder="1" applyAlignment="1">
      <alignment horizontal="center"/>
    </xf>
    <xf numFmtId="0" fontId="8" fillId="4" borderId="34" xfId="0" applyFont="1" applyFill="1" applyBorder="1" applyAlignment="1">
      <alignment/>
    </xf>
    <xf numFmtId="0" fontId="9" fillId="4" borderId="39" xfId="0" applyFont="1" applyFill="1" applyBorder="1" applyAlignment="1">
      <alignment/>
    </xf>
    <xf numFmtId="0" fontId="9" fillId="4" borderId="40" xfId="0" applyFont="1" applyFill="1" applyBorder="1" applyAlignment="1">
      <alignment/>
    </xf>
    <xf numFmtId="0" fontId="9" fillId="4" borderId="41" xfId="0" applyFont="1" applyFill="1" applyBorder="1" applyAlignment="1">
      <alignment/>
    </xf>
    <xf numFmtId="0" fontId="9" fillId="4" borderId="42" xfId="0" applyFont="1" applyFill="1" applyBorder="1" applyAlignment="1">
      <alignment/>
    </xf>
    <xf numFmtId="0" fontId="8" fillId="4" borderId="41" xfId="0" applyFont="1" applyFill="1" applyBorder="1" applyAlignment="1">
      <alignment/>
    </xf>
    <xf numFmtId="0" fontId="8" fillId="4" borderId="43" xfId="0" applyFont="1" applyFill="1" applyBorder="1" applyAlignment="1">
      <alignment/>
    </xf>
    <xf numFmtId="1" fontId="8" fillId="4" borderId="42" xfId="0" applyNumberFormat="1" applyFont="1" applyFill="1" applyBorder="1" applyAlignment="1">
      <alignment/>
    </xf>
    <xf numFmtId="1" fontId="8" fillId="4" borderId="41" xfId="0" applyNumberFormat="1" applyFont="1" applyFill="1" applyBorder="1" applyAlignment="1">
      <alignment/>
    </xf>
    <xf numFmtId="1" fontId="8" fillId="4" borderId="43" xfId="0" applyNumberFormat="1" applyFont="1" applyFill="1" applyBorder="1" applyAlignment="1">
      <alignment/>
    </xf>
    <xf numFmtId="0" fontId="8" fillId="4" borderId="42" xfId="0" applyFont="1" applyFill="1" applyBorder="1" applyAlignment="1">
      <alignment/>
    </xf>
    <xf numFmtId="0" fontId="0" fillId="4" borderId="38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38" xfId="0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49" fontId="6" fillId="4" borderId="9" xfId="0" applyNumberFormat="1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center"/>
    </xf>
    <xf numFmtId="49" fontId="6" fillId="4" borderId="34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17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6" xfId="0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165" fontId="2" fillId="0" borderId="22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1" fillId="4" borderId="35" xfId="0" applyFont="1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41" xfId="0" applyFill="1" applyBorder="1" applyAlignment="1">
      <alignment/>
    </xf>
    <xf numFmtId="0" fontId="0" fillId="4" borderId="43" xfId="0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12" fillId="4" borderId="35" xfId="0" applyFont="1" applyFill="1" applyBorder="1" applyAlignment="1">
      <alignment/>
    </xf>
    <xf numFmtId="0" fontId="12" fillId="4" borderId="36" xfId="0" applyFont="1" applyFill="1" applyBorder="1" applyAlignment="1">
      <alignment/>
    </xf>
    <xf numFmtId="0" fontId="12" fillId="4" borderId="32" xfId="0" applyFont="1" applyFill="1" applyBorder="1" applyAlignment="1">
      <alignment/>
    </xf>
    <xf numFmtId="0" fontId="12" fillId="4" borderId="39" xfId="0" applyFont="1" applyFill="1" applyBorder="1" applyAlignment="1">
      <alignment/>
    </xf>
    <xf numFmtId="0" fontId="12" fillId="4" borderId="40" xfId="0" applyFont="1" applyFill="1" applyBorder="1" applyAlignment="1">
      <alignment/>
    </xf>
    <xf numFmtId="0" fontId="12" fillId="4" borderId="41" xfId="0" applyFont="1" applyFill="1" applyBorder="1" applyAlignment="1">
      <alignment/>
    </xf>
    <xf numFmtId="0" fontId="12" fillId="4" borderId="37" xfId="0" applyFont="1" applyFill="1" applyBorder="1" applyAlignment="1">
      <alignment/>
    </xf>
    <xf numFmtId="0" fontId="12" fillId="4" borderId="42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zoomScale="80" zoomScaleNormal="80" workbookViewId="0" topLeftCell="A1">
      <pane xSplit="2" ySplit="10" topLeftCell="C11" activePane="bottomRight" state="split"/>
      <selection pane="topLeft" activeCell="C45" sqref="C45"/>
      <selection pane="topRight" activeCell="C45" sqref="C45"/>
      <selection pane="bottomLeft" activeCell="C45" sqref="C45"/>
      <selection pane="bottomRight" activeCell="A1" sqref="A1"/>
      <selection pane="topLeft" activeCell="A1" sqref="A1"/>
    </sheetView>
  </sheetViews>
  <sheetFormatPr defaultColWidth="9.00390625" defaultRowHeight="12.75"/>
  <cols>
    <col min="1" max="1" width="5.375" style="0" customWidth="1"/>
    <col min="2" max="2" width="47.75390625" style="0" customWidth="1"/>
    <col min="3" max="3" width="13.75390625" style="0" customWidth="1"/>
    <col min="4" max="4" width="12.125" style="0" bestFit="1" customWidth="1"/>
    <col min="5" max="5" width="11.75390625" style="0" customWidth="1"/>
    <col min="6" max="6" width="5.75390625" style="0" customWidth="1"/>
    <col min="7" max="7" width="5.625" style="0" customWidth="1"/>
    <col min="8" max="8" width="6.125" style="0" customWidth="1"/>
    <col min="9" max="9" width="5.00390625" style="0" customWidth="1"/>
    <col min="10" max="10" width="9.75390625" style="0" customWidth="1"/>
    <col min="11" max="11" width="10.25390625" style="0" customWidth="1"/>
    <col min="12" max="12" width="11.00390625" style="0" customWidth="1"/>
    <col min="13" max="13" width="9.75390625" style="0" customWidth="1"/>
    <col min="14" max="14" width="10.625" style="0" customWidth="1"/>
    <col min="15" max="16" width="11.375" style="0" customWidth="1"/>
    <col min="17" max="17" width="8.75390625" style="0" customWidth="1"/>
    <col min="18" max="18" width="9.00390625" style="0" customWidth="1"/>
    <col min="19" max="19" width="10.125" style="0" customWidth="1"/>
    <col min="21" max="21" width="8.00390625" style="0" customWidth="1"/>
  </cols>
  <sheetData>
    <row r="1" ht="15.75">
      <c r="A1" s="166" t="s">
        <v>75</v>
      </c>
    </row>
    <row r="3" spans="1:20" ht="18">
      <c r="A3" s="66" t="s">
        <v>56</v>
      </c>
      <c r="R3" s="26"/>
      <c r="T3" s="26"/>
    </row>
    <row r="4" spans="19:20" ht="12.75">
      <c r="S4" s="26"/>
      <c r="T4" s="26"/>
    </row>
    <row r="5" spans="1:20" ht="15.75">
      <c r="A5" s="1" t="s">
        <v>74</v>
      </c>
      <c r="S5" s="1"/>
      <c r="T5" s="1"/>
    </row>
    <row r="6" spans="1:20" ht="18.75" thickBot="1">
      <c r="A6" s="1"/>
      <c r="S6" s="34"/>
      <c r="T6" s="34"/>
    </row>
    <row r="7" spans="1:21" ht="18.75" thickBot="1">
      <c r="A7" s="164"/>
      <c r="B7" s="165"/>
      <c r="C7" s="95" t="s">
        <v>53</v>
      </c>
      <c r="D7" s="97"/>
      <c r="E7" s="97"/>
      <c r="F7" s="95" t="s">
        <v>68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  <c r="T7" s="98"/>
      <c r="U7" s="96"/>
    </row>
    <row r="8" spans="1:21" ht="15.75">
      <c r="A8" s="143"/>
      <c r="B8" s="144"/>
      <c r="C8" s="156" t="s">
        <v>0</v>
      </c>
      <c r="D8" s="157" t="s">
        <v>1</v>
      </c>
      <c r="E8" s="158"/>
      <c r="F8" s="162" t="s">
        <v>2</v>
      </c>
      <c r="G8" s="145"/>
      <c r="H8" s="145"/>
      <c r="I8" s="144"/>
      <c r="J8" s="106" t="s">
        <v>55</v>
      </c>
      <c r="K8" s="105"/>
      <c r="L8" s="105"/>
      <c r="M8" s="100"/>
      <c r="N8" s="104" t="s">
        <v>50</v>
      </c>
      <c r="O8" s="105"/>
      <c r="P8" s="105"/>
      <c r="Q8" s="100"/>
      <c r="R8" s="104" t="s">
        <v>50</v>
      </c>
      <c r="S8" s="105"/>
      <c r="T8" s="105"/>
      <c r="U8" s="100"/>
    </row>
    <row r="9" spans="1:21" ht="12.75">
      <c r="A9" s="121" t="s">
        <v>3</v>
      </c>
      <c r="B9" s="120" t="s">
        <v>4</v>
      </c>
      <c r="C9" s="159" t="s">
        <v>5</v>
      </c>
      <c r="D9" s="160" t="s">
        <v>47</v>
      </c>
      <c r="E9" s="161" t="s">
        <v>6</v>
      </c>
      <c r="F9" s="163" t="s">
        <v>7</v>
      </c>
      <c r="G9" s="146"/>
      <c r="H9" s="146"/>
      <c r="I9" s="147"/>
      <c r="J9" s="115" t="s">
        <v>54</v>
      </c>
      <c r="K9" s="116"/>
      <c r="L9" s="116"/>
      <c r="M9" s="117"/>
      <c r="N9" s="115" t="s">
        <v>72</v>
      </c>
      <c r="O9" s="116"/>
      <c r="P9" s="116"/>
      <c r="Q9" s="117"/>
      <c r="R9" s="118" t="s">
        <v>73</v>
      </c>
      <c r="S9" s="113"/>
      <c r="T9" s="113"/>
      <c r="U9" s="114"/>
    </row>
    <row r="10" spans="1:21" ht="13.5" thickBot="1">
      <c r="A10" s="119"/>
      <c r="B10" s="120"/>
      <c r="C10" s="121" t="s">
        <v>8</v>
      </c>
      <c r="D10" s="122" t="s">
        <v>8</v>
      </c>
      <c r="E10" s="123" t="s">
        <v>8</v>
      </c>
      <c r="F10" s="124" t="s">
        <v>9</v>
      </c>
      <c r="G10" s="125" t="s">
        <v>10</v>
      </c>
      <c r="H10" s="125" t="s">
        <v>11</v>
      </c>
      <c r="I10" s="126" t="s">
        <v>12</v>
      </c>
      <c r="J10" s="124" t="s">
        <v>9</v>
      </c>
      <c r="K10" s="125" t="s">
        <v>10</v>
      </c>
      <c r="L10" s="125" t="s">
        <v>11</v>
      </c>
      <c r="M10" s="126" t="s">
        <v>12</v>
      </c>
      <c r="N10" s="124" t="s">
        <v>9</v>
      </c>
      <c r="O10" s="125" t="s">
        <v>10</v>
      </c>
      <c r="P10" s="125" t="s">
        <v>11</v>
      </c>
      <c r="Q10" s="126" t="s">
        <v>12</v>
      </c>
      <c r="R10" s="124" t="s">
        <v>9</v>
      </c>
      <c r="S10" s="125" t="s">
        <v>10</v>
      </c>
      <c r="T10" s="125" t="s">
        <v>11</v>
      </c>
      <c r="U10" s="126" t="s">
        <v>12</v>
      </c>
    </row>
    <row r="11" spans="1:21" ht="12.75">
      <c r="A11" s="2">
        <v>3111</v>
      </c>
      <c r="B11" s="92" t="s">
        <v>13</v>
      </c>
      <c r="C11" s="40">
        <v>431021.7</v>
      </c>
      <c r="D11" s="36">
        <v>312022</v>
      </c>
      <c r="E11" s="37">
        <v>3652.6</v>
      </c>
      <c r="F11" s="4">
        <v>100</v>
      </c>
      <c r="G11" s="5" t="s">
        <v>14</v>
      </c>
      <c r="H11" s="6">
        <v>0</v>
      </c>
      <c r="I11" s="7">
        <v>0</v>
      </c>
      <c r="J11" s="3">
        <f aca="true" t="shared" si="0" ref="J11:J44">F11/100*$C11</f>
        <v>431021.7</v>
      </c>
      <c r="K11" s="6">
        <f aca="true" t="shared" si="1" ref="K11:K44">G11/100*$C11</f>
        <v>0</v>
      </c>
      <c r="L11" s="6">
        <f aca="true" t="shared" si="2" ref="L11:L44">H11/100*$C11</f>
        <v>0</v>
      </c>
      <c r="M11" s="7">
        <f aca="true" t="shared" si="3" ref="M11:M44">I11/100*$C11</f>
        <v>0</v>
      </c>
      <c r="N11" s="148">
        <f aca="true" t="shared" si="4" ref="N11:P19">F11/100*$D11</f>
        <v>312022</v>
      </c>
      <c r="O11" s="149">
        <f t="shared" si="4"/>
        <v>0</v>
      </c>
      <c r="P11" s="149">
        <f t="shared" si="4"/>
        <v>0</v>
      </c>
      <c r="Q11" s="150">
        <f aca="true" t="shared" si="5" ref="Q11:Q43">I11/100*$D11</f>
        <v>0</v>
      </c>
      <c r="R11" s="3">
        <f aca="true" t="shared" si="6" ref="R11:R44">F11/100*$E11</f>
        <v>3652.6</v>
      </c>
      <c r="S11" s="130">
        <f aca="true" t="shared" si="7" ref="S11:S44">G11/100*$E11</f>
        <v>0</v>
      </c>
      <c r="T11" s="130">
        <f aca="true" t="shared" si="8" ref="T11:T44">H11/100*$E11</f>
        <v>0</v>
      </c>
      <c r="U11" s="129">
        <f aca="true" t="shared" si="9" ref="U11:U44">I11/100*$E11</f>
        <v>0</v>
      </c>
    </row>
    <row r="12" spans="1:21" ht="12.75">
      <c r="A12" s="9">
        <v>3112</v>
      </c>
      <c r="B12" s="93" t="s">
        <v>35</v>
      </c>
      <c r="C12" s="41">
        <v>2341.9</v>
      </c>
      <c r="D12" s="38">
        <v>1697.9</v>
      </c>
      <c r="E12" s="39">
        <v>15.7</v>
      </c>
      <c r="F12" s="11">
        <v>100</v>
      </c>
      <c r="G12" s="12" t="s">
        <v>14</v>
      </c>
      <c r="H12" s="13">
        <v>0</v>
      </c>
      <c r="I12" s="14">
        <v>0</v>
      </c>
      <c r="J12" s="10">
        <f t="shared" si="0"/>
        <v>2341.9</v>
      </c>
      <c r="K12" s="13">
        <f t="shared" si="1"/>
        <v>0</v>
      </c>
      <c r="L12" s="13">
        <f t="shared" si="2"/>
        <v>0</v>
      </c>
      <c r="M12" s="14">
        <f t="shared" si="3"/>
        <v>0</v>
      </c>
      <c r="N12" s="151">
        <f t="shared" si="4"/>
        <v>1697.9</v>
      </c>
      <c r="O12" s="152">
        <f t="shared" si="4"/>
        <v>0</v>
      </c>
      <c r="P12" s="152">
        <f t="shared" si="4"/>
        <v>0</v>
      </c>
      <c r="Q12" s="153">
        <f t="shared" si="5"/>
        <v>0</v>
      </c>
      <c r="R12" s="10">
        <f t="shared" si="6"/>
        <v>15.7</v>
      </c>
      <c r="S12" s="132">
        <f t="shared" si="7"/>
        <v>0</v>
      </c>
      <c r="T12" s="132">
        <f t="shared" si="8"/>
        <v>0</v>
      </c>
      <c r="U12" s="131">
        <f t="shared" si="9"/>
        <v>0</v>
      </c>
    </row>
    <row r="13" spans="1:21" ht="12.75">
      <c r="A13" s="9">
        <v>3112</v>
      </c>
      <c r="B13" s="93" t="s">
        <v>36</v>
      </c>
      <c r="C13" s="47">
        <v>37187.2</v>
      </c>
      <c r="D13" s="48">
        <v>26514</v>
      </c>
      <c r="E13" s="49">
        <v>872</v>
      </c>
      <c r="F13" s="11">
        <v>100</v>
      </c>
      <c r="G13" s="12" t="s">
        <v>14</v>
      </c>
      <c r="H13" s="13">
        <v>0</v>
      </c>
      <c r="I13" s="14">
        <v>0</v>
      </c>
      <c r="J13" s="11">
        <f t="shared" si="0"/>
        <v>37187.2</v>
      </c>
      <c r="K13" s="13">
        <f t="shared" si="1"/>
        <v>0</v>
      </c>
      <c r="L13" s="13">
        <f t="shared" si="2"/>
        <v>0</v>
      </c>
      <c r="M13" s="14">
        <f t="shared" si="3"/>
        <v>0</v>
      </c>
      <c r="N13" s="151">
        <f t="shared" si="4"/>
        <v>26514</v>
      </c>
      <c r="O13" s="152">
        <f t="shared" si="4"/>
        <v>0</v>
      </c>
      <c r="P13" s="152">
        <f t="shared" si="4"/>
        <v>0</v>
      </c>
      <c r="Q13" s="153">
        <f t="shared" si="5"/>
        <v>0</v>
      </c>
      <c r="R13" s="10">
        <f t="shared" si="6"/>
        <v>872</v>
      </c>
      <c r="S13" s="132">
        <f t="shared" si="7"/>
        <v>0</v>
      </c>
      <c r="T13" s="132">
        <f t="shared" si="8"/>
        <v>0</v>
      </c>
      <c r="U13" s="131">
        <f t="shared" si="9"/>
        <v>0</v>
      </c>
    </row>
    <row r="14" spans="1:21" ht="12.75">
      <c r="A14" s="9">
        <v>3113</v>
      </c>
      <c r="B14" s="93" t="s">
        <v>15</v>
      </c>
      <c r="C14" s="47">
        <v>1270372.3</v>
      </c>
      <c r="D14" s="48">
        <v>901227.4</v>
      </c>
      <c r="E14" s="49">
        <v>35852.6</v>
      </c>
      <c r="F14" s="11">
        <v>0</v>
      </c>
      <c r="G14" s="13">
        <v>100</v>
      </c>
      <c r="H14" s="13">
        <v>0</v>
      </c>
      <c r="I14" s="14">
        <v>0</v>
      </c>
      <c r="J14" s="11">
        <f t="shared" si="0"/>
        <v>0</v>
      </c>
      <c r="K14" s="13">
        <f t="shared" si="1"/>
        <v>1270372.3</v>
      </c>
      <c r="L14" s="13">
        <f t="shared" si="2"/>
        <v>0</v>
      </c>
      <c r="M14" s="14">
        <f t="shared" si="3"/>
        <v>0</v>
      </c>
      <c r="N14" s="151">
        <f t="shared" si="4"/>
        <v>0</v>
      </c>
      <c r="O14" s="152">
        <f t="shared" si="4"/>
        <v>901227.4</v>
      </c>
      <c r="P14" s="152">
        <f t="shared" si="4"/>
        <v>0</v>
      </c>
      <c r="Q14" s="153">
        <f t="shared" si="5"/>
        <v>0</v>
      </c>
      <c r="R14" s="10">
        <f t="shared" si="6"/>
        <v>0</v>
      </c>
      <c r="S14" s="132">
        <f t="shared" si="7"/>
        <v>35852.6</v>
      </c>
      <c r="T14" s="132">
        <f t="shared" si="8"/>
        <v>0</v>
      </c>
      <c r="U14" s="131">
        <f t="shared" si="9"/>
        <v>0</v>
      </c>
    </row>
    <row r="15" spans="1:21" ht="12.75">
      <c r="A15" s="9">
        <v>3114</v>
      </c>
      <c r="B15" s="93" t="s">
        <v>37</v>
      </c>
      <c r="C15" s="47">
        <v>21138.1</v>
      </c>
      <c r="D15" s="48">
        <v>15258.4</v>
      </c>
      <c r="E15" s="49">
        <v>235.4</v>
      </c>
      <c r="F15" s="11">
        <v>0</v>
      </c>
      <c r="G15" s="13">
        <v>100</v>
      </c>
      <c r="H15" s="13">
        <v>0</v>
      </c>
      <c r="I15" s="14">
        <v>0</v>
      </c>
      <c r="J15" s="11">
        <f t="shared" si="0"/>
        <v>0</v>
      </c>
      <c r="K15" s="13">
        <f t="shared" si="1"/>
        <v>21138.1</v>
      </c>
      <c r="L15" s="13">
        <f t="shared" si="2"/>
        <v>0</v>
      </c>
      <c r="M15" s="14">
        <f t="shared" si="3"/>
        <v>0</v>
      </c>
      <c r="N15" s="151">
        <f t="shared" si="4"/>
        <v>0</v>
      </c>
      <c r="O15" s="152">
        <f t="shared" si="4"/>
        <v>15258.4</v>
      </c>
      <c r="P15" s="152">
        <f t="shared" si="4"/>
        <v>0</v>
      </c>
      <c r="Q15" s="153">
        <f t="shared" si="5"/>
        <v>0</v>
      </c>
      <c r="R15" s="10">
        <f t="shared" si="6"/>
        <v>0</v>
      </c>
      <c r="S15" s="132">
        <f t="shared" si="7"/>
        <v>235.4</v>
      </c>
      <c r="T15" s="132">
        <f t="shared" si="8"/>
        <v>0</v>
      </c>
      <c r="U15" s="131">
        <f t="shared" si="9"/>
        <v>0</v>
      </c>
    </row>
    <row r="16" spans="1:21" ht="12.75">
      <c r="A16" s="9">
        <v>3114</v>
      </c>
      <c r="B16" s="93" t="s">
        <v>38</v>
      </c>
      <c r="C16" s="47">
        <v>135747</v>
      </c>
      <c r="D16" s="48">
        <v>97450.6</v>
      </c>
      <c r="E16" s="49">
        <v>2262.5</v>
      </c>
      <c r="F16" s="11">
        <v>0</v>
      </c>
      <c r="G16" s="13">
        <v>100</v>
      </c>
      <c r="H16" s="13">
        <v>0</v>
      </c>
      <c r="I16" s="14">
        <v>0</v>
      </c>
      <c r="J16" s="11">
        <f t="shared" si="0"/>
        <v>0</v>
      </c>
      <c r="K16" s="13">
        <f t="shared" si="1"/>
        <v>135747</v>
      </c>
      <c r="L16" s="13">
        <f t="shared" si="2"/>
        <v>0</v>
      </c>
      <c r="M16" s="14">
        <f t="shared" si="3"/>
        <v>0</v>
      </c>
      <c r="N16" s="151">
        <f t="shared" si="4"/>
        <v>0</v>
      </c>
      <c r="O16" s="152">
        <f t="shared" si="4"/>
        <v>97450.6</v>
      </c>
      <c r="P16" s="152">
        <f t="shared" si="4"/>
        <v>0</v>
      </c>
      <c r="Q16" s="153">
        <f t="shared" si="5"/>
        <v>0</v>
      </c>
      <c r="R16" s="10">
        <f t="shared" si="6"/>
        <v>0</v>
      </c>
      <c r="S16" s="132">
        <f t="shared" si="7"/>
        <v>2262.5</v>
      </c>
      <c r="T16" s="132">
        <f t="shared" si="8"/>
        <v>0</v>
      </c>
      <c r="U16" s="131">
        <f t="shared" si="9"/>
        <v>0</v>
      </c>
    </row>
    <row r="17" spans="1:21" ht="12.75">
      <c r="A17" s="9">
        <v>3115</v>
      </c>
      <c r="B17" s="93" t="s">
        <v>16</v>
      </c>
      <c r="C17" s="47"/>
      <c r="D17" s="48"/>
      <c r="E17" s="49"/>
      <c r="F17" s="11">
        <v>100</v>
      </c>
      <c r="G17" s="12" t="s">
        <v>14</v>
      </c>
      <c r="H17" s="13">
        <v>0</v>
      </c>
      <c r="I17" s="14">
        <v>0</v>
      </c>
      <c r="J17" s="11">
        <f t="shared" si="0"/>
        <v>0</v>
      </c>
      <c r="K17" s="13">
        <f t="shared" si="1"/>
        <v>0</v>
      </c>
      <c r="L17" s="13">
        <f t="shared" si="2"/>
        <v>0</v>
      </c>
      <c r="M17" s="14">
        <f t="shared" si="3"/>
        <v>0</v>
      </c>
      <c r="N17" s="151">
        <f t="shared" si="4"/>
        <v>0</v>
      </c>
      <c r="O17" s="152">
        <f t="shared" si="4"/>
        <v>0</v>
      </c>
      <c r="P17" s="152">
        <f t="shared" si="4"/>
        <v>0</v>
      </c>
      <c r="Q17" s="153">
        <f t="shared" si="5"/>
        <v>0</v>
      </c>
      <c r="R17" s="10">
        <f t="shared" si="6"/>
        <v>0</v>
      </c>
      <c r="S17" s="132">
        <f t="shared" si="7"/>
        <v>0</v>
      </c>
      <c r="T17" s="132">
        <f t="shared" si="8"/>
        <v>0</v>
      </c>
      <c r="U17" s="131">
        <f t="shared" si="9"/>
        <v>0</v>
      </c>
    </row>
    <row r="18" spans="1:21" ht="12.75">
      <c r="A18" s="9">
        <v>3116</v>
      </c>
      <c r="B18" s="93" t="s">
        <v>17</v>
      </c>
      <c r="C18" s="47">
        <v>4847.4</v>
      </c>
      <c r="D18" s="48">
        <v>3520.9</v>
      </c>
      <c r="E18" s="49">
        <v>23.8</v>
      </c>
      <c r="F18" s="11">
        <v>0</v>
      </c>
      <c r="G18" s="13">
        <v>100</v>
      </c>
      <c r="H18" s="13">
        <v>0</v>
      </c>
      <c r="I18" s="14">
        <v>0</v>
      </c>
      <c r="J18" s="11">
        <f t="shared" si="0"/>
        <v>0</v>
      </c>
      <c r="K18" s="13">
        <f t="shared" si="1"/>
        <v>4847.4</v>
      </c>
      <c r="L18" s="13">
        <f t="shared" si="2"/>
        <v>0</v>
      </c>
      <c r="M18" s="14">
        <f t="shared" si="3"/>
        <v>0</v>
      </c>
      <c r="N18" s="151">
        <f t="shared" si="4"/>
        <v>0</v>
      </c>
      <c r="O18" s="152">
        <f t="shared" si="4"/>
        <v>3520.9</v>
      </c>
      <c r="P18" s="152">
        <f t="shared" si="4"/>
        <v>0</v>
      </c>
      <c r="Q18" s="153">
        <f t="shared" si="5"/>
        <v>0</v>
      </c>
      <c r="R18" s="10">
        <f t="shared" si="6"/>
        <v>0</v>
      </c>
      <c r="S18" s="132">
        <f t="shared" si="7"/>
        <v>23.8</v>
      </c>
      <c r="T18" s="132">
        <f t="shared" si="8"/>
        <v>0</v>
      </c>
      <c r="U18" s="131">
        <f t="shared" si="9"/>
        <v>0</v>
      </c>
    </row>
    <row r="19" spans="1:21" ht="12.75">
      <c r="A19" s="9">
        <v>3121</v>
      </c>
      <c r="B19" s="93" t="s">
        <v>18</v>
      </c>
      <c r="C19" s="47">
        <v>207982.7</v>
      </c>
      <c r="D19" s="48">
        <v>147621.2</v>
      </c>
      <c r="E19" s="49">
        <v>5766.6</v>
      </c>
      <c r="F19" s="11">
        <v>0</v>
      </c>
      <c r="G19" s="12" t="s">
        <v>19</v>
      </c>
      <c r="H19" s="13">
        <v>80</v>
      </c>
      <c r="I19" s="14">
        <v>0</v>
      </c>
      <c r="J19" s="11">
        <f t="shared" si="0"/>
        <v>0</v>
      </c>
      <c r="K19" s="13">
        <f t="shared" si="1"/>
        <v>41596.54000000001</v>
      </c>
      <c r="L19" s="13">
        <f t="shared" si="2"/>
        <v>166386.16000000003</v>
      </c>
      <c r="M19" s="14">
        <f t="shared" si="3"/>
        <v>0</v>
      </c>
      <c r="N19" s="151">
        <f t="shared" si="4"/>
        <v>0</v>
      </c>
      <c r="O19" s="152">
        <f t="shared" si="4"/>
        <v>29524.240000000005</v>
      </c>
      <c r="P19" s="152">
        <f t="shared" si="4"/>
        <v>118096.96000000002</v>
      </c>
      <c r="Q19" s="153">
        <f t="shared" si="5"/>
        <v>0</v>
      </c>
      <c r="R19" s="10">
        <f t="shared" si="6"/>
        <v>0</v>
      </c>
      <c r="S19" s="132">
        <f t="shared" si="7"/>
        <v>1153.3200000000002</v>
      </c>
      <c r="T19" s="132">
        <f t="shared" si="8"/>
        <v>4613.280000000001</v>
      </c>
      <c r="U19" s="131">
        <f t="shared" si="9"/>
        <v>0</v>
      </c>
    </row>
    <row r="20" spans="1:21" ht="12.75">
      <c r="A20" s="9">
        <v>3122</v>
      </c>
      <c r="B20" s="93" t="s">
        <v>20</v>
      </c>
      <c r="C20" s="47">
        <v>350706.7</v>
      </c>
      <c r="D20" s="48">
        <v>249674.1</v>
      </c>
      <c r="E20" s="49">
        <v>8769.1</v>
      </c>
      <c r="F20" s="11">
        <v>0</v>
      </c>
      <c r="G20" s="12" t="s">
        <v>14</v>
      </c>
      <c r="H20" s="13">
        <v>100</v>
      </c>
      <c r="I20" s="14">
        <v>0</v>
      </c>
      <c r="J20" s="11">
        <f t="shared" si="0"/>
        <v>0</v>
      </c>
      <c r="K20" s="13">
        <f t="shared" si="1"/>
        <v>0</v>
      </c>
      <c r="L20" s="13">
        <f t="shared" si="2"/>
        <v>350706.7</v>
      </c>
      <c r="M20" s="14">
        <f t="shared" si="3"/>
        <v>0</v>
      </c>
      <c r="N20" s="151">
        <f aca="true" t="shared" si="10" ref="N20:N33">F20/100*$D20</f>
        <v>0</v>
      </c>
      <c r="O20" s="154">
        <f aca="true" t="shared" si="11" ref="O20:O33">G20/100*$D20</f>
        <v>0</v>
      </c>
      <c r="P20" s="154">
        <f aca="true" t="shared" si="12" ref="P20:P33">H20/100*$D20</f>
        <v>249674.1</v>
      </c>
      <c r="Q20" s="153">
        <f t="shared" si="5"/>
        <v>0</v>
      </c>
      <c r="R20" s="10">
        <f t="shared" si="6"/>
        <v>0</v>
      </c>
      <c r="S20" s="132">
        <f t="shared" si="7"/>
        <v>0</v>
      </c>
      <c r="T20" s="132">
        <f t="shared" si="8"/>
        <v>8769.1</v>
      </c>
      <c r="U20" s="131">
        <f t="shared" si="9"/>
        <v>0</v>
      </c>
    </row>
    <row r="21" spans="1:21" ht="12.75">
      <c r="A21" s="9">
        <v>3123</v>
      </c>
      <c r="B21" s="93" t="s">
        <v>21</v>
      </c>
      <c r="C21" s="47">
        <v>371486.1</v>
      </c>
      <c r="D21" s="48">
        <v>260551.5</v>
      </c>
      <c r="E21" s="49">
        <v>14622.6</v>
      </c>
      <c r="F21" s="11">
        <v>0</v>
      </c>
      <c r="G21" s="13">
        <v>0</v>
      </c>
      <c r="H21" s="13">
        <v>100</v>
      </c>
      <c r="I21" s="14">
        <v>0</v>
      </c>
      <c r="J21" s="11">
        <f t="shared" si="0"/>
        <v>0</v>
      </c>
      <c r="K21" s="13">
        <f t="shared" si="1"/>
        <v>0</v>
      </c>
      <c r="L21" s="13">
        <f t="shared" si="2"/>
        <v>371486.1</v>
      </c>
      <c r="M21" s="14">
        <f t="shared" si="3"/>
        <v>0</v>
      </c>
      <c r="N21" s="151">
        <f t="shared" si="10"/>
        <v>0</v>
      </c>
      <c r="O21" s="154">
        <f t="shared" si="11"/>
        <v>0</v>
      </c>
      <c r="P21" s="154">
        <f t="shared" si="12"/>
        <v>260551.5</v>
      </c>
      <c r="Q21" s="153">
        <f t="shared" si="5"/>
        <v>0</v>
      </c>
      <c r="R21" s="10">
        <f t="shared" si="6"/>
        <v>0</v>
      </c>
      <c r="S21" s="132">
        <f t="shared" si="7"/>
        <v>0</v>
      </c>
      <c r="T21" s="132">
        <f t="shared" si="8"/>
        <v>14622.6</v>
      </c>
      <c r="U21" s="131">
        <f t="shared" si="9"/>
        <v>0</v>
      </c>
    </row>
    <row r="22" spans="1:21" ht="12.75">
      <c r="A22" s="9">
        <v>3124</v>
      </c>
      <c r="B22" s="93" t="s">
        <v>22</v>
      </c>
      <c r="C22" s="47">
        <v>8583.7</v>
      </c>
      <c r="D22" s="48">
        <v>6197.6</v>
      </c>
      <c r="E22" s="49">
        <v>92.7</v>
      </c>
      <c r="F22" s="11">
        <v>0</v>
      </c>
      <c r="G22" s="13">
        <v>0</v>
      </c>
      <c r="H22" s="13">
        <v>100</v>
      </c>
      <c r="I22" s="14">
        <v>0</v>
      </c>
      <c r="J22" s="11">
        <f t="shared" si="0"/>
        <v>0</v>
      </c>
      <c r="K22" s="13">
        <f t="shared" si="1"/>
        <v>0</v>
      </c>
      <c r="L22" s="13">
        <f t="shared" si="2"/>
        <v>8583.7</v>
      </c>
      <c r="M22" s="14">
        <f t="shared" si="3"/>
        <v>0</v>
      </c>
      <c r="N22" s="151">
        <f t="shared" si="10"/>
        <v>0</v>
      </c>
      <c r="O22" s="154">
        <f t="shared" si="11"/>
        <v>0</v>
      </c>
      <c r="P22" s="154">
        <f t="shared" si="12"/>
        <v>6197.6</v>
      </c>
      <c r="Q22" s="153">
        <f t="shared" si="5"/>
        <v>0</v>
      </c>
      <c r="R22" s="10">
        <f t="shared" si="6"/>
        <v>0</v>
      </c>
      <c r="S22" s="132">
        <f t="shared" si="7"/>
        <v>0</v>
      </c>
      <c r="T22" s="132">
        <f t="shared" si="8"/>
        <v>92.7</v>
      </c>
      <c r="U22" s="131">
        <f t="shared" si="9"/>
        <v>0</v>
      </c>
    </row>
    <row r="23" spans="1:21" ht="12.75">
      <c r="A23" s="9">
        <v>3125</v>
      </c>
      <c r="B23" s="93" t="s">
        <v>23</v>
      </c>
      <c r="C23" s="47">
        <v>79418.9</v>
      </c>
      <c r="D23" s="48">
        <v>57249.1</v>
      </c>
      <c r="E23" s="49">
        <v>1014.4</v>
      </c>
      <c r="F23" s="11">
        <v>0</v>
      </c>
      <c r="G23" s="13">
        <v>0</v>
      </c>
      <c r="H23" s="13">
        <v>100</v>
      </c>
      <c r="I23" s="14">
        <v>0</v>
      </c>
      <c r="J23" s="11">
        <f t="shared" si="0"/>
        <v>0</v>
      </c>
      <c r="K23" s="13">
        <f t="shared" si="1"/>
        <v>0</v>
      </c>
      <c r="L23" s="13">
        <f t="shared" si="2"/>
        <v>79418.9</v>
      </c>
      <c r="M23" s="14">
        <f t="shared" si="3"/>
        <v>0</v>
      </c>
      <c r="N23" s="151">
        <f t="shared" si="10"/>
        <v>0</v>
      </c>
      <c r="O23" s="154">
        <f t="shared" si="11"/>
        <v>0</v>
      </c>
      <c r="P23" s="154">
        <f t="shared" si="12"/>
        <v>57249.1</v>
      </c>
      <c r="Q23" s="153">
        <f t="shared" si="5"/>
        <v>0</v>
      </c>
      <c r="R23" s="10">
        <f t="shared" si="6"/>
        <v>0</v>
      </c>
      <c r="S23" s="132">
        <f t="shared" si="7"/>
        <v>0</v>
      </c>
      <c r="T23" s="132">
        <f t="shared" si="8"/>
        <v>1014.4</v>
      </c>
      <c r="U23" s="131">
        <f t="shared" si="9"/>
        <v>0</v>
      </c>
    </row>
    <row r="24" spans="1:21" ht="12.75">
      <c r="A24" s="9">
        <v>3126</v>
      </c>
      <c r="B24" s="93" t="s">
        <v>69</v>
      </c>
      <c r="C24" s="47"/>
      <c r="D24" s="48"/>
      <c r="E24" s="49"/>
      <c r="F24" s="11">
        <v>0</v>
      </c>
      <c r="G24" s="13">
        <v>0</v>
      </c>
      <c r="H24" s="13">
        <v>100</v>
      </c>
      <c r="I24" s="14">
        <v>0</v>
      </c>
      <c r="J24" s="11">
        <f t="shared" si="0"/>
        <v>0</v>
      </c>
      <c r="K24" s="13">
        <f t="shared" si="1"/>
        <v>0</v>
      </c>
      <c r="L24" s="13">
        <f t="shared" si="2"/>
        <v>0</v>
      </c>
      <c r="M24" s="14">
        <f t="shared" si="3"/>
        <v>0</v>
      </c>
      <c r="N24" s="151">
        <f t="shared" si="10"/>
        <v>0</v>
      </c>
      <c r="O24" s="154">
        <f t="shared" si="11"/>
        <v>0</v>
      </c>
      <c r="P24" s="154">
        <f t="shared" si="12"/>
        <v>0</v>
      </c>
      <c r="Q24" s="153">
        <f t="shared" si="5"/>
        <v>0</v>
      </c>
      <c r="R24" s="10">
        <f t="shared" si="6"/>
        <v>0</v>
      </c>
      <c r="S24" s="132">
        <f t="shared" si="7"/>
        <v>0</v>
      </c>
      <c r="T24" s="132">
        <f t="shared" si="8"/>
        <v>0</v>
      </c>
      <c r="U24" s="131">
        <f t="shared" si="9"/>
        <v>0</v>
      </c>
    </row>
    <row r="25" spans="1:21" ht="12.75">
      <c r="A25" s="9">
        <v>3127</v>
      </c>
      <c r="B25" s="93" t="s">
        <v>25</v>
      </c>
      <c r="C25" s="47">
        <v>15087.6</v>
      </c>
      <c r="D25" s="48">
        <v>10871.2</v>
      </c>
      <c r="E25" s="49">
        <v>201.9</v>
      </c>
      <c r="F25" s="11">
        <v>0</v>
      </c>
      <c r="G25" s="13">
        <v>0</v>
      </c>
      <c r="H25" s="13">
        <v>100</v>
      </c>
      <c r="I25" s="14">
        <v>0</v>
      </c>
      <c r="J25" s="11">
        <f t="shared" si="0"/>
        <v>0</v>
      </c>
      <c r="K25" s="13">
        <f t="shared" si="1"/>
        <v>0</v>
      </c>
      <c r="L25" s="13">
        <f t="shared" si="2"/>
        <v>15087.6</v>
      </c>
      <c r="M25" s="14">
        <f t="shared" si="3"/>
        <v>0</v>
      </c>
      <c r="N25" s="151">
        <f t="shared" si="10"/>
        <v>0</v>
      </c>
      <c r="O25" s="154">
        <f t="shared" si="11"/>
        <v>0</v>
      </c>
      <c r="P25" s="154">
        <f t="shared" si="12"/>
        <v>10871.2</v>
      </c>
      <c r="Q25" s="153">
        <f t="shared" si="5"/>
        <v>0</v>
      </c>
      <c r="R25" s="10">
        <f t="shared" si="6"/>
        <v>0</v>
      </c>
      <c r="S25" s="132">
        <f t="shared" si="7"/>
        <v>0</v>
      </c>
      <c r="T25" s="132">
        <f t="shared" si="8"/>
        <v>201.9</v>
      </c>
      <c r="U25" s="131">
        <f t="shared" si="9"/>
        <v>0</v>
      </c>
    </row>
    <row r="26" spans="1:21" ht="12.75">
      <c r="A26" s="9">
        <v>3128</v>
      </c>
      <c r="B26" s="93" t="s">
        <v>70</v>
      </c>
      <c r="C26" s="47"/>
      <c r="D26" s="48"/>
      <c r="E26" s="49"/>
      <c r="F26" s="11">
        <v>0</v>
      </c>
      <c r="G26" s="13">
        <v>0</v>
      </c>
      <c r="H26" s="13">
        <v>100</v>
      </c>
      <c r="I26" s="14">
        <v>0</v>
      </c>
      <c r="J26" s="11">
        <f t="shared" si="0"/>
        <v>0</v>
      </c>
      <c r="K26" s="13">
        <f t="shared" si="1"/>
        <v>0</v>
      </c>
      <c r="L26" s="13">
        <f t="shared" si="2"/>
        <v>0</v>
      </c>
      <c r="M26" s="14">
        <f t="shared" si="3"/>
        <v>0</v>
      </c>
      <c r="N26" s="151">
        <f t="shared" si="10"/>
        <v>0</v>
      </c>
      <c r="O26" s="154">
        <f t="shared" si="11"/>
        <v>0</v>
      </c>
      <c r="P26" s="154">
        <f t="shared" si="12"/>
        <v>0</v>
      </c>
      <c r="Q26" s="153">
        <f t="shared" si="5"/>
        <v>0</v>
      </c>
      <c r="R26" s="10">
        <f t="shared" si="6"/>
        <v>0</v>
      </c>
      <c r="S26" s="132">
        <f t="shared" si="7"/>
        <v>0</v>
      </c>
      <c r="T26" s="132">
        <f t="shared" si="8"/>
        <v>0</v>
      </c>
      <c r="U26" s="131">
        <f t="shared" si="9"/>
        <v>0</v>
      </c>
    </row>
    <row r="27" spans="1:21" ht="12.75">
      <c r="A27" s="9">
        <v>3131</v>
      </c>
      <c r="B27" s="93" t="s">
        <v>71</v>
      </c>
      <c r="C27" s="47"/>
      <c r="D27" s="48"/>
      <c r="E27" s="49"/>
      <c r="F27" s="11">
        <v>0</v>
      </c>
      <c r="G27" s="13">
        <v>71.6</v>
      </c>
      <c r="H27" s="13">
        <v>28.4</v>
      </c>
      <c r="I27" s="14">
        <v>0</v>
      </c>
      <c r="J27" s="11">
        <f t="shared" si="0"/>
        <v>0</v>
      </c>
      <c r="K27" s="13">
        <f t="shared" si="1"/>
        <v>0</v>
      </c>
      <c r="L27" s="13">
        <f t="shared" si="2"/>
        <v>0</v>
      </c>
      <c r="M27" s="14">
        <f t="shared" si="3"/>
        <v>0</v>
      </c>
      <c r="N27" s="151">
        <f t="shared" si="10"/>
        <v>0</v>
      </c>
      <c r="O27" s="154">
        <f t="shared" si="11"/>
        <v>0</v>
      </c>
      <c r="P27" s="154">
        <f t="shared" si="12"/>
        <v>0</v>
      </c>
      <c r="Q27" s="153">
        <f t="shared" si="5"/>
        <v>0</v>
      </c>
      <c r="R27" s="10">
        <f t="shared" si="6"/>
        <v>0</v>
      </c>
      <c r="S27" s="132">
        <f t="shared" si="7"/>
        <v>0</v>
      </c>
      <c r="T27" s="132">
        <f t="shared" si="8"/>
        <v>0</v>
      </c>
      <c r="U27" s="131">
        <f t="shared" si="9"/>
        <v>0</v>
      </c>
    </row>
    <row r="28" spans="1:21" ht="12.75">
      <c r="A28" s="9">
        <v>3141</v>
      </c>
      <c r="B28" s="93" t="s">
        <v>39</v>
      </c>
      <c r="C28" s="47">
        <v>172417.9</v>
      </c>
      <c r="D28" s="48">
        <v>124328.6</v>
      </c>
      <c r="E28" s="49">
        <v>2102.5</v>
      </c>
      <c r="F28" s="11">
        <v>30</v>
      </c>
      <c r="G28" s="13">
        <v>70</v>
      </c>
      <c r="H28" s="13">
        <v>0</v>
      </c>
      <c r="I28" s="14">
        <v>0</v>
      </c>
      <c r="J28" s="11">
        <f t="shared" si="0"/>
        <v>51725.369999999995</v>
      </c>
      <c r="K28" s="13">
        <f t="shared" si="1"/>
        <v>120692.52999999998</v>
      </c>
      <c r="L28" s="13">
        <f t="shared" si="2"/>
        <v>0</v>
      </c>
      <c r="M28" s="14">
        <f t="shared" si="3"/>
        <v>0</v>
      </c>
      <c r="N28" s="151">
        <f t="shared" si="10"/>
        <v>37298.58</v>
      </c>
      <c r="O28" s="154">
        <f t="shared" si="11"/>
        <v>87030.02</v>
      </c>
      <c r="P28" s="154">
        <f t="shared" si="12"/>
        <v>0</v>
      </c>
      <c r="Q28" s="153">
        <f t="shared" si="5"/>
        <v>0</v>
      </c>
      <c r="R28" s="10">
        <f t="shared" si="6"/>
        <v>630.75</v>
      </c>
      <c r="S28" s="132">
        <f t="shared" si="7"/>
        <v>1471.75</v>
      </c>
      <c r="T28" s="132">
        <f t="shared" si="8"/>
        <v>0</v>
      </c>
      <c r="U28" s="131">
        <f t="shared" si="9"/>
        <v>0</v>
      </c>
    </row>
    <row r="29" spans="1:21" ht="12.75">
      <c r="A29" s="9">
        <v>3141</v>
      </c>
      <c r="B29" s="93" t="s">
        <v>40</v>
      </c>
      <c r="C29" s="47">
        <v>3076.9</v>
      </c>
      <c r="D29" s="48">
        <v>2223.2</v>
      </c>
      <c r="E29" s="49">
        <v>31.1</v>
      </c>
      <c r="F29" s="11">
        <v>30</v>
      </c>
      <c r="G29" s="13">
        <v>70</v>
      </c>
      <c r="H29" s="13">
        <v>0</v>
      </c>
      <c r="I29" s="14">
        <v>0</v>
      </c>
      <c r="J29" s="11">
        <f t="shared" si="0"/>
        <v>923.0699999999999</v>
      </c>
      <c r="K29" s="13">
        <f t="shared" si="1"/>
        <v>2153.83</v>
      </c>
      <c r="L29" s="13">
        <f t="shared" si="2"/>
        <v>0</v>
      </c>
      <c r="M29" s="14">
        <f t="shared" si="3"/>
        <v>0</v>
      </c>
      <c r="N29" s="151">
        <f t="shared" si="10"/>
        <v>666.9599999999999</v>
      </c>
      <c r="O29" s="154">
        <f t="shared" si="11"/>
        <v>1556.2399999999998</v>
      </c>
      <c r="P29" s="154">
        <f t="shared" si="12"/>
        <v>0</v>
      </c>
      <c r="Q29" s="153">
        <f t="shared" si="5"/>
        <v>0</v>
      </c>
      <c r="R29" s="10">
        <f t="shared" si="6"/>
        <v>9.33</v>
      </c>
      <c r="S29" s="132">
        <f t="shared" si="7"/>
        <v>21.77</v>
      </c>
      <c r="T29" s="132">
        <f t="shared" si="8"/>
        <v>0</v>
      </c>
      <c r="U29" s="131">
        <f t="shared" si="9"/>
        <v>0</v>
      </c>
    </row>
    <row r="30" spans="1:21" ht="12.75">
      <c r="A30" s="9">
        <v>3142</v>
      </c>
      <c r="B30" s="93" t="s">
        <v>27</v>
      </c>
      <c r="C30" s="47">
        <v>37496.9</v>
      </c>
      <c r="D30" s="48">
        <v>26966</v>
      </c>
      <c r="E30" s="49">
        <v>572.2</v>
      </c>
      <c r="F30" s="11">
        <v>0</v>
      </c>
      <c r="G30" s="13">
        <v>0</v>
      </c>
      <c r="H30" s="13">
        <v>93</v>
      </c>
      <c r="I30" s="14">
        <v>7</v>
      </c>
      <c r="J30" s="11">
        <f t="shared" si="0"/>
        <v>0</v>
      </c>
      <c r="K30" s="13">
        <f t="shared" si="1"/>
        <v>0</v>
      </c>
      <c r="L30" s="13">
        <f t="shared" si="2"/>
        <v>34872.117000000006</v>
      </c>
      <c r="M30" s="14">
        <f t="shared" si="3"/>
        <v>2624.7830000000004</v>
      </c>
      <c r="N30" s="151">
        <f t="shared" si="10"/>
        <v>0</v>
      </c>
      <c r="O30" s="154">
        <f t="shared" si="11"/>
        <v>0</v>
      </c>
      <c r="P30" s="154">
        <f t="shared" si="12"/>
        <v>25078.38</v>
      </c>
      <c r="Q30" s="153">
        <f t="shared" si="5"/>
        <v>1887.6200000000001</v>
      </c>
      <c r="R30" s="10">
        <f t="shared" si="6"/>
        <v>0</v>
      </c>
      <c r="S30" s="132">
        <f t="shared" si="7"/>
        <v>0</v>
      </c>
      <c r="T30" s="132">
        <f t="shared" si="8"/>
        <v>532.1460000000001</v>
      </c>
      <c r="U30" s="131">
        <f t="shared" si="9"/>
        <v>40.05400000000001</v>
      </c>
    </row>
    <row r="31" spans="1:21" ht="12.75">
      <c r="A31" s="9">
        <v>3143</v>
      </c>
      <c r="B31" s="93" t="s">
        <v>41</v>
      </c>
      <c r="C31" s="47">
        <v>111379.3</v>
      </c>
      <c r="D31" s="48">
        <v>81237.7</v>
      </c>
      <c r="E31" s="49">
        <v>80.4</v>
      </c>
      <c r="F31" s="11">
        <v>0</v>
      </c>
      <c r="G31" s="13">
        <v>100</v>
      </c>
      <c r="H31" s="13">
        <v>0</v>
      </c>
      <c r="I31" s="14">
        <v>0</v>
      </c>
      <c r="J31" s="11">
        <f t="shared" si="0"/>
        <v>0</v>
      </c>
      <c r="K31" s="13">
        <f t="shared" si="1"/>
        <v>111379.3</v>
      </c>
      <c r="L31" s="13">
        <f t="shared" si="2"/>
        <v>0</v>
      </c>
      <c r="M31" s="14">
        <f t="shared" si="3"/>
        <v>0</v>
      </c>
      <c r="N31" s="151">
        <f t="shared" si="10"/>
        <v>0</v>
      </c>
      <c r="O31" s="154">
        <f t="shared" si="11"/>
        <v>81237.7</v>
      </c>
      <c r="P31" s="154">
        <f t="shared" si="12"/>
        <v>0</v>
      </c>
      <c r="Q31" s="153">
        <f t="shared" si="5"/>
        <v>0</v>
      </c>
      <c r="R31" s="10">
        <f t="shared" si="6"/>
        <v>0</v>
      </c>
      <c r="S31" s="132">
        <f t="shared" si="7"/>
        <v>80.4</v>
      </c>
      <c r="T31" s="132">
        <f t="shared" si="8"/>
        <v>0</v>
      </c>
      <c r="U31" s="131">
        <f t="shared" si="9"/>
        <v>0</v>
      </c>
    </row>
    <row r="32" spans="1:21" ht="12.75">
      <c r="A32" s="9">
        <v>3143</v>
      </c>
      <c r="B32" s="93" t="s">
        <v>42</v>
      </c>
      <c r="C32" s="47">
        <v>4524.6</v>
      </c>
      <c r="D32" s="48">
        <v>3299.2</v>
      </c>
      <c r="E32" s="49">
        <v>3.8</v>
      </c>
      <c r="F32" s="11">
        <v>0</v>
      </c>
      <c r="G32" s="13">
        <v>100</v>
      </c>
      <c r="H32" s="13">
        <v>0</v>
      </c>
      <c r="I32" s="14">
        <v>0</v>
      </c>
      <c r="J32" s="11">
        <f t="shared" si="0"/>
        <v>0</v>
      </c>
      <c r="K32" s="13">
        <f t="shared" si="1"/>
        <v>4524.6</v>
      </c>
      <c r="L32" s="13">
        <f t="shared" si="2"/>
        <v>0</v>
      </c>
      <c r="M32" s="14">
        <f t="shared" si="3"/>
        <v>0</v>
      </c>
      <c r="N32" s="151">
        <f t="shared" si="10"/>
        <v>0</v>
      </c>
      <c r="O32" s="154">
        <f t="shared" si="11"/>
        <v>3299.2</v>
      </c>
      <c r="P32" s="154">
        <f t="shared" si="12"/>
        <v>0</v>
      </c>
      <c r="Q32" s="153">
        <f t="shared" si="5"/>
        <v>0</v>
      </c>
      <c r="R32" s="10">
        <f t="shared" si="6"/>
        <v>0</v>
      </c>
      <c r="S32" s="132">
        <f t="shared" si="7"/>
        <v>3.8</v>
      </c>
      <c r="T32" s="132">
        <f t="shared" si="8"/>
        <v>0</v>
      </c>
      <c r="U32" s="131">
        <f t="shared" si="9"/>
        <v>0</v>
      </c>
    </row>
    <row r="33" spans="1:21" ht="12.75">
      <c r="A33" s="9">
        <v>3145</v>
      </c>
      <c r="B33" s="93" t="s">
        <v>28</v>
      </c>
      <c r="C33" s="47">
        <v>80326.1</v>
      </c>
      <c r="D33" s="48">
        <v>58080.6</v>
      </c>
      <c r="E33" s="49">
        <v>772.8</v>
      </c>
      <c r="F33" s="11">
        <v>0</v>
      </c>
      <c r="G33" s="13">
        <v>0</v>
      </c>
      <c r="H33" s="13">
        <v>93</v>
      </c>
      <c r="I33" s="14">
        <v>7</v>
      </c>
      <c r="J33" s="11">
        <f t="shared" si="0"/>
        <v>0</v>
      </c>
      <c r="K33" s="13">
        <f t="shared" si="1"/>
        <v>0</v>
      </c>
      <c r="L33" s="13">
        <f t="shared" si="2"/>
        <v>74703.27300000002</v>
      </c>
      <c r="M33" s="14">
        <f t="shared" si="3"/>
        <v>5622.827000000001</v>
      </c>
      <c r="N33" s="151">
        <f t="shared" si="10"/>
        <v>0</v>
      </c>
      <c r="O33" s="154">
        <f t="shared" si="11"/>
        <v>0</v>
      </c>
      <c r="P33" s="154">
        <f t="shared" si="12"/>
        <v>54014.958</v>
      </c>
      <c r="Q33" s="153">
        <f t="shared" si="5"/>
        <v>4065.6420000000003</v>
      </c>
      <c r="R33" s="10">
        <f t="shared" si="6"/>
        <v>0</v>
      </c>
      <c r="S33" s="132">
        <f t="shared" si="7"/>
        <v>0</v>
      </c>
      <c r="T33" s="132">
        <f t="shared" si="8"/>
        <v>718.704</v>
      </c>
      <c r="U33" s="131">
        <f t="shared" si="9"/>
        <v>54.096000000000004</v>
      </c>
    </row>
    <row r="34" spans="1:21" ht="12.75">
      <c r="A34" s="9">
        <v>3146</v>
      </c>
      <c r="B34" s="93" t="s">
        <v>29</v>
      </c>
      <c r="C34" s="47">
        <v>23154.7</v>
      </c>
      <c r="D34" s="48">
        <v>16358.6</v>
      </c>
      <c r="E34" s="49">
        <v>745</v>
      </c>
      <c r="F34" s="11">
        <v>10</v>
      </c>
      <c r="G34" s="13">
        <v>63</v>
      </c>
      <c r="H34" s="13">
        <v>27</v>
      </c>
      <c r="I34" s="14">
        <v>0</v>
      </c>
      <c r="J34" s="11">
        <f t="shared" si="0"/>
        <v>2315.4700000000003</v>
      </c>
      <c r="K34" s="13">
        <f t="shared" si="1"/>
        <v>14587.461000000001</v>
      </c>
      <c r="L34" s="13">
        <f t="shared" si="2"/>
        <v>6251.769</v>
      </c>
      <c r="M34" s="14">
        <f t="shared" si="3"/>
        <v>0</v>
      </c>
      <c r="N34" s="151">
        <f>F34/100*$D34</f>
        <v>1635.8600000000001</v>
      </c>
      <c r="O34" s="152">
        <f>G34/100*$D34</f>
        <v>10305.918</v>
      </c>
      <c r="P34" s="152">
        <f>H34/100*$D34</f>
        <v>4416.822</v>
      </c>
      <c r="Q34" s="153">
        <f>I34/100*$D34</f>
        <v>0</v>
      </c>
      <c r="R34" s="10">
        <f t="shared" si="6"/>
        <v>74.5</v>
      </c>
      <c r="S34" s="132">
        <f t="shared" si="7"/>
        <v>469.35</v>
      </c>
      <c r="T34" s="132">
        <f t="shared" si="8"/>
        <v>201.15</v>
      </c>
      <c r="U34" s="131">
        <f t="shared" si="9"/>
        <v>0</v>
      </c>
    </row>
    <row r="35" spans="1:21" ht="12.75">
      <c r="A35" s="9">
        <v>3147</v>
      </c>
      <c r="B35" s="93" t="s">
        <v>66</v>
      </c>
      <c r="C35" s="47"/>
      <c r="D35" s="48"/>
      <c r="E35" s="49"/>
      <c r="F35" s="11">
        <v>0</v>
      </c>
      <c r="G35" s="13">
        <v>0</v>
      </c>
      <c r="H35" s="13">
        <v>95</v>
      </c>
      <c r="I35" s="14">
        <v>5</v>
      </c>
      <c r="J35" s="11">
        <f t="shared" si="0"/>
        <v>0</v>
      </c>
      <c r="K35" s="13">
        <f t="shared" si="1"/>
        <v>0</v>
      </c>
      <c r="L35" s="13">
        <f t="shared" si="2"/>
        <v>0</v>
      </c>
      <c r="M35" s="14">
        <f t="shared" si="3"/>
        <v>0</v>
      </c>
      <c r="N35" s="151">
        <f aca="true" t="shared" si="13" ref="N35:P41">F35/100*$D35</f>
        <v>0</v>
      </c>
      <c r="O35" s="154">
        <f t="shared" si="13"/>
        <v>0</v>
      </c>
      <c r="P35" s="154">
        <f t="shared" si="13"/>
        <v>0</v>
      </c>
      <c r="Q35" s="153">
        <f t="shared" si="5"/>
        <v>0</v>
      </c>
      <c r="R35" s="10">
        <f t="shared" si="6"/>
        <v>0</v>
      </c>
      <c r="S35" s="132">
        <f t="shared" si="7"/>
        <v>0</v>
      </c>
      <c r="T35" s="132">
        <f t="shared" si="8"/>
        <v>0</v>
      </c>
      <c r="U35" s="131">
        <f t="shared" si="9"/>
        <v>0</v>
      </c>
    </row>
    <row r="36" spans="1:21" ht="12.75">
      <c r="A36" s="9">
        <v>3149</v>
      </c>
      <c r="B36" s="93" t="s">
        <v>67</v>
      </c>
      <c r="C36" s="47"/>
      <c r="D36" s="48"/>
      <c r="E36" s="49"/>
      <c r="F36" s="11">
        <v>10</v>
      </c>
      <c r="G36" s="13">
        <v>63</v>
      </c>
      <c r="H36" s="13">
        <v>27</v>
      </c>
      <c r="I36" s="14">
        <v>0</v>
      </c>
      <c r="J36" s="11">
        <f t="shared" si="0"/>
        <v>0</v>
      </c>
      <c r="K36" s="13">
        <f t="shared" si="1"/>
        <v>0</v>
      </c>
      <c r="L36" s="13">
        <f t="shared" si="2"/>
        <v>0</v>
      </c>
      <c r="M36" s="14">
        <f t="shared" si="3"/>
        <v>0</v>
      </c>
      <c r="N36" s="151">
        <f t="shared" si="13"/>
        <v>0</v>
      </c>
      <c r="O36" s="154">
        <f t="shared" si="13"/>
        <v>0</v>
      </c>
      <c r="P36" s="154">
        <f t="shared" si="13"/>
        <v>0</v>
      </c>
      <c r="Q36" s="153">
        <f t="shared" si="5"/>
        <v>0</v>
      </c>
      <c r="R36" s="10">
        <f t="shared" si="6"/>
        <v>0</v>
      </c>
      <c r="S36" s="132">
        <f t="shared" si="7"/>
        <v>0</v>
      </c>
      <c r="T36" s="132">
        <f t="shared" si="8"/>
        <v>0</v>
      </c>
      <c r="U36" s="131">
        <f t="shared" si="9"/>
        <v>0</v>
      </c>
    </row>
    <row r="37" spans="1:21" ht="12.75">
      <c r="A37" s="9">
        <v>3150</v>
      </c>
      <c r="B37" s="93" t="s">
        <v>30</v>
      </c>
      <c r="C37" s="47">
        <v>32950.3</v>
      </c>
      <c r="D37" s="48">
        <v>23806.7</v>
      </c>
      <c r="E37" s="49">
        <v>338</v>
      </c>
      <c r="F37" s="11">
        <v>0</v>
      </c>
      <c r="G37" s="13">
        <v>0</v>
      </c>
      <c r="H37" s="13">
        <v>0</v>
      </c>
      <c r="I37" s="14">
        <v>100</v>
      </c>
      <c r="J37" s="11">
        <f t="shared" si="0"/>
        <v>0</v>
      </c>
      <c r="K37" s="13">
        <f t="shared" si="1"/>
        <v>0</v>
      </c>
      <c r="L37" s="13">
        <f t="shared" si="2"/>
        <v>0</v>
      </c>
      <c r="M37" s="14">
        <f t="shared" si="3"/>
        <v>32950.3</v>
      </c>
      <c r="N37" s="151">
        <f t="shared" si="13"/>
        <v>0</v>
      </c>
      <c r="O37" s="154">
        <f t="shared" si="13"/>
        <v>0</v>
      </c>
      <c r="P37" s="154">
        <f t="shared" si="13"/>
        <v>0</v>
      </c>
      <c r="Q37" s="153">
        <f t="shared" si="5"/>
        <v>23806.7</v>
      </c>
      <c r="R37" s="10">
        <f t="shared" si="6"/>
        <v>0</v>
      </c>
      <c r="S37" s="132">
        <f t="shared" si="7"/>
        <v>0</v>
      </c>
      <c r="T37" s="132">
        <f t="shared" si="8"/>
        <v>0</v>
      </c>
      <c r="U37" s="131">
        <f t="shared" si="9"/>
        <v>338</v>
      </c>
    </row>
    <row r="38" spans="1:21" ht="12.75">
      <c r="A38" s="9">
        <v>3231</v>
      </c>
      <c r="B38" s="93" t="s">
        <v>43</v>
      </c>
      <c r="C38" s="47">
        <v>153131.8</v>
      </c>
      <c r="D38" s="48">
        <v>111750.4</v>
      </c>
      <c r="E38" s="49">
        <v>83.7</v>
      </c>
      <c r="F38" s="11">
        <v>0</v>
      </c>
      <c r="G38" s="13">
        <v>95</v>
      </c>
      <c r="H38" s="13">
        <v>5</v>
      </c>
      <c r="I38" s="14">
        <v>0</v>
      </c>
      <c r="J38" s="11">
        <f t="shared" si="0"/>
        <v>0</v>
      </c>
      <c r="K38" s="13">
        <f t="shared" si="1"/>
        <v>145475.21</v>
      </c>
      <c r="L38" s="13">
        <f t="shared" si="2"/>
        <v>7656.59</v>
      </c>
      <c r="M38" s="14">
        <f t="shared" si="3"/>
        <v>0</v>
      </c>
      <c r="N38" s="151">
        <f t="shared" si="13"/>
        <v>0</v>
      </c>
      <c r="O38" s="154">
        <f t="shared" si="13"/>
        <v>106162.87999999999</v>
      </c>
      <c r="P38" s="154">
        <f t="shared" si="13"/>
        <v>5587.52</v>
      </c>
      <c r="Q38" s="153">
        <f t="shared" si="5"/>
        <v>0</v>
      </c>
      <c r="R38" s="10">
        <f t="shared" si="6"/>
        <v>0</v>
      </c>
      <c r="S38" s="132">
        <f t="shared" si="7"/>
        <v>79.515</v>
      </c>
      <c r="T38" s="132">
        <f t="shared" si="8"/>
        <v>4.1850000000000005</v>
      </c>
      <c r="U38" s="131">
        <f t="shared" si="9"/>
        <v>0</v>
      </c>
    </row>
    <row r="39" spans="1:21" ht="12.75">
      <c r="A39" s="9">
        <v>3231</v>
      </c>
      <c r="B39" s="93" t="s">
        <v>44</v>
      </c>
      <c r="C39" s="47"/>
      <c r="D39" s="48"/>
      <c r="E39" s="49"/>
      <c r="F39" s="11">
        <v>0</v>
      </c>
      <c r="G39" s="13">
        <v>95</v>
      </c>
      <c r="H39" s="13">
        <v>5</v>
      </c>
      <c r="I39" s="14">
        <v>0</v>
      </c>
      <c r="J39" s="11">
        <f t="shared" si="0"/>
        <v>0</v>
      </c>
      <c r="K39" s="13">
        <f t="shared" si="1"/>
        <v>0</v>
      </c>
      <c r="L39" s="13">
        <f t="shared" si="2"/>
        <v>0</v>
      </c>
      <c r="M39" s="14">
        <f t="shared" si="3"/>
        <v>0</v>
      </c>
      <c r="N39" s="151">
        <f t="shared" si="13"/>
        <v>0</v>
      </c>
      <c r="O39" s="154">
        <f t="shared" si="13"/>
        <v>0</v>
      </c>
      <c r="P39" s="154">
        <f t="shared" si="13"/>
        <v>0</v>
      </c>
      <c r="Q39" s="153">
        <f t="shared" si="5"/>
        <v>0</v>
      </c>
      <c r="R39" s="10">
        <f t="shared" si="6"/>
        <v>0</v>
      </c>
      <c r="S39" s="132">
        <f t="shared" si="7"/>
        <v>0</v>
      </c>
      <c r="T39" s="132">
        <f t="shared" si="8"/>
        <v>0</v>
      </c>
      <c r="U39" s="131">
        <f t="shared" si="9"/>
        <v>0</v>
      </c>
    </row>
    <row r="40" spans="1:21" ht="12.75">
      <c r="A40" s="9">
        <v>3239</v>
      </c>
      <c r="B40" s="93" t="s">
        <v>31</v>
      </c>
      <c r="C40" s="47"/>
      <c r="D40" s="48"/>
      <c r="E40" s="49"/>
      <c r="F40" s="11">
        <v>10</v>
      </c>
      <c r="G40" s="13">
        <v>63</v>
      </c>
      <c r="H40" s="13">
        <v>27</v>
      </c>
      <c r="I40" s="14">
        <v>0</v>
      </c>
      <c r="J40" s="11">
        <f t="shared" si="0"/>
        <v>0</v>
      </c>
      <c r="K40" s="13">
        <f t="shared" si="1"/>
        <v>0</v>
      </c>
      <c r="L40" s="13">
        <f t="shared" si="2"/>
        <v>0</v>
      </c>
      <c r="M40" s="14">
        <f t="shared" si="3"/>
        <v>0</v>
      </c>
      <c r="N40" s="151">
        <f t="shared" si="13"/>
        <v>0</v>
      </c>
      <c r="O40" s="154">
        <f t="shared" si="13"/>
        <v>0</v>
      </c>
      <c r="P40" s="154">
        <f t="shared" si="13"/>
        <v>0</v>
      </c>
      <c r="Q40" s="153">
        <f t="shared" si="5"/>
        <v>0</v>
      </c>
      <c r="R40" s="10">
        <f t="shared" si="6"/>
        <v>0</v>
      </c>
      <c r="S40" s="132">
        <f t="shared" si="7"/>
        <v>0</v>
      </c>
      <c r="T40" s="132">
        <f t="shared" si="8"/>
        <v>0</v>
      </c>
      <c r="U40" s="131">
        <f t="shared" si="9"/>
        <v>0</v>
      </c>
    </row>
    <row r="41" spans="1:21" ht="12.75">
      <c r="A41" s="9">
        <v>3299</v>
      </c>
      <c r="B41" s="93" t="s">
        <v>32</v>
      </c>
      <c r="C41" s="47"/>
      <c r="D41" s="48"/>
      <c r="E41" s="49"/>
      <c r="F41" s="11">
        <v>10</v>
      </c>
      <c r="G41" s="13">
        <v>63</v>
      </c>
      <c r="H41" s="13">
        <v>23</v>
      </c>
      <c r="I41" s="14">
        <v>4</v>
      </c>
      <c r="J41" s="11">
        <f t="shared" si="0"/>
        <v>0</v>
      </c>
      <c r="K41" s="13">
        <f t="shared" si="1"/>
        <v>0</v>
      </c>
      <c r="L41" s="13">
        <f t="shared" si="2"/>
        <v>0</v>
      </c>
      <c r="M41" s="14">
        <f t="shared" si="3"/>
        <v>0</v>
      </c>
      <c r="N41" s="151">
        <f t="shared" si="13"/>
        <v>0</v>
      </c>
      <c r="O41" s="152">
        <f t="shared" si="13"/>
        <v>0</v>
      </c>
      <c r="P41" s="152">
        <f t="shared" si="13"/>
        <v>0</v>
      </c>
      <c r="Q41" s="153">
        <f>I41/100*$D41</f>
        <v>0</v>
      </c>
      <c r="R41" s="10">
        <f t="shared" si="6"/>
        <v>0</v>
      </c>
      <c r="S41" s="132">
        <f t="shared" si="7"/>
        <v>0</v>
      </c>
      <c r="T41" s="132">
        <f t="shared" si="8"/>
        <v>0</v>
      </c>
      <c r="U41" s="131">
        <f t="shared" si="9"/>
        <v>0</v>
      </c>
    </row>
    <row r="42" spans="1:21" ht="12.75">
      <c r="A42" s="9">
        <v>3421</v>
      </c>
      <c r="B42" s="93" t="s">
        <v>45</v>
      </c>
      <c r="C42" s="47">
        <v>42636.6</v>
      </c>
      <c r="D42" s="48">
        <v>30792.9</v>
      </c>
      <c r="E42" s="49">
        <v>525.9</v>
      </c>
      <c r="F42" s="11">
        <v>0</v>
      </c>
      <c r="G42" s="13">
        <v>71.6</v>
      </c>
      <c r="H42" s="13">
        <v>28.4</v>
      </c>
      <c r="I42" s="14">
        <v>0</v>
      </c>
      <c r="J42" s="11">
        <f t="shared" si="0"/>
        <v>0</v>
      </c>
      <c r="K42" s="13">
        <f t="shared" si="1"/>
        <v>30527.805599999996</v>
      </c>
      <c r="L42" s="13">
        <f t="shared" si="2"/>
        <v>12108.794399999999</v>
      </c>
      <c r="M42" s="14">
        <f t="shared" si="3"/>
        <v>0</v>
      </c>
      <c r="N42" s="151">
        <f aca="true" t="shared" si="14" ref="N42:P44">F42/100*$D42</f>
        <v>0</v>
      </c>
      <c r="O42" s="154">
        <f t="shared" si="14"/>
        <v>22047.7164</v>
      </c>
      <c r="P42" s="154">
        <f t="shared" si="14"/>
        <v>8745.1836</v>
      </c>
      <c r="Q42" s="153">
        <f t="shared" si="5"/>
        <v>0</v>
      </c>
      <c r="R42" s="10">
        <f t="shared" si="6"/>
        <v>0</v>
      </c>
      <c r="S42" s="132">
        <f t="shared" si="7"/>
        <v>376.5444</v>
      </c>
      <c r="T42" s="132">
        <f t="shared" si="8"/>
        <v>149.35559999999998</v>
      </c>
      <c r="U42" s="131">
        <f t="shared" si="9"/>
        <v>0</v>
      </c>
    </row>
    <row r="43" spans="1:21" ht="12.75">
      <c r="A43" s="9">
        <v>3421</v>
      </c>
      <c r="B43" s="93" t="s">
        <v>46</v>
      </c>
      <c r="C43" s="47"/>
      <c r="D43" s="48"/>
      <c r="E43" s="49"/>
      <c r="F43" s="11">
        <v>0</v>
      </c>
      <c r="G43" s="13">
        <v>71.6</v>
      </c>
      <c r="H43" s="13">
        <v>28.4</v>
      </c>
      <c r="I43" s="14">
        <v>0</v>
      </c>
      <c r="J43" s="11">
        <f t="shared" si="0"/>
        <v>0</v>
      </c>
      <c r="K43" s="13">
        <f t="shared" si="1"/>
        <v>0</v>
      </c>
      <c r="L43" s="13">
        <f t="shared" si="2"/>
        <v>0</v>
      </c>
      <c r="M43" s="14">
        <f t="shared" si="3"/>
        <v>0</v>
      </c>
      <c r="N43" s="151">
        <f t="shared" si="14"/>
        <v>0</v>
      </c>
      <c r="O43" s="154">
        <f t="shared" si="14"/>
        <v>0</v>
      </c>
      <c r="P43" s="154">
        <f t="shared" si="14"/>
        <v>0</v>
      </c>
      <c r="Q43" s="153">
        <f t="shared" si="5"/>
        <v>0</v>
      </c>
      <c r="R43" s="10">
        <f t="shared" si="6"/>
        <v>0</v>
      </c>
      <c r="S43" s="132">
        <f t="shared" si="7"/>
        <v>0</v>
      </c>
      <c r="T43" s="132">
        <f t="shared" si="8"/>
        <v>0</v>
      </c>
      <c r="U43" s="131">
        <f t="shared" si="9"/>
        <v>0</v>
      </c>
    </row>
    <row r="44" spans="1:21" ht="13.5" thickBot="1">
      <c r="A44" s="16">
        <v>4322</v>
      </c>
      <c r="B44" s="46" t="s">
        <v>33</v>
      </c>
      <c r="C44" s="50">
        <v>50034.6</v>
      </c>
      <c r="D44" s="51">
        <v>36147.2</v>
      </c>
      <c r="E44" s="52">
        <v>518.8</v>
      </c>
      <c r="F44" s="17">
        <v>9.3</v>
      </c>
      <c r="G44" s="18">
        <v>67.3</v>
      </c>
      <c r="H44" s="18">
        <v>23.4</v>
      </c>
      <c r="I44" s="19">
        <v>0</v>
      </c>
      <c r="J44" s="133">
        <f t="shared" si="0"/>
        <v>4653.2178</v>
      </c>
      <c r="K44" s="134">
        <f t="shared" si="1"/>
        <v>33673.2858</v>
      </c>
      <c r="L44" s="134">
        <f t="shared" si="2"/>
        <v>11708.096399999999</v>
      </c>
      <c r="M44" s="135">
        <f t="shared" si="3"/>
        <v>0</v>
      </c>
      <c r="N44" s="151">
        <f t="shared" si="14"/>
        <v>3361.6896</v>
      </c>
      <c r="O44" s="152">
        <f t="shared" si="14"/>
        <v>24327.065599999994</v>
      </c>
      <c r="P44" s="152">
        <f t="shared" si="14"/>
        <v>8458.4448</v>
      </c>
      <c r="Q44" s="155">
        <f>I44/100*$D44</f>
        <v>0</v>
      </c>
      <c r="R44" s="137">
        <f t="shared" si="6"/>
        <v>48.248400000000004</v>
      </c>
      <c r="S44" s="138">
        <f t="shared" si="7"/>
        <v>349.15239999999994</v>
      </c>
      <c r="T44" s="138">
        <f t="shared" si="8"/>
        <v>121.39919999999998</v>
      </c>
      <c r="U44" s="136">
        <f t="shared" si="9"/>
        <v>0</v>
      </c>
    </row>
    <row r="45" spans="1:21" ht="13.5" thickBot="1">
      <c r="A45" s="20"/>
      <c r="B45" s="21" t="s">
        <v>34</v>
      </c>
      <c r="C45" s="139">
        <f>SUM(C11:C44)</f>
        <v>3647051.0000000005</v>
      </c>
      <c r="D45" s="42">
        <f>SUM(D11:D44)</f>
        <v>2604847.000000001</v>
      </c>
      <c r="E45" s="43">
        <f>SUM(E11:E44)</f>
        <v>79156.09999999998</v>
      </c>
      <c r="F45" s="22"/>
      <c r="G45" s="23"/>
      <c r="H45" s="23"/>
      <c r="I45" s="24"/>
      <c r="J45" s="140">
        <f aca="true" t="shared" si="15" ref="J45:U45">SUM(J11:J44)</f>
        <v>530167.9278000001</v>
      </c>
      <c r="K45" s="141">
        <f t="shared" si="15"/>
        <v>1936715.3624000002</v>
      </c>
      <c r="L45" s="141">
        <f t="shared" si="15"/>
        <v>1138969.7998</v>
      </c>
      <c r="M45" s="142">
        <f t="shared" si="15"/>
        <v>41197.91</v>
      </c>
      <c r="N45" s="140">
        <f t="shared" si="15"/>
        <v>383196.98960000003</v>
      </c>
      <c r="O45" s="141">
        <f t="shared" si="15"/>
        <v>1382948.28</v>
      </c>
      <c r="P45" s="141">
        <f t="shared" si="15"/>
        <v>808941.7684000001</v>
      </c>
      <c r="Q45" s="142">
        <f t="shared" si="15"/>
        <v>29759.962</v>
      </c>
      <c r="R45" s="140">
        <f t="shared" si="15"/>
        <v>5303.1284</v>
      </c>
      <c r="S45" s="141">
        <f t="shared" si="15"/>
        <v>42379.9018</v>
      </c>
      <c r="T45" s="141">
        <f t="shared" si="15"/>
        <v>31040.91980000001</v>
      </c>
      <c r="U45" s="142">
        <f t="shared" si="15"/>
        <v>432.15</v>
      </c>
    </row>
    <row r="48" spans="2:13" ht="12.75">
      <c r="B48" t="s">
        <v>51</v>
      </c>
      <c r="J48" s="62">
        <v>15834</v>
      </c>
      <c r="K48" s="62">
        <v>53924</v>
      </c>
      <c r="L48" s="62">
        <v>24170</v>
      </c>
      <c r="M48" s="62">
        <v>939</v>
      </c>
    </row>
    <row r="49" spans="2:21" ht="12.75">
      <c r="B49" t="s">
        <v>65</v>
      </c>
      <c r="J49" s="63">
        <f>J45/$J48</f>
        <v>33.48288037135279</v>
      </c>
      <c r="K49" s="63">
        <f>K45/$K48</f>
        <v>35.91564725168757</v>
      </c>
      <c r="L49" s="63">
        <f>L45/$L48</f>
        <v>47.12328505585436</v>
      </c>
      <c r="M49" s="63">
        <f>M45/$M48</f>
        <v>43.8742385516507</v>
      </c>
      <c r="N49" s="63">
        <f>N45/$J48</f>
        <v>24.20089614753063</v>
      </c>
      <c r="O49" s="63">
        <f>O45/$K48</f>
        <v>25.646248052815075</v>
      </c>
      <c r="P49" s="63">
        <f>P45/$L48</f>
        <v>33.46883609433182</v>
      </c>
      <c r="Q49" s="63">
        <f>Q45/$M48</f>
        <v>31.693250266240682</v>
      </c>
      <c r="R49" s="63">
        <f>R45/$J48</f>
        <v>0.3349203233548061</v>
      </c>
      <c r="S49" s="63">
        <f>S45/$K48</f>
        <v>0.7859191046658259</v>
      </c>
      <c r="T49" s="63">
        <f>T45/$L48</f>
        <v>1.284274712453455</v>
      </c>
      <c r="U49" s="63">
        <f>U45/$M48</f>
        <v>0.46022364217252393</v>
      </c>
    </row>
  </sheetData>
  <sheetProtection sheet="1" objects="1" scenarios="1" selectLockedCells="1" selectUnlockedCells="1"/>
  <mergeCells count="1">
    <mergeCell ref="A7:B7"/>
  </mergeCells>
  <printOptions horizontalCentered="1" verticalCentered="1"/>
  <pageMargins left="0.3937007874015748" right="0.3937007874015748" top="0.984251968503937" bottom="0.984251968503937" header="0.7086614173228347" footer="0.5118110236220472"/>
  <pageSetup fitToHeight="1" fitToWidth="1" horizontalDpi="600" verticalDpi="600" orientation="landscape" paperSize="9" scale="61" r:id="rId1"/>
  <headerFooter alignWithMargins="0">
    <oddHeader>&amp;R&amp;"Arial CE,Kurzíva"Výroční zpráva o stavu a rozvoji vzdělávací soustavy v Královéhradeckém kraji  - 2004/2005</oddHeader>
    <oddFooter>&amp;LNIV - neinvestiční výdaje
ONIV - ostatní neinvestiční výdaje
MŠ - mateřská škola
ZŠ - základní škola
DDM - dům dětí a mládeže
J.N. - jinde nezažazené</oddFooter>
  </headerFooter>
  <ignoredErrors>
    <ignoredError sqref="G10 K10 O10" twoDigitTextYear="1"/>
    <ignoredError sqref="G11:G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zoomScale="75" zoomScaleNormal="75" workbookViewId="0" topLeftCell="C31">
      <pane xSplit="2" ySplit="10" topLeftCell="C11" activePane="bottomRight" state="split"/>
      <selection pane="topLeft" activeCell="A1" sqref="A1"/>
      <selection pane="topRight" activeCell="C1" sqref="C1"/>
      <selection pane="bottomLeft" activeCell="A9" sqref="A9"/>
      <selection pane="bottomRight" activeCell="A1" sqref="A1"/>
      <selection pane="topLeft" activeCell="R41" sqref="R41"/>
    </sheetView>
  </sheetViews>
  <sheetFormatPr defaultColWidth="9.00390625" defaultRowHeight="12.75"/>
  <cols>
    <col min="1" max="1" width="5.375" style="0" customWidth="1"/>
    <col min="2" max="2" width="48.75390625" style="0" customWidth="1"/>
    <col min="3" max="3" width="13.00390625" style="0" customWidth="1"/>
    <col min="4" max="4" width="11.75390625" style="0" customWidth="1"/>
    <col min="5" max="5" width="11.25390625" style="0" customWidth="1"/>
    <col min="6" max="6" width="5.75390625" style="0" customWidth="1"/>
    <col min="7" max="7" width="5.625" style="0" customWidth="1"/>
    <col min="8" max="8" width="6.125" style="0" customWidth="1"/>
    <col min="9" max="9" width="5.00390625" style="0" customWidth="1"/>
    <col min="10" max="10" width="10.625" style="0" customWidth="1"/>
    <col min="11" max="12" width="11.875" style="0" customWidth="1"/>
    <col min="13" max="13" width="9.875" style="0" customWidth="1"/>
    <col min="14" max="14" width="10.25390625" style="0" customWidth="1"/>
    <col min="15" max="15" width="11.75390625" style="0" customWidth="1"/>
    <col min="16" max="16" width="10.625" style="0" customWidth="1"/>
    <col min="18" max="18" width="8.00390625" style="0" customWidth="1"/>
    <col min="19" max="19" width="9.625" style="0" customWidth="1"/>
    <col min="20" max="20" width="9.875" style="0" customWidth="1"/>
    <col min="21" max="21" width="8.00390625" style="0" customWidth="1"/>
  </cols>
  <sheetData>
    <row r="1" ht="15.75">
      <c r="A1" s="166" t="s">
        <v>75</v>
      </c>
    </row>
    <row r="3" spans="1:20" ht="18">
      <c r="A3" s="66" t="s">
        <v>56</v>
      </c>
      <c r="B3" s="89"/>
      <c r="C3" s="89"/>
      <c r="D3" s="89"/>
      <c r="E3" s="89"/>
      <c r="R3" s="26"/>
      <c r="T3" s="26"/>
    </row>
    <row r="4" spans="2:20" ht="12.75">
      <c r="B4" s="89"/>
      <c r="C4" s="89"/>
      <c r="D4" s="89"/>
      <c r="E4" s="89"/>
      <c r="S4" s="26"/>
      <c r="T4" s="26"/>
    </row>
    <row r="5" spans="1:20" ht="15.75">
      <c r="A5" s="1" t="s">
        <v>52</v>
      </c>
      <c r="B5" s="89"/>
      <c r="C5" s="89"/>
      <c r="D5" s="89"/>
      <c r="E5" s="89"/>
      <c r="S5" s="1"/>
      <c r="T5" s="1"/>
    </row>
    <row r="6" spans="1:20" ht="18.75" thickBot="1">
      <c r="A6" s="1"/>
      <c r="S6" s="34"/>
      <c r="T6" s="34"/>
    </row>
    <row r="7" spans="1:21" ht="18.75" thickBot="1">
      <c r="A7" s="164"/>
      <c r="B7" s="165"/>
      <c r="C7" s="95" t="s">
        <v>53</v>
      </c>
      <c r="D7" s="97"/>
      <c r="E7" s="97"/>
      <c r="F7" s="95" t="s">
        <v>48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  <c r="T7" s="98"/>
      <c r="U7" s="96"/>
    </row>
    <row r="8" spans="1:21" s="72" customFormat="1" ht="15.75">
      <c r="A8" s="99"/>
      <c r="B8" s="105"/>
      <c r="C8" s="101" t="s">
        <v>0</v>
      </c>
      <c r="D8" s="102" t="s">
        <v>1</v>
      </c>
      <c r="E8" s="103"/>
      <c r="F8" s="104" t="s">
        <v>2</v>
      </c>
      <c r="G8" s="105"/>
      <c r="H8" s="105"/>
      <c r="I8" s="100"/>
      <c r="J8" s="106" t="s">
        <v>55</v>
      </c>
      <c r="K8" s="105"/>
      <c r="L8" s="105"/>
      <c r="M8" s="100"/>
      <c r="N8" s="104" t="s">
        <v>50</v>
      </c>
      <c r="O8" s="105"/>
      <c r="P8" s="105"/>
      <c r="Q8" s="100"/>
      <c r="R8" s="104" t="s">
        <v>50</v>
      </c>
      <c r="S8" s="105"/>
      <c r="T8" s="105"/>
      <c r="U8" s="100"/>
    </row>
    <row r="9" spans="1:21" s="72" customFormat="1" ht="12.75">
      <c r="A9" s="107" t="s">
        <v>3</v>
      </c>
      <c r="B9" s="127" t="s">
        <v>4</v>
      </c>
      <c r="C9" s="109" t="s">
        <v>5</v>
      </c>
      <c r="D9" s="110" t="s">
        <v>47</v>
      </c>
      <c r="E9" s="111" t="s">
        <v>6</v>
      </c>
      <c r="F9" s="112" t="s">
        <v>7</v>
      </c>
      <c r="G9" s="113"/>
      <c r="H9" s="113"/>
      <c r="I9" s="114"/>
      <c r="J9" s="115" t="s">
        <v>54</v>
      </c>
      <c r="K9" s="116"/>
      <c r="L9" s="116"/>
      <c r="M9" s="117"/>
      <c r="N9" s="115" t="s">
        <v>49</v>
      </c>
      <c r="O9" s="116"/>
      <c r="P9" s="116"/>
      <c r="Q9" s="117"/>
      <c r="R9" s="118" t="s">
        <v>64</v>
      </c>
      <c r="S9" s="113"/>
      <c r="T9" s="113"/>
      <c r="U9" s="114"/>
    </row>
    <row r="10" spans="1:21" ht="13.5" thickBot="1">
      <c r="A10" s="119"/>
      <c r="B10" s="128"/>
      <c r="C10" s="121" t="s">
        <v>8</v>
      </c>
      <c r="D10" s="122" t="s">
        <v>8</v>
      </c>
      <c r="E10" s="123" t="s">
        <v>8</v>
      </c>
      <c r="F10" s="124" t="s">
        <v>9</v>
      </c>
      <c r="G10" s="125" t="s">
        <v>10</v>
      </c>
      <c r="H10" s="125" t="s">
        <v>11</v>
      </c>
      <c r="I10" s="126" t="s">
        <v>12</v>
      </c>
      <c r="J10" s="124" t="s">
        <v>9</v>
      </c>
      <c r="K10" s="125" t="s">
        <v>10</v>
      </c>
      <c r="L10" s="125" t="s">
        <v>11</v>
      </c>
      <c r="M10" s="126" t="s">
        <v>12</v>
      </c>
      <c r="N10" s="124" t="s">
        <v>9</v>
      </c>
      <c r="O10" s="125" t="s">
        <v>10</v>
      </c>
      <c r="P10" s="125" t="s">
        <v>11</v>
      </c>
      <c r="Q10" s="126" t="s">
        <v>12</v>
      </c>
      <c r="R10" s="124" t="s">
        <v>9</v>
      </c>
      <c r="S10" s="125" t="s">
        <v>10</v>
      </c>
      <c r="T10" s="125" t="s">
        <v>11</v>
      </c>
      <c r="U10" s="126" t="s">
        <v>12</v>
      </c>
    </row>
    <row r="11" spans="1:21" ht="12.75">
      <c r="A11" s="2">
        <v>3111</v>
      </c>
      <c r="B11" s="30" t="s">
        <v>13</v>
      </c>
      <c r="C11" s="40">
        <v>438747.4</v>
      </c>
      <c r="D11" s="36">
        <v>316751.2</v>
      </c>
      <c r="E11" s="37">
        <v>4848.5</v>
      </c>
      <c r="F11" s="4">
        <v>100</v>
      </c>
      <c r="G11" s="5" t="s">
        <v>14</v>
      </c>
      <c r="H11" s="6">
        <v>0</v>
      </c>
      <c r="I11" s="7">
        <v>0</v>
      </c>
      <c r="J11" s="40">
        <f>F11/100*$C11</f>
        <v>438747.4</v>
      </c>
      <c r="K11" s="36">
        <f>G11/100*$C11</f>
        <v>0</v>
      </c>
      <c r="L11" s="36">
        <f>H11/100*$C11</f>
        <v>0</v>
      </c>
      <c r="M11" s="44">
        <f>I11/100*$C11</f>
        <v>0</v>
      </c>
      <c r="N11" s="40">
        <f aca="true" t="shared" si="0" ref="N11:N42">F11/100*$D11</f>
        <v>316751.2</v>
      </c>
      <c r="O11" s="36">
        <f aca="true" t="shared" si="1" ref="O11:O42">G11/100*$D11</f>
        <v>0</v>
      </c>
      <c r="P11" s="36">
        <f aca="true" t="shared" si="2" ref="P11:P42">H11/100*$D11</f>
        <v>0</v>
      </c>
      <c r="Q11" s="44">
        <f aca="true" t="shared" si="3" ref="Q11:Q42">I11/100*$D11</f>
        <v>0</v>
      </c>
      <c r="R11" s="40">
        <f aca="true" t="shared" si="4" ref="R11:R42">F11/100*$E11</f>
        <v>4848.5</v>
      </c>
      <c r="S11" s="36">
        <f aca="true" t="shared" si="5" ref="S11:S42">G11/100*$E11</f>
        <v>0</v>
      </c>
      <c r="T11" s="36">
        <f aca="true" t="shared" si="6" ref="T11:T42">H11/100*$E11</f>
        <v>0</v>
      </c>
      <c r="U11" s="44">
        <f aca="true" t="shared" si="7" ref="U11:U42">I11/100*$E11</f>
        <v>0</v>
      </c>
    </row>
    <row r="12" spans="1:21" ht="12.75">
      <c r="A12" s="9">
        <v>3112</v>
      </c>
      <c r="B12" s="31" t="s">
        <v>35</v>
      </c>
      <c r="C12" s="41">
        <v>3018.6</v>
      </c>
      <c r="D12" s="38">
        <v>2187.9</v>
      </c>
      <c r="E12" s="39">
        <v>21.1</v>
      </c>
      <c r="F12" s="11">
        <v>100</v>
      </c>
      <c r="G12" s="12" t="s">
        <v>14</v>
      </c>
      <c r="H12" s="13">
        <v>0</v>
      </c>
      <c r="I12" s="14">
        <v>0</v>
      </c>
      <c r="J12" s="53">
        <f aca="true" t="shared" si="8" ref="J12:J42">F12/100*$C12</f>
        <v>3018.6</v>
      </c>
      <c r="K12" s="54">
        <f aca="true" t="shared" si="9" ref="K12:K42">G12/100*$C12</f>
        <v>0</v>
      </c>
      <c r="L12" s="54">
        <f aca="true" t="shared" si="10" ref="L12:L42">H12/100*$C12</f>
        <v>0</v>
      </c>
      <c r="M12" s="55">
        <f aca="true" t="shared" si="11" ref="M12:M42">I12/100*$C12</f>
        <v>0</v>
      </c>
      <c r="N12" s="41">
        <f t="shared" si="0"/>
        <v>2187.9</v>
      </c>
      <c r="O12" s="38">
        <f t="shared" si="1"/>
        <v>0</v>
      </c>
      <c r="P12" s="38">
        <f t="shared" si="2"/>
        <v>0</v>
      </c>
      <c r="Q12" s="45">
        <f t="shared" si="3"/>
        <v>0</v>
      </c>
      <c r="R12" s="41">
        <f t="shared" si="4"/>
        <v>21.1</v>
      </c>
      <c r="S12" s="38">
        <f t="shared" si="5"/>
        <v>0</v>
      </c>
      <c r="T12" s="38">
        <f t="shared" si="6"/>
        <v>0</v>
      </c>
      <c r="U12" s="45">
        <f t="shared" si="7"/>
        <v>0</v>
      </c>
    </row>
    <row r="13" spans="1:21" ht="12.75">
      <c r="A13" s="9">
        <v>3112</v>
      </c>
      <c r="B13" s="31" t="s">
        <v>36</v>
      </c>
      <c r="C13" s="41">
        <v>27247.6</v>
      </c>
      <c r="D13" s="38">
        <v>19448.8</v>
      </c>
      <c r="E13" s="39">
        <v>607.8</v>
      </c>
      <c r="F13" s="11">
        <v>100</v>
      </c>
      <c r="G13" s="12" t="s">
        <v>14</v>
      </c>
      <c r="H13" s="13">
        <v>0</v>
      </c>
      <c r="I13" s="14">
        <v>0</v>
      </c>
      <c r="J13" s="53">
        <f t="shared" si="8"/>
        <v>27247.6</v>
      </c>
      <c r="K13" s="54">
        <f t="shared" si="9"/>
        <v>0</v>
      </c>
      <c r="L13" s="54">
        <f t="shared" si="10"/>
        <v>0</v>
      </c>
      <c r="M13" s="55">
        <f t="shared" si="11"/>
        <v>0</v>
      </c>
      <c r="N13" s="41">
        <f t="shared" si="0"/>
        <v>19448.8</v>
      </c>
      <c r="O13" s="38">
        <f t="shared" si="1"/>
        <v>0</v>
      </c>
      <c r="P13" s="38">
        <f t="shared" si="2"/>
        <v>0</v>
      </c>
      <c r="Q13" s="45">
        <f t="shared" si="3"/>
        <v>0</v>
      </c>
      <c r="R13" s="41">
        <f t="shared" si="4"/>
        <v>607.8</v>
      </c>
      <c r="S13" s="38">
        <f t="shared" si="5"/>
        <v>0</v>
      </c>
      <c r="T13" s="38">
        <f t="shared" si="6"/>
        <v>0</v>
      </c>
      <c r="U13" s="45">
        <f t="shared" si="7"/>
        <v>0</v>
      </c>
    </row>
    <row r="14" spans="1:21" ht="12.75">
      <c r="A14" s="9">
        <v>3113</v>
      </c>
      <c r="B14" s="31" t="s">
        <v>15</v>
      </c>
      <c r="C14" s="47">
        <v>1214753.4</v>
      </c>
      <c r="D14" s="48">
        <v>864311.6</v>
      </c>
      <c r="E14" s="49">
        <v>30661.6</v>
      </c>
      <c r="F14" s="11">
        <v>0</v>
      </c>
      <c r="G14" s="13">
        <v>100</v>
      </c>
      <c r="H14" s="13">
        <v>0</v>
      </c>
      <c r="I14" s="14">
        <v>0</v>
      </c>
      <c r="J14" s="53">
        <f t="shared" si="8"/>
        <v>0</v>
      </c>
      <c r="K14" s="54">
        <f t="shared" si="9"/>
        <v>1214753.4</v>
      </c>
      <c r="L14" s="54">
        <f t="shared" si="10"/>
        <v>0</v>
      </c>
      <c r="M14" s="55">
        <f t="shared" si="11"/>
        <v>0</v>
      </c>
      <c r="N14" s="41">
        <f t="shared" si="0"/>
        <v>0</v>
      </c>
      <c r="O14" s="38">
        <f t="shared" si="1"/>
        <v>864311.6</v>
      </c>
      <c r="P14" s="38">
        <f t="shared" si="2"/>
        <v>0</v>
      </c>
      <c r="Q14" s="45">
        <f t="shared" si="3"/>
        <v>0</v>
      </c>
      <c r="R14" s="41">
        <f t="shared" si="4"/>
        <v>0</v>
      </c>
      <c r="S14" s="38">
        <f t="shared" si="5"/>
        <v>30661.6</v>
      </c>
      <c r="T14" s="38">
        <f t="shared" si="6"/>
        <v>0</v>
      </c>
      <c r="U14" s="45">
        <f t="shared" si="7"/>
        <v>0</v>
      </c>
    </row>
    <row r="15" spans="1:21" ht="12.75">
      <c r="A15" s="9">
        <v>3114</v>
      </c>
      <c r="B15" s="31" t="s">
        <v>37</v>
      </c>
      <c r="C15" s="47">
        <v>15674.8</v>
      </c>
      <c r="D15" s="48">
        <v>11284</v>
      </c>
      <c r="E15" s="49">
        <v>216.1</v>
      </c>
      <c r="F15" s="11">
        <v>0</v>
      </c>
      <c r="G15" s="13">
        <v>100</v>
      </c>
      <c r="H15" s="13">
        <v>0</v>
      </c>
      <c r="I15" s="14">
        <v>0</v>
      </c>
      <c r="J15" s="53">
        <f t="shared" si="8"/>
        <v>0</v>
      </c>
      <c r="K15" s="54">
        <f t="shared" si="9"/>
        <v>15674.8</v>
      </c>
      <c r="L15" s="54">
        <f t="shared" si="10"/>
        <v>0</v>
      </c>
      <c r="M15" s="55">
        <f t="shared" si="11"/>
        <v>0</v>
      </c>
      <c r="N15" s="41">
        <f t="shared" si="0"/>
        <v>0</v>
      </c>
      <c r="O15" s="38">
        <f t="shared" si="1"/>
        <v>11284</v>
      </c>
      <c r="P15" s="38">
        <f t="shared" si="2"/>
        <v>0</v>
      </c>
      <c r="Q15" s="45">
        <f t="shared" si="3"/>
        <v>0</v>
      </c>
      <c r="R15" s="41">
        <f t="shared" si="4"/>
        <v>0</v>
      </c>
      <c r="S15" s="38">
        <f t="shared" si="5"/>
        <v>216.1</v>
      </c>
      <c r="T15" s="38">
        <f t="shared" si="6"/>
        <v>0</v>
      </c>
      <c r="U15" s="45">
        <f t="shared" si="7"/>
        <v>0</v>
      </c>
    </row>
    <row r="16" spans="1:21" ht="12.75">
      <c r="A16" s="9">
        <v>3114</v>
      </c>
      <c r="B16" s="31" t="s">
        <v>38</v>
      </c>
      <c r="C16" s="47">
        <v>150464.7</v>
      </c>
      <c r="D16" s="48">
        <v>107452.1</v>
      </c>
      <c r="E16" s="49">
        <v>3467.6</v>
      </c>
      <c r="F16" s="11">
        <v>0</v>
      </c>
      <c r="G16" s="13">
        <v>100</v>
      </c>
      <c r="H16" s="13">
        <v>0</v>
      </c>
      <c r="I16" s="14">
        <v>0</v>
      </c>
      <c r="J16" s="53">
        <f t="shared" si="8"/>
        <v>0</v>
      </c>
      <c r="K16" s="54">
        <f t="shared" si="9"/>
        <v>150464.7</v>
      </c>
      <c r="L16" s="54">
        <f t="shared" si="10"/>
        <v>0</v>
      </c>
      <c r="M16" s="55">
        <f t="shared" si="11"/>
        <v>0</v>
      </c>
      <c r="N16" s="41">
        <f t="shared" si="0"/>
        <v>0</v>
      </c>
      <c r="O16" s="38">
        <f t="shared" si="1"/>
        <v>107452.1</v>
      </c>
      <c r="P16" s="38">
        <f t="shared" si="2"/>
        <v>0</v>
      </c>
      <c r="Q16" s="45">
        <f t="shared" si="3"/>
        <v>0</v>
      </c>
      <c r="R16" s="41">
        <f t="shared" si="4"/>
        <v>0</v>
      </c>
      <c r="S16" s="38">
        <f t="shared" si="5"/>
        <v>3467.6</v>
      </c>
      <c r="T16" s="38">
        <f t="shared" si="6"/>
        <v>0</v>
      </c>
      <c r="U16" s="45">
        <f t="shared" si="7"/>
        <v>0</v>
      </c>
    </row>
    <row r="17" spans="1:21" ht="12.75">
      <c r="A17" s="9">
        <v>3115</v>
      </c>
      <c r="B17" s="31" t="s">
        <v>16</v>
      </c>
      <c r="C17" s="41"/>
      <c r="D17" s="38"/>
      <c r="E17" s="39"/>
      <c r="F17" s="11">
        <v>100</v>
      </c>
      <c r="G17" s="12" t="s">
        <v>14</v>
      </c>
      <c r="H17" s="13">
        <v>0</v>
      </c>
      <c r="I17" s="14">
        <v>0</v>
      </c>
      <c r="J17" s="53">
        <f t="shared" si="8"/>
        <v>0</v>
      </c>
      <c r="K17" s="54">
        <f t="shared" si="9"/>
        <v>0</v>
      </c>
      <c r="L17" s="54">
        <f t="shared" si="10"/>
        <v>0</v>
      </c>
      <c r="M17" s="55">
        <f t="shared" si="11"/>
        <v>0</v>
      </c>
      <c r="N17" s="41">
        <f t="shared" si="0"/>
        <v>0</v>
      </c>
      <c r="O17" s="38">
        <f t="shared" si="1"/>
        <v>0</v>
      </c>
      <c r="P17" s="38">
        <f t="shared" si="2"/>
        <v>0</v>
      </c>
      <c r="Q17" s="45">
        <f t="shared" si="3"/>
        <v>0</v>
      </c>
      <c r="R17" s="41">
        <f t="shared" si="4"/>
        <v>0</v>
      </c>
      <c r="S17" s="38">
        <f t="shared" si="5"/>
        <v>0</v>
      </c>
      <c r="T17" s="38">
        <f t="shared" si="6"/>
        <v>0</v>
      </c>
      <c r="U17" s="45">
        <f t="shared" si="7"/>
        <v>0</v>
      </c>
    </row>
    <row r="18" spans="1:21" ht="12.75">
      <c r="A18" s="9">
        <v>3116</v>
      </c>
      <c r="B18" s="31" t="s">
        <v>17</v>
      </c>
      <c r="C18" s="41">
        <v>10288.9</v>
      </c>
      <c r="D18" s="38">
        <v>7394.1</v>
      </c>
      <c r="E18" s="39">
        <v>159.2</v>
      </c>
      <c r="F18" s="11">
        <v>0</v>
      </c>
      <c r="G18" s="13">
        <v>100</v>
      </c>
      <c r="H18" s="13">
        <v>0</v>
      </c>
      <c r="I18" s="14">
        <v>0</v>
      </c>
      <c r="J18" s="53">
        <f t="shared" si="8"/>
        <v>0</v>
      </c>
      <c r="K18" s="54">
        <f t="shared" si="9"/>
        <v>10288.9</v>
      </c>
      <c r="L18" s="54">
        <f t="shared" si="10"/>
        <v>0</v>
      </c>
      <c r="M18" s="55">
        <f t="shared" si="11"/>
        <v>0</v>
      </c>
      <c r="N18" s="41">
        <f t="shared" si="0"/>
        <v>0</v>
      </c>
      <c r="O18" s="38">
        <f t="shared" si="1"/>
        <v>7394.1</v>
      </c>
      <c r="P18" s="38">
        <f t="shared" si="2"/>
        <v>0</v>
      </c>
      <c r="Q18" s="45">
        <f t="shared" si="3"/>
        <v>0</v>
      </c>
      <c r="R18" s="41">
        <f t="shared" si="4"/>
        <v>0</v>
      </c>
      <c r="S18" s="38">
        <f t="shared" si="5"/>
        <v>159.2</v>
      </c>
      <c r="T18" s="38">
        <f t="shared" si="6"/>
        <v>0</v>
      </c>
      <c r="U18" s="45">
        <f t="shared" si="7"/>
        <v>0</v>
      </c>
    </row>
    <row r="19" spans="1:21" ht="12.75">
      <c r="A19" s="9">
        <v>3121</v>
      </c>
      <c r="B19" s="31" t="s">
        <v>18</v>
      </c>
      <c r="C19" s="41">
        <v>195388.7</v>
      </c>
      <c r="D19" s="38">
        <v>137933.1</v>
      </c>
      <c r="E19" s="39">
        <v>6445.6</v>
      </c>
      <c r="F19" s="11">
        <v>0</v>
      </c>
      <c r="G19" s="12" t="s">
        <v>19</v>
      </c>
      <c r="H19" s="13">
        <v>80</v>
      </c>
      <c r="I19" s="14">
        <v>0</v>
      </c>
      <c r="J19" s="53">
        <f t="shared" si="8"/>
        <v>0</v>
      </c>
      <c r="K19" s="54">
        <f t="shared" si="9"/>
        <v>39077.740000000005</v>
      </c>
      <c r="L19" s="54">
        <f t="shared" si="10"/>
        <v>156310.96000000002</v>
      </c>
      <c r="M19" s="55">
        <f t="shared" si="11"/>
        <v>0</v>
      </c>
      <c r="N19" s="41">
        <f t="shared" si="0"/>
        <v>0</v>
      </c>
      <c r="O19" s="38">
        <f t="shared" si="1"/>
        <v>27586.620000000003</v>
      </c>
      <c r="P19" s="38">
        <f t="shared" si="2"/>
        <v>110346.48000000001</v>
      </c>
      <c r="Q19" s="45">
        <f t="shared" si="3"/>
        <v>0</v>
      </c>
      <c r="R19" s="41">
        <f t="shared" si="4"/>
        <v>0</v>
      </c>
      <c r="S19" s="38">
        <f t="shared" si="5"/>
        <v>1289.1200000000001</v>
      </c>
      <c r="T19" s="38">
        <f t="shared" si="6"/>
        <v>5156.4800000000005</v>
      </c>
      <c r="U19" s="45">
        <f t="shared" si="7"/>
        <v>0</v>
      </c>
    </row>
    <row r="20" spans="1:21" ht="12.75">
      <c r="A20" s="9">
        <v>3122</v>
      </c>
      <c r="B20" s="31" t="s">
        <v>20</v>
      </c>
      <c r="C20" s="41">
        <v>325362.4</v>
      </c>
      <c r="D20" s="38">
        <v>229083.4</v>
      </c>
      <c r="E20" s="39">
        <v>11387.1</v>
      </c>
      <c r="F20" s="11">
        <v>0</v>
      </c>
      <c r="G20" s="12" t="s">
        <v>14</v>
      </c>
      <c r="H20" s="13">
        <v>100</v>
      </c>
      <c r="I20" s="14">
        <v>0</v>
      </c>
      <c r="J20" s="53">
        <f t="shared" si="8"/>
        <v>0</v>
      </c>
      <c r="K20" s="54">
        <f t="shared" si="9"/>
        <v>0</v>
      </c>
      <c r="L20" s="54">
        <f t="shared" si="10"/>
        <v>325362.4</v>
      </c>
      <c r="M20" s="55">
        <f t="shared" si="11"/>
        <v>0</v>
      </c>
      <c r="N20" s="41">
        <f t="shared" si="0"/>
        <v>0</v>
      </c>
      <c r="O20" s="38">
        <f t="shared" si="1"/>
        <v>0</v>
      </c>
      <c r="P20" s="38">
        <f t="shared" si="2"/>
        <v>229083.4</v>
      </c>
      <c r="Q20" s="45">
        <f t="shared" si="3"/>
        <v>0</v>
      </c>
      <c r="R20" s="41">
        <f t="shared" si="4"/>
        <v>0</v>
      </c>
      <c r="S20" s="38">
        <f t="shared" si="5"/>
        <v>0</v>
      </c>
      <c r="T20" s="38">
        <f t="shared" si="6"/>
        <v>11387.1</v>
      </c>
      <c r="U20" s="45">
        <f t="shared" si="7"/>
        <v>0</v>
      </c>
    </row>
    <row r="21" spans="1:21" ht="12.75">
      <c r="A21" s="9">
        <v>3123</v>
      </c>
      <c r="B21" s="31" t="s">
        <v>21</v>
      </c>
      <c r="C21" s="41">
        <v>358428</v>
      </c>
      <c r="D21" s="38">
        <v>251331.6</v>
      </c>
      <c r="E21" s="39">
        <v>14185.3</v>
      </c>
      <c r="F21" s="11">
        <v>0</v>
      </c>
      <c r="G21" s="13">
        <v>0</v>
      </c>
      <c r="H21" s="13">
        <v>100</v>
      </c>
      <c r="I21" s="14">
        <v>0</v>
      </c>
      <c r="J21" s="53">
        <f t="shared" si="8"/>
        <v>0</v>
      </c>
      <c r="K21" s="54">
        <f t="shared" si="9"/>
        <v>0</v>
      </c>
      <c r="L21" s="54">
        <f t="shared" si="10"/>
        <v>358428</v>
      </c>
      <c r="M21" s="55">
        <f t="shared" si="11"/>
        <v>0</v>
      </c>
      <c r="N21" s="41">
        <f t="shared" si="0"/>
        <v>0</v>
      </c>
      <c r="O21" s="38">
        <f t="shared" si="1"/>
        <v>0</v>
      </c>
      <c r="P21" s="38">
        <f t="shared" si="2"/>
        <v>251331.6</v>
      </c>
      <c r="Q21" s="45">
        <f t="shared" si="3"/>
        <v>0</v>
      </c>
      <c r="R21" s="41">
        <f t="shared" si="4"/>
        <v>0</v>
      </c>
      <c r="S21" s="38">
        <f t="shared" si="5"/>
        <v>0</v>
      </c>
      <c r="T21" s="38">
        <f t="shared" si="6"/>
        <v>14185.3</v>
      </c>
      <c r="U21" s="45">
        <f t="shared" si="7"/>
        <v>0</v>
      </c>
    </row>
    <row r="22" spans="1:21" ht="12.75">
      <c r="A22" s="9">
        <v>3124</v>
      </c>
      <c r="B22" s="31" t="s">
        <v>22</v>
      </c>
      <c r="C22" s="41">
        <v>18571.3</v>
      </c>
      <c r="D22" s="38">
        <v>13387.7</v>
      </c>
      <c r="E22" s="39">
        <v>237.3</v>
      </c>
      <c r="F22" s="11">
        <v>0</v>
      </c>
      <c r="G22" s="13">
        <v>0</v>
      </c>
      <c r="H22" s="13">
        <v>100</v>
      </c>
      <c r="I22" s="14">
        <v>0</v>
      </c>
      <c r="J22" s="53">
        <f t="shared" si="8"/>
        <v>0</v>
      </c>
      <c r="K22" s="54">
        <f t="shared" si="9"/>
        <v>0</v>
      </c>
      <c r="L22" s="54">
        <f t="shared" si="10"/>
        <v>18571.3</v>
      </c>
      <c r="M22" s="55">
        <f t="shared" si="11"/>
        <v>0</v>
      </c>
      <c r="N22" s="41">
        <f t="shared" si="0"/>
        <v>0</v>
      </c>
      <c r="O22" s="38">
        <f t="shared" si="1"/>
        <v>0</v>
      </c>
      <c r="P22" s="38">
        <f t="shared" si="2"/>
        <v>13387.7</v>
      </c>
      <c r="Q22" s="45">
        <f t="shared" si="3"/>
        <v>0</v>
      </c>
      <c r="R22" s="41">
        <f t="shared" si="4"/>
        <v>0</v>
      </c>
      <c r="S22" s="38">
        <f t="shared" si="5"/>
        <v>0</v>
      </c>
      <c r="T22" s="38">
        <f t="shared" si="6"/>
        <v>237.3</v>
      </c>
      <c r="U22" s="45">
        <f t="shared" si="7"/>
        <v>0</v>
      </c>
    </row>
    <row r="23" spans="1:21" ht="12.75">
      <c r="A23" s="9">
        <v>3125</v>
      </c>
      <c r="B23" s="31" t="s">
        <v>23</v>
      </c>
      <c r="C23" s="41">
        <v>79881</v>
      </c>
      <c r="D23" s="38">
        <v>57443.3</v>
      </c>
      <c r="E23" s="39">
        <v>1193</v>
      </c>
      <c r="F23" s="11">
        <v>0</v>
      </c>
      <c r="G23" s="13">
        <v>0</v>
      </c>
      <c r="H23" s="13">
        <v>100</v>
      </c>
      <c r="I23" s="14">
        <v>0</v>
      </c>
      <c r="J23" s="53">
        <f t="shared" si="8"/>
        <v>0</v>
      </c>
      <c r="K23" s="54">
        <f t="shared" si="9"/>
        <v>0</v>
      </c>
      <c r="L23" s="54">
        <f t="shared" si="10"/>
        <v>79881</v>
      </c>
      <c r="M23" s="55">
        <f t="shared" si="11"/>
        <v>0</v>
      </c>
      <c r="N23" s="41">
        <f t="shared" si="0"/>
        <v>0</v>
      </c>
      <c r="O23" s="38">
        <f t="shared" si="1"/>
        <v>0</v>
      </c>
      <c r="P23" s="38">
        <f t="shared" si="2"/>
        <v>57443.3</v>
      </c>
      <c r="Q23" s="45">
        <f t="shared" si="3"/>
        <v>0</v>
      </c>
      <c r="R23" s="41">
        <f t="shared" si="4"/>
        <v>0</v>
      </c>
      <c r="S23" s="38">
        <f t="shared" si="5"/>
        <v>0</v>
      </c>
      <c r="T23" s="38">
        <f t="shared" si="6"/>
        <v>1193</v>
      </c>
      <c r="U23" s="45">
        <f t="shared" si="7"/>
        <v>0</v>
      </c>
    </row>
    <row r="24" spans="1:21" ht="12.75">
      <c r="A24" s="9">
        <v>3126</v>
      </c>
      <c r="B24" s="31" t="s">
        <v>24</v>
      </c>
      <c r="C24" s="41">
        <v>527.1</v>
      </c>
      <c r="D24" s="38">
        <v>370.8</v>
      </c>
      <c r="E24" s="39">
        <v>20</v>
      </c>
      <c r="F24" s="11">
        <v>0</v>
      </c>
      <c r="G24" s="13">
        <v>0</v>
      </c>
      <c r="H24" s="13">
        <v>100</v>
      </c>
      <c r="I24" s="14">
        <v>0</v>
      </c>
      <c r="J24" s="53">
        <f t="shared" si="8"/>
        <v>0</v>
      </c>
      <c r="K24" s="54">
        <f t="shared" si="9"/>
        <v>0</v>
      </c>
      <c r="L24" s="54">
        <f t="shared" si="10"/>
        <v>527.1</v>
      </c>
      <c r="M24" s="55">
        <f t="shared" si="11"/>
        <v>0</v>
      </c>
      <c r="N24" s="41">
        <f t="shared" si="0"/>
        <v>0</v>
      </c>
      <c r="O24" s="38">
        <f t="shared" si="1"/>
        <v>0</v>
      </c>
      <c r="P24" s="38">
        <f t="shared" si="2"/>
        <v>370.8</v>
      </c>
      <c r="Q24" s="45">
        <f t="shared" si="3"/>
        <v>0</v>
      </c>
      <c r="R24" s="41">
        <f t="shared" si="4"/>
        <v>0</v>
      </c>
      <c r="S24" s="38">
        <f t="shared" si="5"/>
        <v>0</v>
      </c>
      <c r="T24" s="38">
        <f t="shared" si="6"/>
        <v>20</v>
      </c>
      <c r="U24" s="45">
        <f t="shared" si="7"/>
        <v>0</v>
      </c>
    </row>
    <row r="25" spans="1:21" ht="12.75">
      <c r="A25" s="9">
        <v>3127</v>
      </c>
      <c r="B25" s="31" t="s">
        <v>25</v>
      </c>
      <c r="C25" s="41">
        <v>4954.5</v>
      </c>
      <c r="D25" s="38">
        <v>3602.1</v>
      </c>
      <c r="E25" s="39">
        <v>48.1</v>
      </c>
      <c r="F25" s="11">
        <v>0</v>
      </c>
      <c r="G25" s="13">
        <v>0</v>
      </c>
      <c r="H25" s="13">
        <v>100</v>
      </c>
      <c r="I25" s="14">
        <v>0</v>
      </c>
      <c r="J25" s="53">
        <f t="shared" si="8"/>
        <v>0</v>
      </c>
      <c r="K25" s="54">
        <f t="shared" si="9"/>
        <v>0</v>
      </c>
      <c r="L25" s="54">
        <f t="shared" si="10"/>
        <v>4954.5</v>
      </c>
      <c r="M25" s="55">
        <f t="shared" si="11"/>
        <v>0</v>
      </c>
      <c r="N25" s="41">
        <f t="shared" si="0"/>
        <v>0</v>
      </c>
      <c r="O25" s="38">
        <f t="shared" si="1"/>
        <v>0</v>
      </c>
      <c r="P25" s="38">
        <f t="shared" si="2"/>
        <v>3602.1</v>
      </c>
      <c r="Q25" s="45">
        <f t="shared" si="3"/>
        <v>0</v>
      </c>
      <c r="R25" s="41">
        <f t="shared" si="4"/>
        <v>0</v>
      </c>
      <c r="S25" s="38">
        <f t="shared" si="5"/>
        <v>0</v>
      </c>
      <c r="T25" s="38">
        <f t="shared" si="6"/>
        <v>48.1</v>
      </c>
      <c r="U25" s="45">
        <f t="shared" si="7"/>
        <v>0</v>
      </c>
    </row>
    <row r="26" spans="1:21" ht="12.75">
      <c r="A26" s="9">
        <v>3141</v>
      </c>
      <c r="B26" s="31" t="s">
        <v>39</v>
      </c>
      <c r="C26" s="41">
        <v>182459.5</v>
      </c>
      <c r="D26" s="38">
        <v>131005.1</v>
      </c>
      <c r="E26" s="39">
        <v>2993.4</v>
      </c>
      <c r="F26" s="11">
        <v>30</v>
      </c>
      <c r="G26" s="13">
        <v>70</v>
      </c>
      <c r="H26" s="13">
        <v>0</v>
      </c>
      <c r="I26" s="14">
        <v>0</v>
      </c>
      <c r="J26" s="53">
        <f t="shared" si="8"/>
        <v>54737.85</v>
      </c>
      <c r="K26" s="54">
        <f t="shared" si="9"/>
        <v>127721.65</v>
      </c>
      <c r="L26" s="54">
        <f t="shared" si="10"/>
        <v>0</v>
      </c>
      <c r="M26" s="55">
        <f t="shared" si="11"/>
        <v>0</v>
      </c>
      <c r="N26" s="41">
        <f t="shared" si="0"/>
        <v>39301.53</v>
      </c>
      <c r="O26" s="38">
        <f t="shared" si="1"/>
        <v>91703.56999999999</v>
      </c>
      <c r="P26" s="38">
        <f t="shared" si="2"/>
        <v>0</v>
      </c>
      <c r="Q26" s="45">
        <f t="shared" si="3"/>
        <v>0</v>
      </c>
      <c r="R26" s="41">
        <f t="shared" si="4"/>
        <v>898.02</v>
      </c>
      <c r="S26" s="38">
        <f t="shared" si="5"/>
        <v>2095.38</v>
      </c>
      <c r="T26" s="38">
        <f t="shared" si="6"/>
        <v>0</v>
      </c>
      <c r="U26" s="45">
        <f t="shared" si="7"/>
        <v>0</v>
      </c>
    </row>
    <row r="27" spans="1:21" ht="12.75">
      <c r="A27" s="9">
        <v>3141</v>
      </c>
      <c r="B27" s="31" t="s">
        <v>40</v>
      </c>
      <c r="C27" s="41">
        <v>2032.4</v>
      </c>
      <c r="D27" s="38">
        <v>1441.5</v>
      </c>
      <c r="E27" s="39">
        <v>57.3</v>
      </c>
      <c r="F27" s="11">
        <v>30</v>
      </c>
      <c r="G27" s="13">
        <v>70</v>
      </c>
      <c r="H27" s="13">
        <v>0</v>
      </c>
      <c r="I27" s="14">
        <v>0</v>
      </c>
      <c r="J27" s="53">
        <f t="shared" si="8"/>
        <v>609.72</v>
      </c>
      <c r="K27" s="54">
        <f t="shared" si="9"/>
        <v>1422.68</v>
      </c>
      <c r="L27" s="54">
        <f t="shared" si="10"/>
        <v>0</v>
      </c>
      <c r="M27" s="55">
        <f t="shared" si="11"/>
        <v>0</v>
      </c>
      <c r="N27" s="41">
        <f t="shared" si="0"/>
        <v>432.45</v>
      </c>
      <c r="O27" s="38">
        <f t="shared" si="1"/>
        <v>1009.05</v>
      </c>
      <c r="P27" s="38">
        <f t="shared" si="2"/>
        <v>0</v>
      </c>
      <c r="Q27" s="45">
        <f t="shared" si="3"/>
        <v>0</v>
      </c>
      <c r="R27" s="41">
        <f t="shared" si="4"/>
        <v>17.189999999999998</v>
      </c>
      <c r="S27" s="38">
        <f t="shared" si="5"/>
        <v>40.10999999999999</v>
      </c>
      <c r="T27" s="38">
        <f t="shared" si="6"/>
        <v>0</v>
      </c>
      <c r="U27" s="45">
        <f t="shared" si="7"/>
        <v>0</v>
      </c>
    </row>
    <row r="28" spans="1:21" ht="12.75">
      <c r="A28" s="9">
        <v>3142</v>
      </c>
      <c r="B28" s="31" t="s">
        <v>27</v>
      </c>
      <c r="C28" s="41">
        <v>25807.2</v>
      </c>
      <c r="D28" s="38">
        <v>18096.2</v>
      </c>
      <c r="E28" s="39">
        <v>1027.2</v>
      </c>
      <c r="F28" s="11">
        <v>0</v>
      </c>
      <c r="G28" s="13">
        <v>0</v>
      </c>
      <c r="H28" s="13">
        <v>93</v>
      </c>
      <c r="I28" s="14">
        <v>7</v>
      </c>
      <c r="J28" s="53">
        <f t="shared" si="8"/>
        <v>0</v>
      </c>
      <c r="K28" s="54">
        <f t="shared" si="9"/>
        <v>0</v>
      </c>
      <c r="L28" s="54">
        <f t="shared" si="10"/>
        <v>24000.696000000004</v>
      </c>
      <c r="M28" s="55">
        <f t="shared" si="11"/>
        <v>1806.5040000000001</v>
      </c>
      <c r="N28" s="41">
        <f t="shared" si="0"/>
        <v>0</v>
      </c>
      <c r="O28" s="38">
        <f t="shared" si="1"/>
        <v>0</v>
      </c>
      <c r="P28" s="38">
        <f t="shared" si="2"/>
        <v>16829.466</v>
      </c>
      <c r="Q28" s="45">
        <f t="shared" si="3"/>
        <v>1266.7340000000002</v>
      </c>
      <c r="R28" s="41">
        <f t="shared" si="4"/>
        <v>0</v>
      </c>
      <c r="S28" s="38">
        <f t="shared" si="5"/>
        <v>0</v>
      </c>
      <c r="T28" s="38">
        <f t="shared" si="6"/>
        <v>955.296</v>
      </c>
      <c r="U28" s="45">
        <f t="shared" si="7"/>
        <v>71.90400000000001</v>
      </c>
    </row>
    <row r="29" spans="1:21" ht="12.75">
      <c r="A29" s="9">
        <v>3143</v>
      </c>
      <c r="B29" s="31" t="s">
        <v>41</v>
      </c>
      <c r="C29" s="41">
        <v>101167.4</v>
      </c>
      <c r="D29" s="38">
        <v>73559.1</v>
      </c>
      <c r="E29" s="39">
        <v>394.3</v>
      </c>
      <c r="F29" s="11">
        <v>0</v>
      </c>
      <c r="G29" s="13">
        <v>100</v>
      </c>
      <c r="H29" s="13">
        <v>0</v>
      </c>
      <c r="I29" s="14">
        <v>0</v>
      </c>
      <c r="J29" s="53">
        <f t="shared" si="8"/>
        <v>0</v>
      </c>
      <c r="K29" s="54">
        <f t="shared" si="9"/>
        <v>101167.4</v>
      </c>
      <c r="L29" s="54">
        <f t="shared" si="10"/>
        <v>0</v>
      </c>
      <c r="M29" s="55">
        <f t="shared" si="11"/>
        <v>0</v>
      </c>
      <c r="N29" s="41">
        <f t="shared" si="0"/>
        <v>0</v>
      </c>
      <c r="O29" s="38">
        <f t="shared" si="1"/>
        <v>73559.1</v>
      </c>
      <c r="P29" s="38">
        <f t="shared" si="2"/>
        <v>0</v>
      </c>
      <c r="Q29" s="45">
        <f t="shared" si="3"/>
        <v>0</v>
      </c>
      <c r="R29" s="41">
        <f t="shared" si="4"/>
        <v>0</v>
      </c>
      <c r="S29" s="38">
        <f t="shared" si="5"/>
        <v>394.3</v>
      </c>
      <c r="T29" s="38">
        <f t="shared" si="6"/>
        <v>0</v>
      </c>
      <c r="U29" s="45">
        <f t="shared" si="7"/>
        <v>0</v>
      </c>
    </row>
    <row r="30" spans="1:21" ht="12.75">
      <c r="A30" s="9">
        <v>3143</v>
      </c>
      <c r="B30" s="31" t="s">
        <v>42</v>
      </c>
      <c r="C30" s="41">
        <v>3696.5</v>
      </c>
      <c r="D30" s="38">
        <v>2687</v>
      </c>
      <c r="E30" s="39">
        <v>15.6</v>
      </c>
      <c r="F30" s="11">
        <v>0</v>
      </c>
      <c r="G30" s="13">
        <v>100</v>
      </c>
      <c r="H30" s="13">
        <v>0</v>
      </c>
      <c r="I30" s="14">
        <v>0</v>
      </c>
      <c r="J30" s="53">
        <f t="shared" si="8"/>
        <v>0</v>
      </c>
      <c r="K30" s="54">
        <f t="shared" si="9"/>
        <v>3696.5</v>
      </c>
      <c r="L30" s="54">
        <f t="shared" si="10"/>
        <v>0</v>
      </c>
      <c r="M30" s="55">
        <f t="shared" si="11"/>
        <v>0</v>
      </c>
      <c r="N30" s="41">
        <f t="shared" si="0"/>
        <v>0</v>
      </c>
      <c r="O30" s="38">
        <f t="shared" si="1"/>
        <v>2687</v>
      </c>
      <c r="P30" s="38">
        <f t="shared" si="2"/>
        <v>0</v>
      </c>
      <c r="Q30" s="45">
        <f t="shared" si="3"/>
        <v>0</v>
      </c>
      <c r="R30" s="41">
        <f t="shared" si="4"/>
        <v>0</v>
      </c>
      <c r="S30" s="38">
        <f t="shared" si="5"/>
        <v>15.6</v>
      </c>
      <c r="T30" s="38">
        <f t="shared" si="6"/>
        <v>0</v>
      </c>
      <c r="U30" s="45">
        <f t="shared" si="7"/>
        <v>0</v>
      </c>
    </row>
    <row r="31" spans="1:21" ht="12.75">
      <c r="A31" s="9">
        <v>3145</v>
      </c>
      <c r="B31" s="31" t="s">
        <v>28</v>
      </c>
      <c r="C31" s="41">
        <v>100795.4</v>
      </c>
      <c r="D31" s="38">
        <v>71672.2</v>
      </c>
      <c r="E31" s="39">
        <v>2593.4</v>
      </c>
      <c r="F31" s="11">
        <v>0</v>
      </c>
      <c r="G31" s="13">
        <v>0</v>
      </c>
      <c r="H31" s="13">
        <v>93</v>
      </c>
      <c r="I31" s="14">
        <v>7</v>
      </c>
      <c r="J31" s="53">
        <f t="shared" si="8"/>
        <v>0</v>
      </c>
      <c r="K31" s="54">
        <f t="shared" si="9"/>
        <v>0</v>
      </c>
      <c r="L31" s="54">
        <f t="shared" si="10"/>
        <v>93739.722</v>
      </c>
      <c r="M31" s="55">
        <f t="shared" si="11"/>
        <v>7055.678</v>
      </c>
      <c r="N31" s="41">
        <f t="shared" si="0"/>
        <v>0</v>
      </c>
      <c r="O31" s="38">
        <f t="shared" si="1"/>
        <v>0</v>
      </c>
      <c r="P31" s="38">
        <f t="shared" si="2"/>
        <v>66655.14600000001</v>
      </c>
      <c r="Q31" s="45">
        <f t="shared" si="3"/>
        <v>5017.054</v>
      </c>
      <c r="R31" s="41">
        <f t="shared" si="4"/>
        <v>0</v>
      </c>
      <c r="S31" s="38">
        <f t="shared" si="5"/>
        <v>0</v>
      </c>
      <c r="T31" s="38">
        <f t="shared" si="6"/>
        <v>2411.862</v>
      </c>
      <c r="U31" s="45">
        <f t="shared" si="7"/>
        <v>181.538</v>
      </c>
    </row>
    <row r="32" spans="1:21" ht="12.75">
      <c r="A32" s="9">
        <v>3146</v>
      </c>
      <c r="B32" s="31" t="s">
        <v>29</v>
      </c>
      <c r="C32" s="41">
        <v>20914.5</v>
      </c>
      <c r="D32" s="38">
        <v>14685.1</v>
      </c>
      <c r="E32" s="39">
        <v>797.1</v>
      </c>
      <c r="F32" s="11">
        <v>10</v>
      </c>
      <c r="G32" s="13">
        <v>63</v>
      </c>
      <c r="H32" s="13">
        <v>27</v>
      </c>
      <c r="I32" s="14">
        <v>0</v>
      </c>
      <c r="J32" s="53">
        <f t="shared" si="8"/>
        <v>2091.4500000000003</v>
      </c>
      <c r="K32" s="54">
        <f t="shared" si="9"/>
        <v>13176.135</v>
      </c>
      <c r="L32" s="54">
        <f t="shared" si="10"/>
        <v>5646.915</v>
      </c>
      <c r="M32" s="55">
        <f t="shared" si="11"/>
        <v>0</v>
      </c>
      <c r="N32" s="41">
        <f t="shared" si="0"/>
        <v>1468.5100000000002</v>
      </c>
      <c r="O32" s="38">
        <f t="shared" si="1"/>
        <v>9251.613000000001</v>
      </c>
      <c r="P32" s="38">
        <f t="shared" si="2"/>
        <v>3964.9770000000003</v>
      </c>
      <c r="Q32" s="45">
        <f t="shared" si="3"/>
        <v>0</v>
      </c>
      <c r="R32" s="41">
        <f t="shared" si="4"/>
        <v>79.71000000000001</v>
      </c>
      <c r="S32" s="38">
        <f t="shared" si="5"/>
        <v>502.173</v>
      </c>
      <c r="T32" s="38">
        <f t="shared" si="6"/>
        <v>215.217</v>
      </c>
      <c r="U32" s="45">
        <f t="shared" si="7"/>
        <v>0</v>
      </c>
    </row>
    <row r="33" spans="1:21" ht="12.75">
      <c r="A33" s="9">
        <v>3147</v>
      </c>
      <c r="B33" s="31" t="s">
        <v>66</v>
      </c>
      <c r="C33" s="41"/>
      <c r="D33" s="38"/>
      <c r="E33" s="39"/>
      <c r="F33" s="11">
        <v>0</v>
      </c>
      <c r="G33" s="13">
        <v>0</v>
      </c>
      <c r="H33" s="13">
        <v>95</v>
      </c>
      <c r="I33" s="14">
        <v>5</v>
      </c>
      <c r="J33" s="53">
        <f t="shared" si="8"/>
        <v>0</v>
      </c>
      <c r="K33" s="54">
        <f t="shared" si="9"/>
        <v>0</v>
      </c>
      <c r="L33" s="54">
        <f t="shared" si="10"/>
        <v>0</v>
      </c>
      <c r="M33" s="55">
        <f t="shared" si="11"/>
        <v>0</v>
      </c>
      <c r="N33" s="41">
        <f t="shared" si="0"/>
        <v>0</v>
      </c>
      <c r="O33" s="38">
        <f t="shared" si="1"/>
        <v>0</v>
      </c>
      <c r="P33" s="38">
        <f t="shared" si="2"/>
        <v>0</v>
      </c>
      <c r="Q33" s="45">
        <f t="shared" si="3"/>
        <v>0</v>
      </c>
      <c r="R33" s="41">
        <f t="shared" si="4"/>
        <v>0</v>
      </c>
      <c r="S33" s="38">
        <f t="shared" si="5"/>
        <v>0</v>
      </c>
      <c r="T33" s="38">
        <f t="shared" si="6"/>
        <v>0</v>
      </c>
      <c r="U33" s="45">
        <f t="shared" si="7"/>
        <v>0</v>
      </c>
    </row>
    <row r="34" spans="1:21" ht="12.75">
      <c r="A34" s="9">
        <v>3149</v>
      </c>
      <c r="B34" s="31" t="s">
        <v>67</v>
      </c>
      <c r="C34" s="41"/>
      <c r="D34" s="38"/>
      <c r="E34" s="39"/>
      <c r="F34" s="11">
        <v>10</v>
      </c>
      <c r="G34" s="13">
        <v>63</v>
      </c>
      <c r="H34" s="13">
        <v>27</v>
      </c>
      <c r="I34" s="14">
        <v>0</v>
      </c>
      <c r="J34" s="53">
        <f t="shared" si="8"/>
        <v>0</v>
      </c>
      <c r="K34" s="54">
        <f t="shared" si="9"/>
        <v>0</v>
      </c>
      <c r="L34" s="54">
        <f t="shared" si="10"/>
        <v>0</v>
      </c>
      <c r="M34" s="55">
        <f t="shared" si="11"/>
        <v>0</v>
      </c>
      <c r="N34" s="41">
        <f t="shared" si="0"/>
        <v>0</v>
      </c>
      <c r="O34" s="38">
        <f t="shared" si="1"/>
        <v>0</v>
      </c>
      <c r="P34" s="38">
        <f t="shared" si="2"/>
        <v>0</v>
      </c>
      <c r="Q34" s="45">
        <f t="shared" si="3"/>
        <v>0</v>
      </c>
      <c r="R34" s="41">
        <f t="shared" si="4"/>
        <v>0</v>
      </c>
      <c r="S34" s="38">
        <f t="shared" si="5"/>
        <v>0</v>
      </c>
      <c r="T34" s="38">
        <f t="shared" si="6"/>
        <v>0</v>
      </c>
      <c r="U34" s="45">
        <f t="shared" si="7"/>
        <v>0</v>
      </c>
    </row>
    <row r="35" spans="1:21" ht="12.75">
      <c r="A35" s="9">
        <v>3150</v>
      </c>
      <c r="B35" s="31" t="s">
        <v>30</v>
      </c>
      <c r="C35" s="41">
        <v>32343.3</v>
      </c>
      <c r="D35" s="38">
        <v>23149.9</v>
      </c>
      <c r="E35" s="39">
        <v>631.1</v>
      </c>
      <c r="F35" s="11">
        <v>0</v>
      </c>
      <c r="G35" s="13">
        <v>0</v>
      </c>
      <c r="H35" s="13">
        <v>0</v>
      </c>
      <c r="I35" s="14">
        <v>100</v>
      </c>
      <c r="J35" s="53">
        <f t="shared" si="8"/>
        <v>0</v>
      </c>
      <c r="K35" s="54">
        <f t="shared" si="9"/>
        <v>0</v>
      </c>
      <c r="L35" s="54">
        <f t="shared" si="10"/>
        <v>0</v>
      </c>
      <c r="M35" s="55">
        <f t="shared" si="11"/>
        <v>32343.3</v>
      </c>
      <c r="N35" s="41">
        <f t="shared" si="0"/>
        <v>0</v>
      </c>
      <c r="O35" s="38">
        <f t="shared" si="1"/>
        <v>0</v>
      </c>
      <c r="P35" s="38">
        <f t="shared" si="2"/>
        <v>0</v>
      </c>
      <c r="Q35" s="45">
        <f t="shared" si="3"/>
        <v>23149.9</v>
      </c>
      <c r="R35" s="41">
        <f t="shared" si="4"/>
        <v>0</v>
      </c>
      <c r="S35" s="38">
        <f t="shared" si="5"/>
        <v>0</v>
      </c>
      <c r="T35" s="38">
        <f t="shared" si="6"/>
        <v>0</v>
      </c>
      <c r="U35" s="45">
        <f t="shared" si="7"/>
        <v>631.1</v>
      </c>
    </row>
    <row r="36" spans="1:21" ht="12.75">
      <c r="A36" s="9">
        <v>3231</v>
      </c>
      <c r="B36" s="31" t="s">
        <v>43</v>
      </c>
      <c r="C36" s="41">
        <v>124949.5</v>
      </c>
      <c r="D36" s="38">
        <v>90948.2</v>
      </c>
      <c r="E36" s="39">
        <v>399.8</v>
      </c>
      <c r="F36" s="11">
        <v>0</v>
      </c>
      <c r="G36" s="13">
        <v>95</v>
      </c>
      <c r="H36" s="13">
        <v>5</v>
      </c>
      <c r="I36" s="14">
        <v>0</v>
      </c>
      <c r="J36" s="53">
        <f t="shared" si="8"/>
        <v>0</v>
      </c>
      <c r="K36" s="54">
        <f t="shared" si="9"/>
        <v>118702.025</v>
      </c>
      <c r="L36" s="54">
        <f t="shared" si="10"/>
        <v>6247.475</v>
      </c>
      <c r="M36" s="55">
        <f t="shared" si="11"/>
        <v>0</v>
      </c>
      <c r="N36" s="41">
        <f t="shared" si="0"/>
        <v>0</v>
      </c>
      <c r="O36" s="38">
        <f t="shared" si="1"/>
        <v>86400.79</v>
      </c>
      <c r="P36" s="38">
        <f t="shared" si="2"/>
        <v>4547.41</v>
      </c>
      <c r="Q36" s="45">
        <f t="shared" si="3"/>
        <v>0</v>
      </c>
      <c r="R36" s="41">
        <f t="shared" si="4"/>
        <v>0</v>
      </c>
      <c r="S36" s="38">
        <f t="shared" si="5"/>
        <v>379.81</v>
      </c>
      <c r="T36" s="38">
        <f t="shared" si="6"/>
        <v>19.990000000000002</v>
      </c>
      <c r="U36" s="45">
        <f t="shared" si="7"/>
        <v>0</v>
      </c>
    </row>
    <row r="37" spans="1:21" ht="12.75">
      <c r="A37" s="9">
        <v>3231</v>
      </c>
      <c r="B37" s="31" t="s">
        <v>44</v>
      </c>
      <c r="C37" s="41">
        <v>25800.1</v>
      </c>
      <c r="D37" s="38">
        <v>18776.2</v>
      </c>
      <c r="E37" s="39">
        <v>77.5</v>
      </c>
      <c r="F37" s="11">
        <v>0</v>
      </c>
      <c r="G37" s="13">
        <v>95</v>
      </c>
      <c r="H37" s="13">
        <v>5</v>
      </c>
      <c r="I37" s="14">
        <v>0</v>
      </c>
      <c r="J37" s="53">
        <f t="shared" si="8"/>
        <v>0</v>
      </c>
      <c r="K37" s="54">
        <f t="shared" si="9"/>
        <v>24510.094999999998</v>
      </c>
      <c r="L37" s="54">
        <f t="shared" si="10"/>
        <v>1290.005</v>
      </c>
      <c r="M37" s="55">
        <f t="shared" si="11"/>
        <v>0</v>
      </c>
      <c r="N37" s="41">
        <f t="shared" si="0"/>
        <v>0</v>
      </c>
      <c r="O37" s="38">
        <f t="shared" si="1"/>
        <v>17837.39</v>
      </c>
      <c r="P37" s="38">
        <f t="shared" si="2"/>
        <v>938.8100000000001</v>
      </c>
      <c r="Q37" s="45">
        <f t="shared" si="3"/>
        <v>0</v>
      </c>
      <c r="R37" s="41">
        <f t="shared" si="4"/>
        <v>0</v>
      </c>
      <c r="S37" s="38">
        <f t="shared" si="5"/>
        <v>73.625</v>
      </c>
      <c r="T37" s="38">
        <f t="shared" si="6"/>
        <v>3.875</v>
      </c>
      <c r="U37" s="45">
        <f t="shared" si="7"/>
        <v>0</v>
      </c>
    </row>
    <row r="38" spans="1:21" ht="12.75">
      <c r="A38" s="9">
        <v>3239</v>
      </c>
      <c r="B38" s="31" t="s">
        <v>31</v>
      </c>
      <c r="C38" s="41"/>
      <c r="D38" s="38"/>
      <c r="E38" s="39"/>
      <c r="F38" s="11">
        <v>10</v>
      </c>
      <c r="G38" s="13">
        <v>63</v>
      </c>
      <c r="H38" s="13">
        <v>27</v>
      </c>
      <c r="I38" s="14">
        <v>0</v>
      </c>
      <c r="J38" s="53">
        <f t="shared" si="8"/>
        <v>0</v>
      </c>
      <c r="K38" s="54">
        <f t="shared" si="9"/>
        <v>0</v>
      </c>
      <c r="L38" s="54">
        <f t="shared" si="10"/>
        <v>0</v>
      </c>
      <c r="M38" s="55">
        <f t="shared" si="11"/>
        <v>0</v>
      </c>
      <c r="N38" s="41">
        <f t="shared" si="0"/>
        <v>0</v>
      </c>
      <c r="O38" s="38">
        <f t="shared" si="1"/>
        <v>0</v>
      </c>
      <c r="P38" s="38">
        <f t="shared" si="2"/>
        <v>0</v>
      </c>
      <c r="Q38" s="45">
        <f t="shared" si="3"/>
        <v>0</v>
      </c>
      <c r="R38" s="41">
        <f t="shared" si="4"/>
        <v>0</v>
      </c>
      <c r="S38" s="38">
        <f t="shared" si="5"/>
        <v>0</v>
      </c>
      <c r="T38" s="38">
        <f t="shared" si="6"/>
        <v>0</v>
      </c>
      <c r="U38" s="45">
        <f t="shared" si="7"/>
        <v>0</v>
      </c>
    </row>
    <row r="39" spans="1:21" ht="12.75">
      <c r="A39" s="9">
        <v>3299</v>
      </c>
      <c r="B39" s="31" t="s">
        <v>32</v>
      </c>
      <c r="C39" s="41">
        <v>1365.6</v>
      </c>
      <c r="D39" s="38">
        <v>989</v>
      </c>
      <c r="E39" s="39">
        <v>13.5</v>
      </c>
      <c r="F39" s="11">
        <v>10</v>
      </c>
      <c r="G39" s="13">
        <v>63</v>
      </c>
      <c r="H39" s="13">
        <v>23</v>
      </c>
      <c r="I39" s="14">
        <v>4</v>
      </c>
      <c r="J39" s="53">
        <f t="shared" si="8"/>
        <v>136.56</v>
      </c>
      <c r="K39" s="54">
        <f t="shared" si="9"/>
        <v>860.328</v>
      </c>
      <c r="L39" s="54">
        <f t="shared" si="10"/>
        <v>314.08799999999997</v>
      </c>
      <c r="M39" s="55">
        <f t="shared" si="11"/>
        <v>54.623999999999995</v>
      </c>
      <c r="N39" s="41">
        <f t="shared" si="0"/>
        <v>98.9</v>
      </c>
      <c r="O39" s="38">
        <f t="shared" si="1"/>
        <v>623.07</v>
      </c>
      <c r="P39" s="38">
        <f t="shared" si="2"/>
        <v>227.47</v>
      </c>
      <c r="Q39" s="45">
        <f t="shared" si="3"/>
        <v>39.56</v>
      </c>
      <c r="R39" s="41">
        <f t="shared" si="4"/>
        <v>1.35</v>
      </c>
      <c r="S39" s="38">
        <f t="shared" si="5"/>
        <v>8.505</v>
      </c>
      <c r="T39" s="38">
        <f t="shared" si="6"/>
        <v>3.105</v>
      </c>
      <c r="U39" s="45">
        <f t="shared" si="7"/>
        <v>0.54</v>
      </c>
    </row>
    <row r="40" spans="1:21" ht="12.75">
      <c r="A40" s="9">
        <v>3421</v>
      </c>
      <c r="B40" s="31" t="s">
        <v>45</v>
      </c>
      <c r="C40" s="41">
        <v>28682.9</v>
      </c>
      <c r="D40" s="38">
        <v>20691.8</v>
      </c>
      <c r="E40" s="39">
        <v>391.2</v>
      </c>
      <c r="F40" s="11">
        <v>0</v>
      </c>
      <c r="G40" s="13">
        <v>71.6</v>
      </c>
      <c r="H40" s="13">
        <v>28.4</v>
      </c>
      <c r="I40" s="14">
        <v>0</v>
      </c>
      <c r="J40" s="53">
        <f t="shared" si="8"/>
        <v>0</v>
      </c>
      <c r="K40" s="54">
        <f t="shared" si="9"/>
        <v>20536.9564</v>
      </c>
      <c r="L40" s="54">
        <f t="shared" si="10"/>
        <v>8145.9436</v>
      </c>
      <c r="M40" s="55">
        <f t="shared" si="11"/>
        <v>0</v>
      </c>
      <c r="N40" s="41">
        <f t="shared" si="0"/>
        <v>0</v>
      </c>
      <c r="O40" s="38">
        <f t="shared" si="1"/>
        <v>14815.3288</v>
      </c>
      <c r="P40" s="38">
        <f t="shared" si="2"/>
        <v>5876.471199999999</v>
      </c>
      <c r="Q40" s="45">
        <f t="shared" si="3"/>
        <v>0</v>
      </c>
      <c r="R40" s="41">
        <f t="shared" si="4"/>
        <v>0</v>
      </c>
      <c r="S40" s="38">
        <f t="shared" si="5"/>
        <v>280.0992</v>
      </c>
      <c r="T40" s="38">
        <f t="shared" si="6"/>
        <v>111.10079999999999</v>
      </c>
      <c r="U40" s="45">
        <f t="shared" si="7"/>
        <v>0</v>
      </c>
    </row>
    <row r="41" spans="1:21" ht="12.75">
      <c r="A41" s="9">
        <v>3421</v>
      </c>
      <c r="B41" s="31" t="s">
        <v>46</v>
      </c>
      <c r="C41" s="41">
        <v>14111.1</v>
      </c>
      <c r="D41" s="38">
        <v>10188</v>
      </c>
      <c r="E41" s="39">
        <v>357</v>
      </c>
      <c r="F41" s="11">
        <v>0</v>
      </c>
      <c r="G41" s="13">
        <v>71.6</v>
      </c>
      <c r="H41" s="13">
        <v>28.4</v>
      </c>
      <c r="I41" s="14">
        <v>0</v>
      </c>
      <c r="J41" s="53">
        <f t="shared" si="8"/>
        <v>0</v>
      </c>
      <c r="K41" s="54">
        <f t="shared" si="9"/>
        <v>10103.5476</v>
      </c>
      <c r="L41" s="54">
        <f t="shared" si="10"/>
        <v>4007.5523999999996</v>
      </c>
      <c r="M41" s="55">
        <f t="shared" si="11"/>
        <v>0</v>
      </c>
      <c r="N41" s="41">
        <f t="shared" si="0"/>
        <v>0</v>
      </c>
      <c r="O41" s="38">
        <f t="shared" si="1"/>
        <v>7294.607999999999</v>
      </c>
      <c r="P41" s="38">
        <f t="shared" si="2"/>
        <v>2893.392</v>
      </c>
      <c r="Q41" s="45">
        <f t="shared" si="3"/>
        <v>0</v>
      </c>
      <c r="R41" s="41">
        <f t="shared" si="4"/>
        <v>0</v>
      </c>
      <c r="S41" s="38">
        <f t="shared" si="5"/>
        <v>255.612</v>
      </c>
      <c r="T41" s="38">
        <f t="shared" si="6"/>
        <v>101.38799999999999</v>
      </c>
      <c r="U41" s="45">
        <f t="shared" si="7"/>
        <v>0</v>
      </c>
    </row>
    <row r="42" spans="1:21" ht="13.5" thickBot="1">
      <c r="A42" s="16">
        <v>4322</v>
      </c>
      <c r="B42" s="32" t="s">
        <v>33</v>
      </c>
      <c r="C42" s="50">
        <v>33575.2</v>
      </c>
      <c r="D42" s="51">
        <v>24160</v>
      </c>
      <c r="E42" s="52">
        <v>482.3</v>
      </c>
      <c r="F42" s="17">
        <v>9.3</v>
      </c>
      <c r="G42" s="18">
        <v>67.3</v>
      </c>
      <c r="H42" s="18">
        <v>23.4</v>
      </c>
      <c r="I42" s="19">
        <v>0</v>
      </c>
      <c r="J42" s="56">
        <f t="shared" si="8"/>
        <v>3122.4936000000002</v>
      </c>
      <c r="K42" s="57">
        <f t="shared" si="9"/>
        <v>22596.109599999996</v>
      </c>
      <c r="L42" s="57">
        <f t="shared" si="10"/>
        <v>7856.596799999998</v>
      </c>
      <c r="M42" s="58">
        <f t="shared" si="11"/>
        <v>0</v>
      </c>
      <c r="N42" s="86">
        <f t="shared" si="0"/>
        <v>2246.88</v>
      </c>
      <c r="O42" s="87">
        <f t="shared" si="1"/>
        <v>16259.679999999998</v>
      </c>
      <c r="P42" s="87">
        <f t="shared" si="2"/>
        <v>5653.44</v>
      </c>
      <c r="Q42" s="88">
        <f t="shared" si="3"/>
        <v>0</v>
      </c>
      <c r="R42" s="86">
        <f t="shared" si="4"/>
        <v>44.85390000000001</v>
      </c>
      <c r="S42" s="87">
        <f t="shared" si="5"/>
        <v>324.5879</v>
      </c>
      <c r="T42" s="87">
        <f t="shared" si="6"/>
        <v>112.8582</v>
      </c>
      <c r="U42" s="88">
        <f t="shared" si="7"/>
        <v>0</v>
      </c>
    </row>
    <row r="43" spans="1:21" ht="13.5" thickBot="1">
      <c r="A43" s="20"/>
      <c r="B43" s="64" t="s">
        <v>34</v>
      </c>
      <c r="C43" s="65">
        <f>SUM(C11:C42)</f>
        <v>3541009</v>
      </c>
      <c r="D43" s="42">
        <f>SUM(D11:D42)</f>
        <v>2524031.000000001</v>
      </c>
      <c r="E43" s="43">
        <f>SUM(E11:E42)</f>
        <v>83729.00000000001</v>
      </c>
      <c r="F43" s="22"/>
      <c r="G43" s="23"/>
      <c r="H43" s="23"/>
      <c r="I43" s="24"/>
      <c r="J43" s="59">
        <f>SUM(J11:J42)</f>
        <v>529711.6736</v>
      </c>
      <c r="K43" s="60">
        <f>SUM(K11:K42)</f>
        <v>1874752.9665999995</v>
      </c>
      <c r="L43" s="60">
        <f>SUM(L11:L42)</f>
        <v>1095284.2538</v>
      </c>
      <c r="M43" s="61">
        <f>SUM(M11:M42)</f>
        <v>41260.10600000001</v>
      </c>
      <c r="N43" s="59">
        <f aca="true" t="shared" si="12" ref="N43:U43">SUM(N11:N42)</f>
        <v>381936.1700000001</v>
      </c>
      <c r="O43" s="60">
        <f t="shared" si="12"/>
        <v>1339469.6198</v>
      </c>
      <c r="P43" s="60">
        <f t="shared" si="12"/>
        <v>773151.9622000001</v>
      </c>
      <c r="Q43" s="61">
        <f t="shared" si="12"/>
        <v>29473.248000000003</v>
      </c>
      <c r="R43" s="59">
        <f t="shared" si="12"/>
        <v>6518.5239</v>
      </c>
      <c r="S43" s="60">
        <f t="shared" si="12"/>
        <v>40163.42209999999</v>
      </c>
      <c r="T43" s="60">
        <f t="shared" si="12"/>
        <v>36161.972</v>
      </c>
      <c r="U43" s="61">
        <f t="shared" si="12"/>
        <v>885.082</v>
      </c>
    </row>
    <row r="44" spans="2:20" ht="15">
      <c r="B44" s="26"/>
      <c r="C44" s="29"/>
      <c r="D44" s="29"/>
      <c r="E44" s="29"/>
      <c r="F44" s="29"/>
      <c r="G44" s="33"/>
      <c r="H44" s="33"/>
      <c r="I44" s="33"/>
      <c r="J44" s="33"/>
      <c r="K44" s="35"/>
      <c r="L44" s="33"/>
      <c r="M44" s="33"/>
      <c r="N44" s="33"/>
      <c r="O44" s="35"/>
      <c r="P44" s="33"/>
      <c r="R44" s="33"/>
      <c r="S44" s="35"/>
      <c r="T44" s="33"/>
    </row>
    <row r="45" spans="3:5" ht="12.75">
      <c r="C45" s="25"/>
      <c r="D45" s="25"/>
      <c r="E45" s="25"/>
    </row>
    <row r="46" spans="2:13" ht="12.75">
      <c r="B46" t="s">
        <v>51</v>
      </c>
      <c r="J46" s="62">
        <v>15360</v>
      </c>
      <c r="K46" s="62">
        <v>56293</v>
      </c>
      <c r="L46" s="62">
        <v>23967</v>
      </c>
      <c r="M46" s="62">
        <v>960</v>
      </c>
    </row>
    <row r="47" spans="2:21" ht="12.75">
      <c r="B47" t="s">
        <v>65</v>
      </c>
      <c r="J47" s="63">
        <f>J43/$J46</f>
        <v>34.486437083333335</v>
      </c>
      <c r="K47" s="63">
        <f>K43/$K46</f>
        <v>33.3034829659105</v>
      </c>
      <c r="L47" s="63">
        <f>L43/$L46</f>
        <v>45.69968096966663</v>
      </c>
      <c r="M47" s="63">
        <f>M43/$M46</f>
        <v>42.97927708333334</v>
      </c>
      <c r="N47" s="63">
        <f>N43/$J46</f>
        <v>24.86563606770834</v>
      </c>
      <c r="O47" s="63">
        <f>O43/$K46</f>
        <v>23.794603588368002</v>
      </c>
      <c r="P47" s="63">
        <f>P43/$L46</f>
        <v>32.25902124587975</v>
      </c>
      <c r="Q47" s="63">
        <f>Q43/$M46</f>
        <v>30.701300000000003</v>
      </c>
      <c r="R47" s="63">
        <f>R43/$J46</f>
        <v>0.42438306640625</v>
      </c>
      <c r="S47" s="63">
        <f>S43/$K46</f>
        <v>0.7134709839589289</v>
      </c>
      <c r="T47" s="63">
        <f>T43/$L46</f>
        <v>1.5088234655985313</v>
      </c>
      <c r="U47" s="63">
        <f>U43/$M46</f>
        <v>0.9219604166666666</v>
      </c>
    </row>
  </sheetData>
  <sheetProtection sheet="1" objects="1" scenarios="1" selectLockedCells="1" selectUnlockedCells="1"/>
  <mergeCells count="1">
    <mergeCell ref="A7:B7"/>
  </mergeCells>
  <printOptions horizontalCentered="1" verticalCentered="1"/>
  <pageMargins left="0.3937007874015748" right="0.3937007874015748" top="0.984251968503937" bottom="0.984251968503937" header="0.7086614173228347" footer="0.5118110236220472"/>
  <pageSetup fitToHeight="1" fitToWidth="1" horizontalDpi="600" verticalDpi="600" orientation="landscape" paperSize="9" scale="60" r:id="rId1"/>
  <headerFooter alignWithMargins="0">
    <oddHeader>&amp;R&amp;"Arial CE,Kurzíva"Výroční zpráva o stavu a rozvoji vzdělávací soustavy v Královéhradeckém kraji  - 2004/2005</oddHeader>
    <oddFooter>&amp;LNIV - neinvestiční výdaje
ONIV - ostatní neinvestiční výdaje
MŠ - mateřská škola
ZŠ - základní škola
DDM - dům dětí a mládeže
J.N. - jinde nezažazené</oddFooter>
  </headerFooter>
  <ignoredErrors>
    <ignoredError sqref="J10:O23 G10:I10 G23:I23" twoDigitTextYear="1"/>
    <ignoredError sqref="G11:I22" numberStoredAsText="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zoomScale="80" zoomScaleNormal="80" workbookViewId="0" topLeftCell="A1">
      <pane xSplit="2" topLeftCell="C1" activePane="topRight" state="split"/>
      <selection pane="topLeft" activeCell="C45" sqref="C45"/>
      <selection pane="topRight" activeCell="A1" sqref="A1"/>
      <selection pane="topLeft" activeCell="A3" sqref="A3"/>
    </sheetView>
  </sheetViews>
  <sheetFormatPr defaultColWidth="9.00390625" defaultRowHeight="12.75"/>
  <cols>
    <col min="1" max="1" width="5.375" style="0" customWidth="1"/>
    <col min="2" max="2" width="48.00390625" style="0" customWidth="1"/>
    <col min="3" max="3" width="13.00390625" style="0" customWidth="1"/>
    <col min="4" max="4" width="12.125" style="0" bestFit="1" customWidth="1"/>
    <col min="5" max="5" width="11.75390625" style="0" customWidth="1"/>
    <col min="6" max="6" width="5.75390625" style="0" customWidth="1"/>
    <col min="7" max="7" width="5.625" style="0" customWidth="1"/>
    <col min="8" max="8" width="6.125" style="0" customWidth="1"/>
    <col min="9" max="9" width="5.00390625" style="0" customWidth="1"/>
    <col min="10" max="10" width="10.25390625" style="0" customWidth="1"/>
    <col min="11" max="11" width="11.875" style="0" customWidth="1"/>
    <col min="12" max="12" width="11.75390625" style="0" customWidth="1"/>
    <col min="13" max="13" width="9.375" style="0" customWidth="1"/>
    <col min="14" max="14" width="10.625" style="0" customWidth="1"/>
    <col min="15" max="15" width="12.125" style="0" customWidth="1"/>
    <col min="16" max="16" width="11.375" style="0" customWidth="1"/>
    <col min="17" max="17" width="9.375" style="0" customWidth="1"/>
    <col min="18" max="18" width="9.00390625" style="0" customWidth="1"/>
    <col min="19" max="19" width="10.125" style="0" customWidth="1"/>
    <col min="20" max="20" width="9.25390625" style="0" bestFit="1" customWidth="1"/>
    <col min="21" max="21" width="8.00390625" style="0" customWidth="1"/>
    <col min="22" max="22" width="11.375" style="0" hidden="1" customWidth="1"/>
    <col min="23" max="23" width="8.375" style="0" hidden="1" customWidth="1"/>
    <col min="24" max="24" width="9.125" style="0" hidden="1" customWidth="1"/>
  </cols>
  <sheetData>
    <row r="1" ht="15.75">
      <c r="A1" s="166" t="s">
        <v>75</v>
      </c>
    </row>
    <row r="3" spans="1:20" ht="18">
      <c r="A3" s="66" t="s">
        <v>56</v>
      </c>
      <c r="B3" s="66"/>
      <c r="C3" s="90"/>
      <c r="D3" s="33"/>
      <c r="E3" s="33"/>
      <c r="R3" s="26"/>
      <c r="T3" s="26"/>
    </row>
    <row r="4" spans="1:20" ht="12.75">
      <c r="A4" s="90"/>
      <c r="B4" s="90"/>
      <c r="C4" s="90"/>
      <c r="D4" s="33"/>
      <c r="E4" s="33"/>
      <c r="S4" s="26"/>
      <c r="T4" s="26"/>
    </row>
    <row r="5" spans="1:20" ht="15.75">
      <c r="A5" s="91" t="s">
        <v>61</v>
      </c>
      <c r="B5" s="90"/>
      <c r="C5" s="90"/>
      <c r="D5" s="33"/>
      <c r="E5" s="33"/>
      <c r="S5" s="1"/>
      <c r="T5" s="1"/>
    </row>
    <row r="6" spans="1:20" ht="18.75" thickBot="1">
      <c r="A6" s="1"/>
      <c r="S6" s="34"/>
      <c r="T6" s="34"/>
    </row>
    <row r="7" spans="1:21" ht="18.75" thickBot="1">
      <c r="A7" s="164"/>
      <c r="B7" s="165"/>
      <c r="C7" s="95" t="s">
        <v>53</v>
      </c>
      <c r="D7" s="97"/>
      <c r="E7" s="97"/>
      <c r="F7" s="95" t="s">
        <v>57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  <c r="T7" s="98"/>
      <c r="U7" s="96"/>
    </row>
    <row r="8" spans="1:23" s="72" customFormat="1" ht="15.75">
      <c r="A8" s="99"/>
      <c r="B8" s="100"/>
      <c r="C8" s="101" t="s">
        <v>0</v>
      </c>
      <c r="D8" s="102" t="s">
        <v>1</v>
      </c>
      <c r="E8" s="103"/>
      <c r="F8" s="104" t="s">
        <v>2</v>
      </c>
      <c r="G8" s="105"/>
      <c r="H8" s="105"/>
      <c r="I8" s="100"/>
      <c r="J8" s="106" t="s">
        <v>55</v>
      </c>
      <c r="K8" s="105"/>
      <c r="L8" s="105"/>
      <c r="M8" s="100"/>
      <c r="N8" s="104" t="s">
        <v>50</v>
      </c>
      <c r="O8" s="105"/>
      <c r="P8" s="105"/>
      <c r="Q8" s="100"/>
      <c r="R8" s="104" t="s">
        <v>50</v>
      </c>
      <c r="S8" s="105"/>
      <c r="T8" s="105"/>
      <c r="U8" s="100"/>
      <c r="V8" s="70" t="s">
        <v>58</v>
      </c>
      <c r="W8" s="71"/>
    </row>
    <row r="9" spans="1:23" s="72" customFormat="1" ht="12.75">
      <c r="A9" s="107" t="s">
        <v>3</v>
      </c>
      <c r="B9" s="108" t="s">
        <v>4</v>
      </c>
      <c r="C9" s="109" t="s">
        <v>5</v>
      </c>
      <c r="D9" s="110" t="s">
        <v>47</v>
      </c>
      <c r="E9" s="111" t="s">
        <v>6</v>
      </c>
      <c r="F9" s="112" t="s">
        <v>7</v>
      </c>
      <c r="G9" s="113"/>
      <c r="H9" s="113"/>
      <c r="I9" s="114"/>
      <c r="J9" s="115" t="s">
        <v>54</v>
      </c>
      <c r="K9" s="116"/>
      <c r="L9" s="116"/>
      <c r="M9" s="117"/>
      <c r="N9" s="115" t="s">
        <v>62</v>
      </c>
      <c r="O9" s="116"/>
      <c r="P9" s="116"/>
      <c r="Q9" s="117"/>
      <c r="R9" s="118" t="s">
        <v>63</v>
      </c>
      <c r="S9" s="113"/>
      <c r="T9" s="113"/>
      <c r="U9" s="114"/>
      <c r="V9" s="73"/>
      <c r="W9" s="74"/>
    </row>
    <row r="10" spans="1:23" ht="13.5" thickBot="1">
      <c r="A10" s="119"/>
      <c r="B10" s="120"/>
      <c r="C10" s="121" t="s">
        <v>8</v>
      </c>
      <c r="D10" s="122" t="s">
        <v>8</v>
      </c>
      <c r="E10" s="123" t="s">
        <v>8</v>
      </c>
      <c r="F10" s="124" t="s">
        <v>9</v>
      </c>
      <c r="G10" s="125" t="s">
        <v>10</v>
      </c>
      <c r="H10" s="125" t="s">
        <v>11</v>
      </c>
      <c r="I10" s="126" t="s">
        <v>12</v>
      </c>
      <c r="J10" s="124" t="s">
        <v>9</v>
      </c>
      <c r="K10" s="125" t="s">
        <v>10</v>
      </c>
      <c r="L10" s="125" t="s">
        <v>11</v>
      </c>
      <c r="M10" s="126" t="s">
        <v>12</v>
      </c>
      <c r="N10" s="124" t="s">
        <v>9</v>
      </c>
      <c r="O10" s="125" t="s">
        <v>10</v>
      </c>
      <c r="P10" s="125" t="s">
        <v>11</v>
      </c>
      <c r="Q10" s="126" t="s">
        <v>12</v>
      </c>
      <c r="R10" s="124" t="s">
        <v>9</v>
      </c>
      <c r="S10" s="125" t="s">
        <v>10</v>
      </c>
      <c r="T10" s="125" t="s">
        <v>11</v>
      </c>
      <c r="U10" s="126" t="s">
        <v>12</v>
      </c>
      <c r="V10" s="67" t="s">
        <v>59</v>
      </c>
      <c r="W10" s="46" t="s">
        <v>60</v>
      </c>
    </row>
    <row r="11" spans="1:23" ht="12.75">
      <c r="A11" s="2">
        <v>3111</v>
      </c>
      <c r="B11" s="92" t="s">
        <v>13</v>
      </c>
      <c r="C11" s="40">
        <v>400558.3</v>
      </c>
      <c r="D11" s="36">
        <v>289183.2</v>
      </c>
      <c r="E11" s="37">
        <v>4435.3</v>
      </c>
      <c r="F11" s="4">
        <v>100</v>
      </c>
      <c r="G11" s="5" t="s">
        <v>14</v>
      </c>
      <c r="H11" s="6">
        <v>0</v>
      </c>
      <c r="I11" s="7">
        <v>0</v>
      </c>
      <c r="J11" s="75">
        <f>F11/100*$C11</f>
        <v>400558.3</v>
      </c>
      <c r="K11" s="76">
        <f>G11/100*$C11</f>
        <v>0</v>
      </c>
      <c r="L11" s="76">
        <f>H11/100*$C11</f>
        <v>0</v>
      </c>
      <c r="M11" s="77">
        <f>I11/100*$C11</f>
        <v>0</v>
      </c>
      <c r="N11" s="40">
        <f aca="true" t="shared" si="0" ref="N11:N43">F11/100*$D11</f>
        <v>289183.2</v>
      </c>
      <c r="O11" s="36">
        <f aca="true" t="shared" si="1" ref="O11:O43">G11/100*$D11</f>
        <v>0</v>
      </c>
      <c r="P11" s="36">
        <f aca="true" t="shared" si="2" ref="P11:P43">H11/100*$D11</f>
        <v>0</v>
      </c>
      <c r="Q11" s="44">
        <f aca="true" t="shared" si="3" ref="Q11:Q43">I11/100*$D11</f>
        <v>0</v>
      </c>
      <c r="R11" s="40">
        <f aca="true" t="shared" si="4" ref="R11:R43">F11/100*$E11</f>
        <v>4435.3</v>
      </c>
      <c r="S11" s="36">
        <f aca="true" t="shared" si="5" ref="S11:S43">G11/100*$E11</f>
        <v>0</v>
      </c>
      <c r="T11" s="36">
        <f aca="true" t="shared" si="6" ref="T11:T43">H11/100*$E11</f>
        <v>0</v>
      </c>
      <c r="U11" s="44">
        <f aca="true" t="shared" si="7" ref="U11:U43">I11/100*$E11</f>
        <v>0</v>
      </c>
      <c r="V11" s="8">
        <v>4880029.4</v>
      </c>
      <c r="W11" s="3">
        <v>26999.76</v>
      </c>
    </row>
    <row r="12" spans="1:23" ht="12.75">
      <c r="A12" s="9">
        <v>3112</v>
      </c>
      <c r="B12" s="93" t="s">
        <v>35</v>
      </c>
      <c r="C12" s="41">
        <v>4628.6</v>
      </c>
      <c r="D12" s="38">
        <v>3354.6</v>
      </c>
      <c r="E12" s="39">
        <v>37.8</v>
      </c>
      <c r="F12" s="11">
        <v>100</v>
      </c>
      <c r="G12" s="12" t="s">
        <v>14</v>
      </c>
      <c r="H12" s="13">
        <v>0</v>
      </c>
      <c r="I12" s="14">
        <v>0</v>
      </c>
      <c r="J12" s="78">
        <f aca="true" t="shared" si="8" ref="J12:J43">F12/100*$C12</f>
        <v>4628.6</v>
      </c>
      <c r="K12" s="79">
        <f aca="true" t="shared" si="9" ref="K12:K43">G12/100*$C12</f>
        <v>0</v>
      </c>
      <c r="L12" s="79">
        <f aca="true" t="shared" si="10" ref="L12:L43">H12/100*$C12</f>
        <v>0</v>
      </c>
      <c r="M12" s="80">
        <f aca="true" t="shared" si="11" ref="M12:M43">I12/100*$C12</f>
        <v>0</v>
      </c>
      <c r="N12" s="41">
        <f t="shared" si="0"/>
        <v>3354.6</v>
      </c>
      <c r="O12" s="38">
        <f t="shared" si="1"/>
        <v>0</v>
      </c>
      <c r="P12" s="38">
        <f t="shared" si="2"/>
        <v>0</v>
      </c>
      <c r="Q12" s="45">
        <f t="shared" si="3"/>
        <v>0</v>
      </c>
      <c r="R12" s="41">
        <f t="shared" si="4"/>
        <v>37.8</v>
      </c>
      <c r="S12" s="38">
        <f t="shared" si="5"/>
        <v>0</v>
      </c>
      <c r="T12" s="38">
        <f t="shared" si="6"/>
        <v>0</v>
      </c>
      <c r="U12" s="45">
        <f t="shared" si="7"/>
        <v>0</v>
      </c>
      <c r="V12" s="15">
        <v>163670.99</v>
      </c>
      <c r="W12" s="10">
        <v>1668.78</v>
      </c>
    </row>
    <row r="13" spans="1:23" ht="12.75">
      <c r="A13" s="9">
        <v>3112</v>
      </c>
      <c r="B13" s="93" t="s">
        <v>36</v>
      </c>
      <c r="C13" s="41">
        <v>28291.4</v>
      </c>
      <c r="D13" s="38">
        <v>19409.3</v>
      </c>
      <c r="E13" s="39">
        <v>1747.6</v>
      </c>
      <c r="F13" s="11">
        <v>100</v>
      </c>
      <c r="G13" s="12" t="s">
        <v>14</v>
      </c>
      <c r="H13" s="13">
        <v>0</v>
      </c>
      <c r="I13" s="14">
        <v>0</v>
      </c>
      <c r="J13" s="78">
        <f t="shared" si="8"/>
        <v>28291.4</v>
      </c>
      <c r="K13" s="79">
        <f t="shared" si="9"/>
        <v>0</v>
      </c>
      <c r="L13" s="79">
        <f t="shared" si="10"/>
        <v>0</v>
      </c>
      <c r="M13" s="80">
        <f t="shared" si="11"/>
        <v>0</v>
      </c>
      <c r="N13" s="41">
        <f t="shared" si="0"/>
        <v>19409.3</v>
      </c>
      <c r="O13" s="38">
        <f t="shared" si="1"/>
        <v>0</v>
      </c>
      <c r="P13" s="38">
        <f t="shared" si="2"/>
        <v>0</v>
      </c>
      <c r="Q13" s="45">
        <f t="shared" si="3"/>
        <v>0</v>
      </c>
      <c r="R13" s="41">
        <f t="shared" si="4"/>
        <v>1747.6</v>
      </c>
      <c r="S13" s="38">
        <f t="shared" si="5"/>
        <v>0</v>
      </c>
      <c r="T13" s="38">
        <f t="shared" si="6"/>
        <v>0</v>
      </c>
      <c r="U13" s="45">
        <f t="shared" si="7"/>
        <v>0</v>
      </c>
      <c r="V13" s="15"/>
      <c r="W13" s="10"/>
    </row>
    <row r="14" spans="1:23" ht="12.75">
      <c r="A14" s="9">
        <v>3113</v>
      </c>
      <c r="B14" s="93" t="s">
        <v>15</v>
      </c>
      <c r="C14" s="47">
        <v>1184498.7</v>
      </c>
      <c r="D14" s="48">
        <v>839091.5</v>
      </c>
      <c r="E14" s="49">
        <v>35003.2</v>
      </c>
      <c r="F14" s="11">
        <v>0</v>
      </c>
      <c r="G14" s="13">
        <v>100</v>
      </c>
      <c r="H14" s="13">
        <v>0</v>
      </c>
      <c r="I14" s="14">
        <v>0</v>
      </c>
      <c r="J14" s="78">
        <f t="shared" si="8"/>
        <v>0</v>
      </c>
      <c r="K14" s="79">
        <f t="shared" si="9"/>
        <v>1184498.7</v>
      </c>
      <c r="L14" s="79">
        <f t="shared" si="10"/>
        <v>0</v>
      </c>
      <c r="M14" s="80">
        <f t="shared" si="11"/>
        <v>0</v>
      </c>
      <c r="N14" s="41">
        <f t="shared" si="0"/>
        <v>0</v>
      </c>
      <c r="O14" s="38">
        <f t="shared" si="1"/>
        <v>839091.5</v>
      </c>
      <c r="P14" s="38">
        <f t="shared" si="2"/>
        <v>0</v>
      </c>
      <c r="Q14" s="45">
        <f t="shared" si="3"/>
        <v>0</v>
      </c>
      <c r="R14" s="41">
        <f t="shared" si="4"/>
        <v>0</v>
      </c>
      <c r="S14" s="38">
        <f t="shared" si="5"/>
        <v>35003.2</v>
      </c>
      <c r="T14" s="38">
        <f t="shared" si="6"/>
        <v>0</v>
      </c>
      <c r="U14" s="45">
        <f t="shared" si="7"/>
        <v>0</v>
      </c>
      <c r="V14" s="15">
        <v>16001461.45</v>
      </c>
      <c r="W14" s="10">
        <v>112640.34</v>
      </c>
    </row>
    <row r="15" spans="1:23" ht="12.75">
      <c r="A15" s="9">
        <v>3114</v>
      </c>
      <c r="B15" s="93" t="s">
        <v>37</v>
      </c>
      <c r="C15" s="47">
        <v>26886</v>
      </c>
      <c r="D15" s="48">
        <v>19359.2</v>
      </c>
      <c r="E15" s="49">
        <v>364.3</v>
      </c>
      <c r="F15" s="11">
        <v>0</v>
      </c>
      <c r="G15" s="13">
        <v>100</v>
      </c>
      <c r="H15" s="13">
        <v>0</v>
      </c>
      <c r="I15" s="14">
        <v>0</v>
      </c>
      <c r="J15" s="78">
        <f t="shared" si="8"/>
        <v>0</v>
      </c>
      <c r="K15" s="79">
        <f t="shared" si="9"/>
        <v>26886</v>
      </c>
      <c r="L15" s="79">
        <f t="shared" si="10"/>
        <v>0</v>
      </c>
      <c r="M15" s="80">
        <f t="shared" si="11"/>
        <v>0</v>
      </c>
      <c r="N15" s="41">
        <f t="shared" si="0"/>
        <v>0</v>
      </c>
      <c r="O15" s="38">
        <f t="shared" si="1"/>
        <v>19359.2</v>
      </c>
      <c r="P15" s="38">
        <f t="shared" si="2"/>
        <v>0</v>
      </c>
      <c r="Q15" s="45">
        <f t="shared" si="3"/>
        <v>0</v>
      </c>
      <c r="R15" s="41">
        <f t="shared" si="4"/>
        <v>0</v>
      </c>
      <c r="S15" s="38">
        <f t="shared" si="5"/>
        <v>364.3</v>
      </c>
      <c r="T15" s="38">
        <f t="shared" si="6"/>
        <v>0</v>
      </c>
      <c r="U15" s="45">
        <f t="shared" si="7"/>
        <v>0</v>
      </c>
      <c r="V15" s="15">
        <v>1538517.44</v>
      </c>
      <c r="W15" s="10">
        <v>9901.41</v>
      </c>
    </row>
    <row r="16" spans="1:23" ht="12.75">
      <c r="A16" s="9">
        <v>3114</v>
      </c>
      <c r="B16" s="93" t="s">
        <v>38</v>
      </c>
      <c r="C16" s="47">
        <v>138120</v>
      </c>
      <c r="D16" s="48">
        <v>97850.1</v>
      </c>
      <c r="E16" s="49">
        <v>4150.4</v>
      </c>
      <c r="F16" s="11">
        <v>0</v>
      </c>
      <c r="G16" s="13">
        <v>100</v>
      </c>
      <c r="H16" s="13">
        <v>0</v>
      </c>
      <c r="I16" s="14">
        <v>0</v>
      </c>
      <c r="J16" s="78">
        <f t="shared" si="8"/>
        <v>0</v>
      </c>
      <c r="K16" s="79">
        <f t="shared" si="9"/>
        <v>138120</v>
      </c>
      <c r="L16" s="79">
        <f t="shared" si="10"/>
        <v>0</v>
      </c>
      <c r="M16" s="80">
        <f t="shared" si="11"/>
        <v>0</v>
      </c>
      <c r="N16" s="41">
        <f t="shared" si="0"/>
        <v>0</v>
      </c>
      <c r="O16" s="38">
        <f t="shared" si="1"/>
        <v>97850.1</v>
      </c>
      <c r="P16" s="38">
        <f t="shared" si="2"/>
        <v>0</v>
      </c>
      <c r="Q16" s="45">
        <f t="shared" si="3"/>
        <v>0</v>
      </c>
      <c r="R16" s="41">
        <f t="shared" si="4"/>
        <v>0</v>
      </c>
      <c r="S16" s="38">
        <f t="shared" si="5"/>
        <v>4150.4</v>
      </c>
      <c r="T16" s="38">
        <f t="shared" si="6"/>
        <v>0</v>
      </c>
      <c r="U16" s="45">
        <f t="shared" si="7"/>
        <v>0</v>
      </c>
      <c r="V16" s="15"/>
      <c r="W16" s="10"/>
    </row>
    <row r="17" spans="1:23" ht="12.75">
      <c r="A17" s="9">
        <v>3115</v>
      </c>
      <c r="B17" s="93" t="s">
        <v>16</v>
      </c>
      <c r="C17" s="41"/>
      <c r="D17" s="38"/>
      <c r="E17" s="39"/>
      <c r="F17" s="11">
        <v>100</v>
      </c>
      <c r="G17" s="12" t="s">
        <v>14</v>
      </c>
      <c r="H17" s="13">
        <v>0</v>
      </c>
      <c r="I17" s="14">
        <v>0</v>
      </c>
      <c r="J17" s="78">
        <f t="shared" si="8"/>
        <v>0</v>
      </c>
      <c r="K17" s="79">
        <f t="shared" si="9"/>
        <v>0</v>
      </c>
      <c r="L17" s="79">
        <f t="shared" si="10"/>
        <v>0</v>
      </c>
      <c r="M17" s="80">
        <f t="shared" si="11"/>
        <v>0</v>
      </c>
      <c r="N17" s="41">
        <f t="shared" si="0"/>
        <v>0</v>
      </c>
      <c r="O17" s="38">
        <f t="shared" si="1"/>
        <v>0</v>
      </c>
      <c r="P17" s="38">
        <f t="shared" si="2"/>
        <v>0</v>
      </c>
      <c r="Q17" s="45">
        <f t="shared" si="3"/>
        <v>0</v>
      </c>
      <c r="R17" s="41">
        <f t="shared" si="4"/>
        <v>0</v>
      </c>
      <c r="S17" s="38">
        <f t="shared" si="5"/>
        <v>0</v>
      </c>
      <c r="T17" s="38">
        <f t="shared" si="6"/>
        <v>0</v>
      </c>
      <c r="U17" s="45">
        <f t="shared" si="7"/>
        <v>0</v>
      </c>
      <c r="V17" s="15">
        <v>21836.75</v>
      </c>
      <c r="W17" s="10">
        <v>282.3</v>
      </c>
    </row>
    <row r="18" spans="1:23" ht="12.75">
      <c r="A18" s="9">
        <v>3116</v>
      </c>
      <c r="B18" s="93" t="s">
        <v>17</v>
      </c>
      <c r="C18" s="41">
        <v>10038.3</v>
      </c>
      <c r="D18" s="38">
        <v>7264.3</v>
      </c>
      <c r="E18" s="39">
        <v>86.8</v>
      </c>
      <c r="F18" s="11">
        <v>0</v>
      </c>
      <c r="G18" s="13">
        <v>100</v>
      </c>
      <c r="H18" s="13">
        <v>0</v>
      </c>
      <c r="I18" s="14">
        <v>0</v>
      </c>
      <c r="J18" s="78">
        <f t="shared" si="8"/>
        <v>0</v>
      </c>
      <c r="K18" s="79">
        <f t="shared" si="9"/>
        <v>10038.3</v>
      </c>
      <c r="L18" s="79">
        <f t="shared" si="10"/>
        <v>0</v>
      </c>
      <c r="M18" s="80">
        <f t="shared" si="11"/>
        <v>0</v>
      </c>
      <c r="N18" s="41">
        <f t="shared" si="0"/>
        <v>0</v>
      </c>
      <c r="O18" s="38">
        <f t="shared" si="1"/>
        <v>7264.3</v>
      </c>
      <c r="P18" s="38">
        <f t="shared" si="2"/>
        <v>0</v>
      </c>
      <c r="Q18" s="45">
        <f t="shared" si="3"/>
        <v>0</v>
      </c>
      <c r="R18" s="41">
        <f t="shared" si="4"/>
        <v>0</v>
      </c>
      <c r="S18" s="38">
        <f t="shared" si="5"/>
        <v>86.8</v>
      </c>
      <c r="T18" s="38">
        <f t="shared" si="6"/>
        <v>0</v>
      </c>
      <c r="U18" s="45">
        <f t="shared" si="7"/>
        <v>0</v>
      </c>
      <c r="V18" s="15">
        <v>303604.41</v>
      </c>
      <c r="W18" s="10">
        <v>1980.5</v>
      </c>
    </row>
    <row r="19" spans="1:23" ht="12.75">
      <c r="A19" s="9">
        <v>3121</v>
      </c>
      <c r="B19" s="93" t="s">
        <v>18</v>
      </c>
      <c r="C19" s="41">
        <v>193635.5</v>
      </c>
      <c r="D19" s="38">
        <v>136201.8</v>
      </c>
      <c r="E19" s="39">
        <v>7067.2</v>
      </c>
      <c r="F19" s="11">
        <v>0</v>
      </c>
      <c r="G19" s="12" t="s">
        <v>19</v>
      </c>
      <c r="H19" s="13">
        <v>80</v>
      </c>
      <c r="I19" s="14">
        <v>0</v>
      </c>
      <c r="J19" s="78">
        <f t="shared" si="8"/>
        <v>0</v>
      </c>
      <c r="K19" s="79">
        <f t="shared" si="9"/>
        <v>38727.1</v>
      </c>
      <c r="L19" s="79">
        <f t="shared" si="10"/>
        <v>154908.4</v>
      </c>
      <c r="M19" s="80">
        <f t="shared" si="11"/>
        <v>0</v>
      </c>
      <c r="N19" s="41">
        <f t="shared" si="0"/>
        <v>0</v>
      </c>
      <c r="O19" s="38">
        <f t="shared" si="1"/>
        <v>27240.36</v>
      </c>
      <c r="P19" s="38">
        <f t="shared" si="2"/>
        <v>108961.44</v>
      </c>
      <c r="Q19" s="45">
        <f t="shared" si="3"/>
        <v>0</v>
      </c>
      <c r="R19" s="41">
        <f t="shared" si="4"/>
        <v>0</v>
      </c>
      <c r="S19" s="38">
        <f t="shared" si="5"/>
        <v>1413.44</v>
      </c>
      <c r="T19" s="38">
        <f t="shared" si="6"/>
        <v>5653.76</v>
      </c>
      <c r="U19" s="45">
        <f t="shared" si="7"/>
        <v>0</v>
      </c>
      <c r="V19" s="15">
        <v>2505495.57</v>
      </c>
      <c r="W19" s="10">
        <v>22758.57</v>
      </c>
    </row>
    <row r="20" spans="1:23" ht="12.75">
      <c r="A20" s="9">
        <v>3122</v>
      </c>
      <c r="B20" s="93" t="s">
        <v>20</v>
      </c>
      <c r="C20" s="41">
        <v>325254.4</v>
      </c>
      <c r="D20" s="38">
        <v>227452.9</v>
      </c>
      <c r="E20" s="39">
        <v>13750.5</v>
      </c>
      <c r="F20" s="11">
        <v>0</v>
      </c>
      <c r="G20" s="12" t="s">
        <v>14</v>
      </c>
      <c r="H20" s="13">
        <v>100</v>
      </c>
      <c r="I20" s="14">
        <v>0</v>
      </c>
      <c r="J20" s="78">
        <f t="shared" si="8"/>
        <v>0</v>
      </c>
      <c r="K20" s="79">
        <f t="shared" si="9"/>
        <v>0</v>
      </c>
      <c r="L20" s="79">
        <f t="shared" si="10"/>
        <v>325254.4</v>
      </c>
      <c r="M20" s="80">
        <f t="shared" si="11"/>
        <v>0</v>
      </c>
      <c r="N20" s="41">
        <f t="shared" si="0"/>
        <v>0</v>
      </c>
      <c r="O20" s="38">
        <f t="shared" si="1"/>
        <v>0</v>
      </c>
      <c r="P20" s="38">
        <f t="shared" si="2"/>
        <v>227452.9</v>
      </c>
      <c r="Q20" s="45">
        <f t="shared" si="3"/>
        <v>0</v>
      </c>
      <c r="R20" s="41">
        <f t="shared" si="4"/>
        <v>0</v>
      </c>
      <c r="S20" s="38">
        <f t="shared" si="5"/>
        <v>0</v>
      </c>
      <c r="T20" s="38">
        <f t="shared" si="6"/>
        <v>13750.5</v>
      </c>
      <c r="U20" s="45">
        <f t="shared" si="7"/>
        <v>0</v>
      </c>
      <c r="V20" s="15">
        <v>4201499.98</v>
      </c>
      <c r="W20" s="10">
        <v>81224.32</v>
      </c>
    </row>
    <row r="21" spans="1:23" ht="12.75">
      <c r="A21" s="9">
        <v>3123</v>
      </c>
      <c r="B21" s="93" t="s">
        <v>21</v>
      </c>
      <c r="C21" s="41">
        <v>359518.9</v>
      </c>
      <c r="D21" s="38">
        <v>248038.8</v>
      </c>
      <c r="E21" s="39">
        <v>19798.7</v>
      </c>
      <c r="F21" s="11">
        <v>0</v>
      </c>
      <c r="G21" s="13">
        <v>0</v>
      </c>
      <c r="H21" s="13">
        <v>100</v>
      </c>
      <c r="I21" s="14">
        <v>0</v>
      </c>
      <c r="J21" s="78">
        <f t="shared" si="8"/>
        <v>0</v>
      </c>
      <c r="K21" s="79">
        <f t="shared" si="9"/>
        <v>0</v>
      </c>
      <c r="L21" s="79">
        <f t="shared" si="10"/>
        <v>359518.9</v>
      </c>
      <c r="M21" s="80">
        <f t="shared" si="11"/>
        <v>0</v>
      </c>
      <c r="N21" s="41">
        <f t="shared" si="0"/>
        <v>0</v>
      </c>
      <c r="O21" s="38">
        <f t="shared" si="1"/>
        <v>0</v>
      </c>
      <c r="P21" s="38">
        <f t="shared" si="2"/>
        <v>248038.8</v>
      </c>
      <c r="Q21" s="45">
        <f t="shared" si="3"/>
        <v>0</v>
      </c>
      <c r="R21" s="41">
        <f t="shared" si="4"/>
        <v>0</v>
      </c>
      <c r="S21" s="38">
        <f t="shared" si="5"/>
        <v>0</v>
      </c>
      <c r="T21" s="38">
        <f t="shared" si="6"/>
        <v>19798.7</v>
      </c>
      <c r="U21" s="45">
        <f t="shared" si="7"/>
        <v>0</v>
      </c>
      <c r="V21" s="15">
        <v>4384132.65</v>
      </c>
      <c r="W21" s="10">
        <v>74279.99</v>
      </c>
    </row>
    <row r="22" spans="1:23" ht="12.75">
      <c r="A22" s="9">
        <v>3124</v>
      </c>
      <c r="B22" s="93" t="s">
        <v>22</v>
      </c>
      <c r="C22" s="41">
        <v>19695.4</v>
      </c>
      <c r="D22" s="38">
        <v>14268.8</v>
      </c>
      <c r="E22" s="39">
        <v>153.2</v>
      </c>
      <c r="F22" s="11">
        <v>0</v>
      </c>
      <c r="G22" s="13">
        <v>0</v>
      </c>
      <c r="H22" s="13">
        <v>100</v>
      </c>
      <c r="I22" s="14">
        <v>0</v>
      </c>
      <c r="J22" s="78">
        <f t="shared" si="8"/>
        <v>0</v>
      </c>
      <c r="K22" s="79">
        <f t="shared" si="9"/>
        <v>0</v>
      </c>
      <c r="L22" s="79">
        <f t="shared" si="10"/>
        <v>19695.4</v>
      </c>
      <c r="M22" s="80">
        <f t="shared" si="11"/>
        <v>0</v>
      </c>
      <c r="N22" s="41">
        <f t="shared" si="0"/>
        <v>0</v>
      </c>
      <c r="O22" s="38">
        <f t="shared" si="1"/>
        <v>0</v>
      </c>
      <c r="P22" s="38">
        <f t="shared" si="2"/>
        <v>14268.8</v>
      </c>
      <c r="Q22" s="45">
        <f t="shared" si="3"/>
        <v>0</v>
      </c>
      <c r="R22" s="41">
        <f t="shared" si="4"/>
        <v>0</v>
      </c>
      <c r="S22" s="38">
        <f t="shared" si="5"/>
        <v>0</v>
      </c>
      <c r="T22" s="38">
        <f t="shared" si="6"/>
        <v>153.2</v>
      </c>
      <c r="U22" s="45">
        <f t="shared" si="7"/>
        <v>0</v>
      </c>
      <c r="V22" s="15">
        <v>139780.1</v>
      </c>
      <c r="W22" s="10">
        <v>1636.6</v>
      </c>
    </row>
    <row r="23" spans="1:23" ht="12.75">
      <c r="A23" s="9">
        <v>3125</v>
      </c>
      <c r="B23" s="93" t="s">
        <v>23</v>
      </c>
      <c r="C23" s="41">
        <v>79198.7</v>
      </c>
      <c r="D23" s="38">
        <v>56892.2</v>
      </c>
      <c r="E23" s="39">
        <v>1272.9</v>
      </c>
      <c r="F23" s="11">
        <v>0</v>
      </c>
      <c r="G23" s="13">
        <v>0</v>
      </c>
      <c r="H23" s="13">
        <v>100</v>
      </c>
      <c r="I23" s="14">
        <v>0</v>
      </c>
      <c r="J23" s="78">
        <f t="shared" si="8"/>
        <v>0</v>
      </c>
      <c r="K23" s="79">
        <f t="shared" si="9"/>
        <v>0</v>
      </c>
      <c r="L23" s="79">
        <f t="shared" si="10"/>
        <v>79198.7</v>
      </c>
      <c r="M23" s="80">
        <f t="shared" si="11"/>
        <v>0</v>
      </c>
      <c r="N23" s="41">
        <f t="shared" si="0"/>
        <v>0</v>
      </c>
      <c r="O23" s="38">
        <f t="shared" si="1"/>
        <v>0</v>
      </c>
      <c r="P23" s="38">
        <f t="shared" si="2"/>
        <v>56892.2</v>
      </c>
      <c r="Q23" s="45">
        <f t="shared" si="3"/>
        <v>0</v>
      </c>
      <c r="R23" s="41">
        <f t="shared" si="4"/>
        <v>0</v>
      </c>
      <c r="S23" s="38">
        <f t="shared" si="5"/>
        <v>0</v>
      </c>
      <c r="T23" s="38">
        <f t="shared" si="6"/>
        <v>1272.9</v>
      </c>
      <c r="U23" s="45">
        <f t="shared" si="7"/>
        <v>0</v>
      </c>
      <c r="V23" s="15">
        <v>440685.58</v>
      </c>
      <c r="W23" s="10">
        <v>5997.16</v>
      </c>
    </row>
    <row r="24" spans="1:23" ht="12.75">
      <c r="A24" s="9">
        <v>3126</v>
      </c>
      <c r="B24" s="93" t="s">
        <v>24</v>
      </c>
      <c r="C24" s="41">
        <v>650</v>
      </c>
      <c r="D24" s="38">
        <v>463.4</v>
      </c>
      <c r="E24" s="39">
        <v>15.1</v>
      </c>
      <c r="F24" s="11">
        <v>0</v>
      </c>
      <c r="G24" s="13">
        <v>0</v>
      </c>
      <c r="H24" s="13">
        <v>100</v>
      </c>
      <c r="I24" s="14">
        <v>0</v>
      </c>
      <c r="J24" s="78">
        <f t="shared" si="8"/>
        <v>0</v>
      </c>
      <c r="K24" s="79">
        <f t="shared" si="9"/>
        <v>0</v>
      </c>
      <c r="L24" s="79">
        <f t="shared" si="10"/>
        <v>650</v>
      </c>
      <c r="M24" s="80">
        <f t="shared" si="11"/>
        <v>0</v>
      </c>
      <c r="N24" s="41">
        <f t="shared" si="0"/>
        <v>0</v>
      </c>
      <c r="O24" s="38">
        <f t="shared" si="1"/>
        <v>0</v>
      </c>
      <c r="P24" s="38">
        <f t="shared" si="2"/>
        <v>463.4</v>
      </c>
      <c r="Q24" s="45">
        <f t="shared" si="3"/>
        <v>0</v>
      </c>
      <c r="R24" s="41">
        <f t="shared" si="4"/>
        <v>0</v>
      </c>
      <c r="S24" s="38">
        <f t="shared" si="5"/>
        <v>0</v>
      </c>
      <c r="T24" s="38">
        <f t="shared" si="6"/>
        <v>15.1</v>
      </c>
      <c r="U24" s="45">
        <f t="shared" si="7"/>
        <v>0</v>
      </c>
      <c r="V24" s="15">
        <v>38876.91</v>
      </c>
      <c r="W24" s="10">
        <v>725.28</v>
      </c>
    </row>
    <row r="25" spans="1:23" ht="12.75">
      <c r="A25" s="9">
        <v>3127</v>
      </c>
      <c r="B25" s="93" t="s">
        <v>25</v>
      </c>
      <c r="C25" s="41">
        <v>10495.5</v>
      </c>
      <c r="D25" s="38">
        <v>7420.5</v>
      </c>
      <c r="E25" s="39">
        <v>330.3</v>
      </c>
      <c r="F25" s="11">
        <v>0</v>
      </c>
      <c r="G25" s="13">
        <v>0</v>
      </c>
      <c r="H25" s="13">
        <v>100</v>
      </c>
      <c r="I25" s="14">
        <v>0</v>
      </c>
      <c r="J25" s="78">
        <f t="shared" si="8"/>
        <v>0</v>
      </c>
      <c r="K25" s="79">
        <f t="shared" si="9"/>
        <v>0</v>
      </c>
      <c r="L25" s="79">
        <f t="shared" si="10"/>
        <v>10495.5</v>
      </c>
      <c r="M25" s="80">
        <f t="shared" si="11"/>
        <v>0</v>
      </c>
      <c r="N25" s="41">
        <f t="shared" si="0"/>
        <v>0</v>
      </c>
      <c r="O25" s="38">
        <f t="shared" si="1"/>
        <v>0</v>
      </c>
      <c r="P25" s="38">
        <f t="shared" si="2"/>
        <v>7420.5</v>
      </c>
      <c r="Q25" s="45">
        <f t="shared" si="3"/>
        <v>0</v>
      </c>
      <c r="R25" s="41">
        <f t="shared" si="4"/>
        <v>0</v>
      </c>
      <c r="S25" s="38">
        <f t="shared" si="5"/>
        <v>0</v>
      </c>
      <c r="T25" s="38">
        <f t="shared" si="6"/>
        <v>330.3</v>
      </c>
      <c r="U25" s="45">
        <f t="shared" si="7"/>
        <v>0</v>
      </c>
      <c r="V25" s="15">
        <v>67104.4</v>
      </c>
      <c r="W25" s="10">
        <v>765.1</v>
      </c>
    </row>
    <row r="26" spans="1:23" ht="12.75">
      <c r="A26" s="9">
        <v>3128</v>
      </c>
      <c r="B26" s="93" t="s">
        <v>26</v>
      </c>
      <c r="C26" s="41">
        <v>911</v>
      </c>
      <c r="D26" s="38">
        <v>531.4</v>
      </c>
      <c r="E26" s="39">
        <v>183.2</v>
      </c>
      <c r="F26" s="11">
        <v>0</v>
      </c>
      <c r="G26" s="13">
        <v>0</v>
      </c>
      <c r="H26" s="13">
        <v>100</v>
      </c>
      <c r="I26" s="14">
        <v>0</v>
      </c>
      <c r="J26" s="78">
        <f t="shared" si="8"/>
        <v>0</v>
      </c>
      <c r="K26" s="79">
        <f t="shared" si="9"/>
        <v>0</v>
      </c>
      <c r="L26" s="79">
        <f t="shared" si="10"/>
        <v>911</v>
      </c>
      <c r="M26" s="80">
        <f t="shared" si="11"/>
        <v>0</v>
      </c>
      <c r="N26" s="41">
        <f t="shared" si="0"/>
        <v>0</v>
      </c>
      <c r="O26" s="38">
        <f t="shared" si="1"/>
        <v>0</v>
      </c>
      <c r="P26" s="38">
        <f t="shared" si="2"/>
        <v>531.4</v>
      </c>
      <c r="Q26" s="45">
        <f t="shared" si="3"/>
        <v>0</v>
      </c>
      <c r="R26" s="41">
        <f t="shared" si="4"/>
        <v>0</v>
      </c>
      <c r="S26" s="38">
        <f t="shared" si="5"/>
        <v>0</v>
      </c>
      <c r="T26" s="38">
        <f t="shared" si="6"/>
        <v>183.2</v>
      </c>
      <c r="U26" s="45">
        <f t="shared" si="7"/>
        <v>0</v>
      </c>
      <c r="V26" s="15">
        <v>49592.4</v>
      </c>
      <c r="W26" s="10">
        <v>436</v>
      </c>
    </row>
    <row r="27" spans="1:23" ht="12.75">
      <c r="A27" s="9">
        <v>3141</v>
      </c>
      <c r="B27" s="93" t="s">
        <v>39</v>
      </c>
      <c r="C27" s="41">
        <v>190422</v>
      </c>
      <c r="D27" s="38">
        <v>137237.9</v>
      </c>
      <c r="E27" s="39">
        <v>2411.2</v>
      </c>
      <c r="F27" s="11">
        <v>30</v>
      </c>
      <c r="G27" s="13">
        <v>70</v>
      </c>
      <c r="H27" s="13">
        <v>0</v>
      </c>
      <c r="I27" s="14">
        <v>0</v>
      </c>
      <c r="J27" s="78">
        <f t="shared" si="8"/>
        <v>57126.6</v>
      </c>
      <c r="K27" s="79">
        <f t="shared" si="9"/>
        <v>133295.4</v>
      </c>
      <c r="L27" s="79">
        <f t="shared" si="10"/>
        <v>0</v>
      </c>
      <c r="M27" s="80">
        <f t="shared" si="11"/>
        <v>0</v>
      </c>
      <c r="N27" s="41">
        <f t="shared" si="0"/>
        <v>41171.369999999995</v>
      </c>
      <c r="O27" s="38">
        <f t="shared" si="1"/>
        <v>96066.52999999998</v>
      </c>
      <c r="P27" s="38">
        <f t="shared" si="2"/>
        <v>0</v>
      </c>
      <c r="Q27" s="45">
        <f t="shared" si="3"/>
        <v>0</v>
      </c>
      <c r="R27" s="41">
        <f t="shared" si="4"/>
        <v>723.3599999999999</v>
      </c>
      <c r="S27" s="38">
        <f t="shared" si="5"/>
        <v>1687.8399999999997</v>
      </c>
      <c r="T27" s="38">
        <f t="shared" si="6"/>
        <v>0</v>
      </c>
      <c r="U27" s="45">
        <f t="shared" si="7"/>
        <v>0</v>
      </c>
      <c r="V27" s="15">
        <v>2089677.78</v>
      </c>
      <c r="W27" s="10">
        <v>8482.77</v>
      </c>
    </row>
    <row r="28" spans="1:23" ht="12.75">
      <c r="A28" s="9">
        <v>3141</v>
      </c>
      <c r="B28" s="93" t="s">
        <v>40</v>
      </c>
      <c r="C28" s="41">
        <v>2216</v>
      </c>
      <c r="D28" s="38">
        <v>1599.8</v>
      </c>
      <c r="E28" s="39">
        <v>24.2</v>
      </c>
      <c r="F28" s="11">
        <v>30</v>
      </c>
      <c r="G28" s="13">
        <v>70</v>
      </c>
      <c r="H28" s="13">
        <v>0</v>
      </c>
      <c r="I28" s="14">
        <v>0</v>
      </c>
      <c r="J28" s="78">
        <f t="shared" si="8"/>
        <v>664.8</v>
      </c>
      <c r="K28" s="79">
        <f t="shared" si="9"/>
        <v>1551.1999999999998</v>
      </c>
      <c r="L28" s="79">
        <f t="shared" si="10"/>
        <v>0</v>
      </c>
      <c r="M28" s="80">
        <f t="shared" si="11"/>
        <v>0</v>
      </c>
      <c r="N28" s="41">
        <f t="shared" si="0"/>
        <v>479.93999999999994</v>
      </c>
      <c r="O28" s="38">
        <f t="shared" si="1"/>
        <v>1119.86</v>
      </c>
      <c r="P28" s="38">
        <f t="shared" si="2"/>
        <v>0</v>
      </c>
      <c r="Q28" s="45">
        <f t="shared" si="3"/>
        <v>0</v>
      </c>
      <c r="R28" s="41">
        <f t="shared" si="4"/>
        <v>7.26</v>
      </c>
      <c r="S28" s="38">
        <f t="shared" si="5"/>
        <v>16.939999999999998</v>
      </c>
      <c r="T28" s="38">
        <f t="shared" si="6"/>
        <v>0</v>
      </c>
      <c r="U28" s="45">
        <f t="shared" si="7"/>
        <v>0</v>
      </c>
      <c r="V28" s="15">
        <v>2089677.78</v>
      </c>
      <c r="W28" s="10">
        <v>8482.77</v>
      </c>
    </row>
    <row r="29" spans="1:23" ht="12.75">
      <c r="A29" s="9">
        <v>3142</v>
      </c>
      <c r="B29" s="93" t="s">
        <v>27</v>
      </c>
      <c r="C29" s="41">
        <v>28948.8</v>
      </c>
      <c r="D29" s="38">
        <v>20631.4</v>
      </c>
      <c r="E29" s="39">
        <v>698.3</v>
      </c>
      <c r="F29" s="11">
        <v>0</v>
      </c>
      <c r="G29" s="13">
        <v>0</v>
      </c>
      <c r="H29" s="13">
        <v>93</v>
      </c>
      <c r="I29" s="14">
        <v>7</v>
      </c>
      <c r="J29" s="78">
        <f t="shared" si="8"/>
        <v>0</v>
      </c>
      <c r="K29" s="79">
        <f t="shared" si="9"/>
        <v>0</v>
      </c>
      <c r="L29" s="79">
        <f t="shared" si="10"/>
        <v>26922.384000000002</v>
      </c>
      <c r="M29" s="80">
        <f t="shared" si="11"/>
        <v>2026.4160000000002</v>
      </c>
      <c r="N29" s="41">
        <f t="shared" si="0"/>
        <v>0</v>
      </c>
      <c r="O29" s="38">
        <f t="shared" si="1"/>
        <v>0</v>
      </c>
      <c r="P29" s="38">
        <f t="shared" si="2"/>
        <v>19187.202</v>
      </c>
      <c r="Q29" s="45">
        <f t="shared" si="3"/>
        <v>1444.1980000000003</v>
      </c>
      <c r="R29" s="41">
        <f t="shared" si="4"/>
        <v>0</v>
      </c>
      <c r="S29" s="38">
        <f t="shared" si="5"/>
        <v>0</v>
      </c>
      <c r="T29" s="38">
        <f t="shared" si="6"/>
        <v>649.419</v>
      </c>
      <c r="U29" s="45">
        <f t="shared" si="7"/>
        <v>48.881</v>
      </c>
      <c r="V29" s="15">
        <v>258620.26</v>
      </c>
      <c r="W29" s="10">
        <v>4858.93</v>
      </c>
    </row>
    <row r="30" spans="1:23" ht="12.75">
      <c r="A30" s="9">
        <v>3143</v>
      </c>
      <c r="B30" s="93" t="s">
        <v>41</v>
      </c>
      <c r="C30" s="41">
        <v>101429.2</v>
      </c>
      <c r="D30" s="38">
        <v>73749.3</v>
      </c>
      <c r="E30" s="39">
        <v>397.4</v>
      </c>
      <c r="F30" s="11">
        <v>0</v>
      </c>
      <c r="G30" s="13">
        <v>100</v>
      </c>
      <c r="H30" s="13">
        <v>0</v>
      </c>
      <c r="I30" s="14">
        <v>0</v>
      </c>
      <c r="J30" s="78">
        <f t="shared" si="8"/>
        <v>0</v>
      </c>
      <c r="K30" s="79">
        <f t="shared" si="9"/>
        <v>101429.2</v>
      </c>
      <c r="L30" s="79">
        <f t="shared" si="10"/>
        <v>0</v>
      </c>
      <c r="M30" s="80">
        <f t="shared" si="11"/>
        <v>0</v>
      </c>
      <c r="N30" s="41">
        <f t="shared" si="0"/>
        <v>0</v>
      </c>
      <c r="O30" s="38">
        <f t="shared" si="1"/>
        <v>73749.3</v>
      </c>
      <c r="P30" s="38">
        <f t="shared" si="2"/>
        <v>0</v>
      </c>
      <c r="Q30" s="45">
        <f t="shared" si="3"/>
        <v>0</v>
      </c>
      <c r="R30" s="41">
        <f t="shared" si="4"/>
        <v>0</v>
      </c>
      <c r="S30" s="38">
        <f t="shared" si="5"/>
        <v>397.4</v>
      </c>
      <c r="T30" s="38">
        <f t="shared" si="6"/>
        <v>0</v>
      </c>
      <c r="U30" s="45">
        <f t="shared" si="7"/>
        <v>0</v>
      </c>
      <c r="V30" s="15">
        <v>1047916.42</v>
      </c>
      <c r="W30" s="10">
        <v>10769.52</v>
      </c>
    </row>
    <row r="31" spans="1:23" ht="12.75">
      <c r="A31" s="9">
        <v>3143</v>
      </c>
      <c r="B31" s="93" t="s">
        <v>42</v>
      </c>
      <c r="C31" s="41">
        <v>4268.3</v>
      </c>
      <c r="D31" s="38">
        <v>3104.2</v>
      </c>
      <c r="E31" s="39">
        <v>15.3</v>
      </c>
      <c r="F31" s="11">
        <v>0</v>
      </c>
      <c r="G31" s="13">
        <v>100</v>
      </c>
      <c r="H31" s="13">
        <v>0</v>
      </c>
      <c r="I31" s="14">
        <v>0</v>
      </c>
      <c r="J31" s="78">
        <f t="shared" si="8"/>
        <v>0</v>
      </c>
      <c r="K31" s="79">
        <f t="shared" si="9"/>
        <v>4268.3</v>
      </c>
      <c r="L31" s="79">
        <f t="shared" si="10"/>
        <v>0</v>
      </c>
      <c r="M31" s="80">
        <f t="shared" si="11"/>
        <v>0</v>
      </c>
      <c r="N31" s="41">
        <f t="shared" si="0"/>
        <v>0</v>
      </c>
      <c r="O31" s="38">
        <f t="shared" si="1"/>
        <v>3104.2</v>
      </c>
      <c r="P31" s="38">
        <f t="shared" si="2"/>
        <v>0</v>
      </c>
      <c r="Q31" s="45">
        <f t="shared" si="3"/>
        <v>0</v>
      </c>
      <c r="R31" s="41">
        <f t="shared" si="4"/>
        <v>0</v>
      </c>
      <c r="S31" s="38">
        <f t="shared" si="5"/>
        <v>15.3</v>
      </c>
      <c r="T31" s="38">
        <f t="shared" si="6"/>
        <v>0</v>
      </c>
      <c r="U31" s="45">
        <f t="shared" si="7"/>
        <v>0</v>
      </c>
      <c r="V31" s="15">
        <v>1047916.42</v>
      </c>
      <c r="W31" s="10">
        <v>10769.52</v>
      </c>
    </row>
    <row r="32" spans="1:23" ht="12.75">
      <c r="A32" s="9">
        <v>3145</v>
      </c>
      <c r="B32" s="93" t="s">
        <v>28</v>
      </c>
      <c r="C32" s="41">
        <v>92760.5</v>
      </c>
      <c r="D32" s="38">
        <v>66706.1</v>
      </c>
      <c r="E32" s="39">
        <v>1382.8</v>
      </c>
      <c r="F32" s="11">
        <v>0</v>
      </c>
      <c r="G32" s="13">
        <v>0</v>
      </c>
      <c r="H32" s="13">
        <v>93</v>
      </c>
      <c r="I32" s="14">
        <v>7</v>
      </c>
      <c r="J32" s="78">
        <f t="shared" si="8"/>
        <v>0</v>
      </c>
      <c r="K32" s="79">
        <f t="shared" si="9"/>
        <v>0</v>
      </c>
      <c r="L32" s="79">
        <f t="shared" si="10"/>
        <v>86267.265</v>
      </c>
      <c r="M32" s="80">
        <f t="shared" si="11"/>
        <v>6493.235000000001</v>
      </c>
      <c r="N32" s="41">
        <f t="shared" si="0"/>
        <v>0</v>
      </c>
      <c r="O32" s="38">
        <f t="shared" si="1"/>
        <v>0</v>
      </c>
      <c r="P32" s="38">
        <f t="shared" si="2"/>
        <v>62036.67300000001</v>
      </c>
      <c r="Q32" s="45">
        <f t="shared" si="3"/>
        <v>4669.427000000001</v>
      </c>
      <c r="R32" s="41">
        <f t="shared" si="4"/>
        <v>0</v>
      </c>
      <c r="S32" s="38">
        <f t="shared" si="5"/>
        <v>0</v>
      </c>
      <c r="T32" s="38">
        <f t="shared" si="6"/>
        <v>1286.0040000000001</v>
      </c>
      <c r="U32" s="45">
        <f t="shared" si="7"/>
        <v>96.796</v>
      </c>
      <c r="V32" s="15">
        <v>773679.48</v>
      </c>
      <c r="W32" s="10">
        <v>5308.63</v>
      </c>
    </row>
    <row r="33" spans="1:23" ht="12.75">
      <c r="A33" s="9">
        <v>3146</v>
      </c>
      <c r="B33" s="93" t="s">
        <v>29</v>
      </c>
      <c r="C33" s="41">
        <v>19165.1</v>
      </c>
      <c r="D33" s="38">
        <v>13271.1</v>
      </c>
      <c r="E33" s="39">
        <v>987.5</v>
      </c>
      <c r="F33" s="11">
        <v>10</v>
      </c>
      <c r="G33" s="13">
        <v>63</v>
      </c>
      <c r="H33" s="13">
        <v>27</v>
      </c>
      <c r="I33" s="14">
        <v>0</v>
      </c>
      <c r="J33" s="78">
        <f t="shared" si="8"/>
        <v>1916.51</v>
      </c>
      <c r="K33" s="79">
        <f t="shared" si="9"/>
        <v>12074.012999999999</v>
      </c>
      <c r="L33" s="79">
        <f t="shared" si="10"/>
        <v>5174.577</v>
      </c>
      <c r="M33" s="80">
        <f t="shared" si="11"/>
        <v>0</v>
      </c>
      <c r="N33" s="41">
        <f t="shared" si="0"/>
        <v>1327.1100000000001</v>
      </c>
      <c r="O33" s="38">
        <f t="shared" si="1"/>
        <v>8360.793</v>
      </c>
      <c r="P33" s="38">
        <f t="shared" si="2"/>
        <v>3583.197</v>
      </c>
      <c r="Q33" s="45">
        <f t="shared" si="3"/>
        <v>0</v>
      </c>
      <c r="R33" s="41">
        <f t="shared" si="4"/>
        <v>98.75</v>
      </c>
      <c r="S33" s="38">
        <f t="shared" si="5"/>
        <v>622.125</v>
      </c>
      <c r="T33" s="38">
        <f t="shared" si="6"/>
        <v>266.625</v>
      </c>
      <c r="U33" s="45">
        <f t="shared" si="7"/>
        <v>0</v>
      </c>
      <c r="V33" s="15">
        <v>221735.08</v>
      </c>
      <c r="W33" s="10">
        <v>3345.05</v>
      </c>
    </row>
    <row r="34" spans="1:23" ht="12.75">
      <c r="A34" s="9">
        <v>3147</v>
      </c>
      <c r="B34" s="93" t="s">
        <v>66</v>
      </c>
      <c r="C34" s="41"/>
      <c r="D34" s="38"/>
      <c r="E34" s="39"/>
      <c r="F34" s="11">
        <v>0</v>
      </c>
      <c r="G34" s="13">
        <v>0</v>
      </c>
      <c r="H34" s="13">
        <v>95</v>
      </c>
      <c r="I34" s="14">
        <v>5</v>
      </c>
      <c r="J34" s="78">
        <f t="shared" si="8"/>
        <v>0</v>
      </c>
      <c r="K34" s="79">
        <f t="shared" si="9"/>
        <v>0</v>
      </c>
      <c r="L34" s="79">
        <f t="shared" si="10"/>
        <v>0</v>
      </c>
      <c r="M34" s="80">
        <f t="shared" si="11"/>
        <v>0</v>
      </c>
      <c r="N34" s="41">
        <f t="shared" si="0"/>
        <v>0</v>
      </c>
      <c r="O34" s="38">
        <f t="shared" si="1"/>
        <v>0</v>
      </c>
      <c r="P34" s="38">
        <f t="shared" si="2"/>
        <v>0</v>
      </c>
      <c r="Q34" s="45">
        <f t="shared" si="3"/>
        <v>0</v>
      </c>
      <c r="R34" s="41">
        <f t="shared" si="4"/>
        <v>0</v>
      </c>
      <c r="S34" s="38">
        <f t="shared" si="5"/>
        <v>0</v>
      </c>
      <c r="T34" s="38">
        <f t="shared" si="6"/>
        <v>0</v>
      </c>
      <c r="U34" s="45">
        <f t="shared" si="7"/>
        <v>0</v>
      </c>
      <c r="V34" s="15">
        <v>2683</v>
      </c>
      <c r="W34" s="10">
        <v>240</v>
      </c>
    </row>
    <row r="35" spans="1:23" ht="12.75">
      <c r="A35" s="9">
        <v>3149</v>
      </c>
      <c r="B35" s="93" t="s">
        <v>67</v>
      </c>
      <c r="C35" s="41"/>
      <c r="D35" s="38"/>
      <c r="E35" s="39"/>
      <c r="F35" s="11">
        <v>10</v>
      </c>
      <c r="G35" s="13">
        <v>63</v>
      </c>
      <c r="H35" s="13">
        <v>27</v>
      </c>
      <c r="I35" s="14">
        <v>0</v>
      </c>
      <c r="J35" s="78">
        <f t="shared" si="8"/>
        <v>0</v>
      </c>
      <c r="K35" s="79">
        <f t="shared" si="9"/>
        <v>0</v>
      </c>
      <c r="L35" s="79">
        <f t="shared" si="10"/>
        <v>0</v>
      </c>
      <c r="M35" s="80">
        <f t="shared" si="11"/>
        <v>0</v>
      </c>
      <c r="N35" s="41">
        <f t="shared" si="0"/>
        <v>0</v>
      </c>
      <c r="O35" s="38">
        <f t="shared" si="1"/>
        <v>0</v>
      </c>
      <c r="P35" s="38">
        <f t="shared" si="2"/>
        <v>0</v>
      </c>
      <c r="Q35" s="45">
        <f t="shared" si="3"/>
        <v>0</v>
      </c>
      <c r="R35" s="41">
        <f t="shared" si="4"/>
        <v>0</v>
      </c>
      <c r="S35" s="38">
        <f t="shared" si="5"/>
        <v>0</v>
      </c>
      <c r="T35" s="38">
        <f t="shared" si="6"/>
        <v>0</v>
      </c>
      <c r="U35" s="45">
        <f t="shared" si="7"/>
        <v>0</v>
      </c>
      <c r="V35" s="15">
        <v>63991.07</v>
      </c>
      <c r="W35" s="10">
        <v>5008.18</v>
      </c>
    </row>
    <row r="36" spans="1:23" ht="12.75">
      <c r="A36" s="9">
        <v>3150</v>
      </c>
      <c r="B36" s="93" t="s">
        <v>30</v>
      </c>
      <c r="C36" s="41">
        <v>28303.1</v>
      </c>
      <c r="D36" s="38">
        <v>20456.6</v>
      </c>
      <c r="E36" s="39">
        <v>289.6</v>
      </c>
      <c r="F36" s="11">
        <v>0</v>
      </c>
      <c r="G36" s="13">
        <v>0</v>
      </c>
      <c r="H36" s="13">
        <v>0</v>
      </c>
      <c r="I36" s="14">
        <v>100</v>
      </c>
      <c r="J36" s="78">
        <f t="shared" si="8"/>
        <v>0</v>
      </c>
      <c r="K36" s="79">
        <f t="shared" si="9"/>
        <v>0</v>
      </c>
      <c r="L36" s="79">
        <f t="shared" si="10"/>
        <v>0</v>
      </c>
      <c r="M36" s="80">
        <f t="shared" si="11"/>
        <v>28303.1</v>
      </c>
      <c r="N36" s="41">
        <f t="shared" si="0"/>
        <v>0</v>
      </c>
      <c r="O36" s="38">
        <f t="shared" si="1"/>
        <v>0</v>
      </c>
      <c r="P36" s="38">
        <f t="shared" si="2"/>
        <v>0</v>
      </c>
      <c r="Q36" s="45">
        <f t="shared" si="3"/>
        <v>20456.6</v>
      </c>
      <c r="R36" s="41">
        <f t="shared" si="4"/>
        <v>0</v>
      </c>
      <c r="S36" s="38">
        <f t="shared" si="5"/>
        <v>0</v>
      </c>
      <c r="T36" s="38">
        <f t="shared" si="6"/>
        <v>0</v>
      </c>
      <c r="U36" s="45">
        <f t="shared" si="7"/>
        <v>289.6</v>
      </c>
      <c r="V36" s="15">
        <v>333675.2</v>
      </c>
      <c r="W36" s="10">
        <v>21490.13</v>
      </c>
    </row>
    <row r="37" spans="1:23" ht="12.75">
      <c r="A37" s="9">
        <v>3231</v>
      </c>
      <c r="B37" s="93" t="s">
        <v>43</v>
      </c>
      <c r="C37" s="41">
        <v>108018.3</v>
      </c>
      <c r="D37" s="38">
        <v>80961.6</v>
      </c>
      <c r="E37" s="39">
        <v>227.1</v>
      </c>
      <c r="F37" s="11">
        <v>0</v>
      </c>
      <c r="G37" s="13">
        <v>95</v>
      </c>
      <c r="H37" s="13">
        <v>5</v>
      </c>
      <c r="I37" s="14">
        <v>0</v>
      </c>
      <c r="J37" s="78">
        <f t="shared" si="8"/>
        <v>0</v>
      </c>
      <c r="K37" s="79">
        <f t="shared" si="9"/>
        <v>102617.385</v>
      </c>
      <c r="L37" s="79">
        <f t="shared" si="10"/>
        <v>5400.915000000001</v>
      </c>
      <c r="M37" s="80">
        <f t="shared" si="11"/>
        <v>0</v>
      </c>
      <c r="N37" s="41">
        <f t="shared" si="0"/>
        <v>0</v>
      </c>
      <c r="O37" s="38">
        <f t="shared" si="1"/>
        <v>76913.52</v>
      </c>
      <c r="P37" s="38">
        <f t="shared" si="2"/>
        <v>4048.0800000000004</v>
      </c>
      <c r="Q37" s="45">
        <f t="shared" si="3"/>
        <v>0</v>
      </c>
      <c r="R37" s="41">
        <f t="shared" si="4"/>
        <v>0</v>
      </c>
      <c r="S37" s="38">
        <f t="shared" si="5"/>
        <v>215.74499999999998</v>
      </c>
      <c r="T37" s="38">
        <f t="shared" si="6"/>
        <v>11.355</v>
      </c>
      <c r="U37" s="45">
        <f t="shared" si="7"/>
        <v>0</v>
      </c>
      <c r="V37" s="15">
        <v>1581378.53</v>
      </c>
      <c r="W37" s="10">
        <v>20045.33</v>
      </c>
    </row>
    <row r="38" spans="1:23" ht="12.75">
      <c r="A38" s="9">
        <v>3231</v>
      </c>
      <c r="B38" s="93" t="s">
        <v>44</v>
      </c>
      <c r="C38" s="41">
        <v>18804.3</v>
      </c>
      <c r="D38" s="38">
        <v>14050.2</v>
      </c>
      <c r="E38" s="39">
        <v>76.2</v>
      </c>
      <c r="F38" s="11">
        <v>0</v>
      </c>
      <c r="G38" s="13">
        <v>95</v>
      </c>
      <c r="H38" s="13">
        <v>5</v>
      </c>
      <c r="I38" s="14">
        <v>0</v>
      </c>
      <c r="J38" s="78">
        <f t="shared" si="8"/>
        <v>0</v>
      </c>
      <c r="K38" s="79">
        <f t="shared" si="9"/>
        <v>17864.085</v>
      </c>
      <c r="L38" s="79">
        <f t="shared" si="10"/>
        <v>940.215</v>
      </c>
      <c r="M38" s="80">
        <f t="shared" si="11"/>
        <v>0</v>
      </c>
      <c r="N38" s="41">
        <f t="shared" si="0"/>
        <v>0</v>
      </c>
      <c r="O38" s="38">
        <f t="shared" si="1"/>
        <v>13347.69</v>
      </c>
      <c r="P38" s="38">
        <f t="shared" si="2"/>
        <v>702.5100000000001</v>
      </c>
      <c r="Q38" s="45">
        <f t="shared" si="3"/>
        <v>0</v>
      </c>
      <c r="R38" s="41">
        <f t="shared" si="4"/>
        <v>0</v>
      </c>
      <c r="S38" s="38">
        <f t="shared" si="5"/>
        <v>72.39</v>
      </c>
      <c r="T38" s="38">
        <f t="shared" si="6"/>
        <v>3.8100000000000005</v>
      </c>
      <c r="U38" s="45">
        <f t="shared" si="7"/>
        <v>0</v>
      </c>
      <c r="V38" s="15">
        <v>1581378.53</v>
      </c>
      <c r="W38" s="10">
        <v>20045.33</v>
      </c>
    </row>
    <row r="39" spans="1:23" ht="12.75">
      <c r="A39" s="9">
        <v>3239</v>
      </c>
      <c r="B39" s="93" t="s">
        <v>31</v>
      </c>
      <c r="C39" s="41"/>
      <c r="D39" s="38"/>
      <c r="E39" s="39"/>
      <c r="F39" s="11">
        <v>10</v>
      </c>
      <c r="G39" s="13">
        <v>63</v>
      </c>
      <c r="H39" s="13">
        <v>27</v>
      </c>
      <c r="I39" s="14">
        <v>0</v>
      </c>
      <c r="J39" s="78">
        <f t="shared" si="8"/>
        <v>0</v>
      </c>
      <c r="K39" s="79">
        <f t="shared" si="9"/>
        <v>0</v>
      </c>
      <c r="L39" s="79">
        <f t="shared" si="10"/>
        <v>0</v>
      </c>
      <c r="M39" s="80">
        <f t="shared" si="11"/>
        <v>0</v>
      </c>
      <c r="N39" s="41">
        <f t="shared" si="0"/>
        <v>0</v>
      </c>
      <c r="O39" s="38">
        <f t="shared" si="1"/>
        <v>0</v>
      </c>
      <c r="P39" s="38">
        <f t="shared" si="2"/>
        <v>0</v>
      </c>
      <c r="Q39" s="45">
        <f t="shared" si="3"/>
        <v>0</v>
      </c>
      <c r="R39" s="41">
        <f t="shared" si="4"/>
        <v>0</v>
      </c>
      <c r="S39" s="38">
        <f t="shared" si="5"/>
        <v>0</v>
      </c>
      <c r="T39" s="38">
        <f t="shared" si="6"/>
        <v>0</v>
      </c>
      <c r="U39" s="45">
        <f t="shared" si="7"/>
        <v>0</v>
      </c>
      <c r="V39" s="15">
        <v>4666.09</v>
      </c>
      <c r="W39" s="10">
        <v>478</v>
      </c>
    </row>
    <row r="40" spans="1:23" ht="12.75">
      <c r="A40" s="9">
        <v>3299</v>
      </c>
      <c r="B40" s="93" t="s">
        <v>32</v>
      </c>
      <c r="C40" s="41">
        <v>1395.1</v>
      </c>
      <c r="D40" s="38">
        <v>1010.1</v>
      </c>
      <c r="E40" s="39">
        <v>15.7</v>
      </c>
      <c r="F40" s="11">
        <v>10</v>
      </c>
      <c r="G40" s="13">
        <v>63</v>
      </c>
      <c r="H40" s="13">
        <v>23</v>
      </c>
      <c r="I40" s="14">
        <v>4</v>
      </c>
      <c r="J40" s="78">
        <f t="shared" si="8"/>
        <v>139.51</v>
      </c>
      <c r="K40" s="79">
        <f t="shared" si="9"/>
        <v>878.9129999999999</v>
      </c>
      <c r="L40" s="79">
        <f t="shared" si="10"/>
        <v>320.873</v>
      </c>
      <c r="M40" s="80">
        <f t="shared" si="11"/>
        <v>55.803999999999995</v>
      </c>
      <c r="N40" s="41">
        <f t="shared" si="0"/>
        <v>101.01</v>
      </c>
      <c r="O40" s="38">
        <f t="shared" si="1"/>
        <v>636.363</v>
      </c>
      <c r="P40" s="38">
        <f t="shared" si="2"/>
        <v>232.323</v>
      </c>
      <c r="Q40" s="45">
        <f t="shared" si="3"/>
        <v>40.404</v>
      </c>
      <c r="R40" s="41">
        <f t="shared" si="4"/>
        <v>1.57</v>
      </c>
      <c r="S40" s="38">
        <f t="shared" si="5"/>
        <v>9.891</v>
      </c>
      <c r="T40" s="38">
        <f t="shared" si="6"/>
        <v>3.611</v>
      </c>
      <c r="U40" s="45">
        <f t="shared" si="7"/>
        <v>0.628</v>
      </c>
      <c r="V40" s="15">
        <v>4382.3</v>
      </c>
      <c r="W40" s="10">
        <v>730</v>
      </c>
    </row>
    <row r="41" spans="1:23" ht="12.75">
      <c r="A41" s="9">
        <v>3421</v>
      </c>
      <c r="B41" s="93" t="s">
        <v>45</v>
      </c>
      <c r="C41" s="41">
        <v>28197.1</v>
      </c>
      <c r="D41" s="38">
        <v>20306.8</v>
      </c>
      <c r="E41" s="39">
        <v>427.3</v>
      </c>
      <c r="F41" s="11">
        <v>0</v>
      </c>
      <c r="G41" s="13">
        <v>71.6</v>
      </c>
      <c r="H41" s="13">
        <v>28.4</v>
      </c>
      <c r="I41" s="14">
        <v>0</v>
      </c>
      <c r="J41" s="78">
        <f t="shared" si="8"/>
        <v>0</v>
      </c>
      <c r="K41" s="79">
        <f t="shared" si="9"/>
        <v>20189.1236</v>
      </c>
      <c r="L41" s="79">
        <f t="shared" si="10"/>
        <v>8007.976399999999</v>
      </c>
      <c r="M41" s="80">
        <f t="shared" si="11"/>
        <v>0</v>
      </c>
      <c r="N41" s="41">
        <f t="shared" si="0"/>
        <v>0</v>
      </c>
      <c r="O41" s="38">
        <f t="shared" si="1"/>
        <v>14539.6688</v>
      </c>
      <c r="P41" s="38">
        <f t="shared" si="2"/>
        <v>5767.131199999999</v>
      </c>
      <c r="Q41" s="45">
        <f t="shared" si="3"/>
        <v>0</v>
      </c>
      <c r="R41" s="41">
        <f t="shared" si="4"/>
        <v>0</v>
      </c>
      <c r="S41" s="38">
        <f t="shared" si="5"/>
        <v>305.9468</v>
      </c>
      <c r="T41" s="38">
        <f t="shared" si="6"/>
        <v>121.35319999999999</v>
      </c>
      <c r="U41" s="45">
        <f t="shared" si="7"/>
        <v>0</v>
      </c>
      <c r="V41" s="15">
        <v>394488.61</v>
      </c>
      <c r="W41" s="10">
        <v>63937.4</v>
      </c>
    </row>
    <row r="42" spans="1:23" ht="12.75">
      <c r="A42" s="9">
        <v>3421</v>
      </c>
      <c r="B42" s="93" t="s">
        <v>46</v>
      </c>
      <c r="C42" s="41">
        <v>12374.2</v>
      </c>
      <c r="D42" s="38">
        <v>8785</v>
      </c>
      <c r="E42" s="39">
        <v>354.4</v>
      </c>
      <c r="F42" s="11">
        <v>0</v>
      </c>
      <c r="G42" s="13">
        <v>71.6</v>
      </c>
      <c r="H42" s="13">
        <v>28.4</v>
      </c>
      <c r="I42" s="14">
        <v>0</v>
      </c>
      <c r="J42" s="78">
        <f t="shared" si="8"/>
        <v>0</v>
      </c>
      <c r="K42" s="79">
        <f t="shared" si="9"/>
        <v>8859.9272</v>
      </c>
      <c r="L42" s="79">
        <f t="shared" si="10"/>
        <v>3514.2727999999997</v>
      </c>
      <c r="M42" s="80">
        <f t="shared" si="11"/>
        <v>0</v>
      </c>
      <c r="N42" s="41">
        <f t="shared" si="0"/>
        <v>0</v>
      </c>
      <c r="O42" s="38">
        <f t="shared" si="1"/>
        <v>6290.0599999999995</v>
      </c>
      <c r="P42" s="38">
        <f t="shared" si="2"/>
        <v>2494.9399999999996</v>
      </c>
      <c r="Q42" s="45">
        <f t="shared" si="3"/>
        <v>0</v>
      </c>
      <c r="R42" s="41">
        <f t="shared" si="4"/>
        <v>0</v>
      </c>
      <c r="S42" s="38">
        <f t="shared" si="5"/>
        <v>253.75039999999998</v>
      </c>
      <c r="T42" s="38">
        <f t="shared" si="6"/>
        <v>100.64959999999998</v>
      </c>
      <c r="U42" s="45">
        <f t="shared" si="7"/>
        <v>0</v>
      </c>
      <c r="V42" s="15">
        <v>394488.61</v>
      </c>
      <c r="W42" s="10">
        <v>63937.4</v>
      </c>
    </row>
    <row r="43" spans="1:23" ht="13.5" thickBot="1">
      <c r="A43" s="16">
        <v>4322</v>
      </c>
      <c r="B43" s="46" t="s">
        <v>33</v>
      </c>
      <c r="C43" s="50">
        <f>33056.3-1538</f>
        <v>31518.300000000003</v>
      </c>
      <c r="D43" s="51">
        <f>23620.9-1122</f>
        <v>22498.9</v>
      </c>
      <c r="E43" s="52">
        <v>701.4</v>
      </c>
      <c r="F43" s="17">
        <v>9.3</v>
      </c>
      <c r="G43" s="18">
        <v>67.3</v>
      </c>
      <c r="H43" s="18">
        <v>23.4</v>
      </c>
      <c r="I43" s="19">
        <v>0</v>
      </c>
      <c r="J43" s="81">
        <f t="shared" si="8"/>
        <v>2931.2019000000005</v>
      </c>
      <c r="K43" s="82">
        <f t="shared" si="9"/>
        <v>21211.8159</v>
      </c>
      <c r="L43" s="82">
        <f t="shared" si="10"/>
        <v>7375.282200000001</v>
      </c>
      <c r="M43" s="83">
        <f t="shared" si="11"/>
        <v>0</v>
      </c>
      <c r="N43" s="86">
        <f t="shared" si="0"/>
        <v>2092.3977000000004</v>
      </c>
      <c r="O43" s="87">
        <f t="shared" si="1"/>
        <v>15141.759699999999</v>
      </c>
      <c r="P43" s="87">
        <f t="shared" si="2"/>
        <v>5264.7426</v>
      </c>
      <c r="Q43" s="88">
        <f t="shared" si="3"/>
        <v>0</v>
      </c>
      <c r="R43" s="86">
        <f t="shared" si="4"/>
        <v>65.23020000000001</v>
      </c>
      <c r="S43" s="87">
        <f t="shared" si="5"/>
        <v>472.0421999999999</v>
      </c>
      <c r="T43" s="87">
        <f t="shared" si="6"/>
        <v>164.12759999999997</v>
      </c>
      <c r="U43" s="88">
        <f t="shared" si="7"/>
        <v>0</v>
      </c>
      <c r="V43" s="28">
        <v>483156.11</v>
      </c>
      <c r="W43" s="27">
        <v>3536.99</v>
      </c>
    </row>
    <row r="44" spans="1:23" ht="15.75" thickBot="1">
      <c r="A44" s="20"/>
      <c r="B44" s="21" t="s">
        <v>34</v>
      </c>
      <c r="C44" s="94">
        <f>SUM(C11:C43)</f>
        <v>3450201</v>
      </c>
      <c r="D44" s="85">
        <f>SUM(D11:D43)</f>
        <v>2451151</v>
      </c>
      <c r="E44" s="84">
        <f>SUM(E11:E43)</f>
        <v>96404.9</v>
      </c>
      <c r="F44" s="22"/>
      <c r="G44" s="23"/>
      <c r="H44" s="23"/>
      <c r="I44" s="24"/>
      <c r="J44" s="59">
        <f>SUM(J11:J43)</f>
        <v>496256.92189999996</v>
      </c>
      <c r="K44" s="60">
        <f>SUM(K11:K43)</f>
        <v>1822509.4627</v>
      </c>
      <c r="L44" s="60">
        <f>SUM(L11:L43)</f>
        <v>1094556.0604</v>
      </c>
      <c r="M44" s="61">
        <f>SUM(M11:M43)</f>
        <v>36878.555</v>
      </c>
      <c r="N44" s="59">
        <f aca="true" t="shared" si="12" ref="N44:U44">SUM(N11:N43)</f>
        <v>357118.92769999994</v>
      </c>
      <c r="O44" s="60">
        <f t="shared" si="12"/>
        <v>1300075.2045000002</v>
      </c>
      <c r="P44" s="60">
        <f t="shared" si="12"/>
        <v>767346.2387999998</v>
      </c>
      <c r="Q44" s="61">
        <f t="shared" si="12"/>
        <v>26610.628999999997</v>
      </c>
      <c r="R44" s="59">
        <f t="shared" si="12"/>
        <v>7116.8702</v>
      </c>
      <c r="S44" s="60">
        <f t="shared" si="12"/>
        <v>45087.510400000014</v>
      </c>
      <c r="T44" s="60">
        <f t="shared" si="12"/>
        <v>43764.6144</v>
      </c>
      <c r="U44" s="61">
        <f t="shared" si="12"/>
        <v>435.90500000000003</v>
      </c>
      <c r="V44" s="68">
        <v>42020731.00999999</v>
      </c>
      <c r="W44" s="69">
        <v>490141.04</v>
      </c>
    </row>
    <row r="45" spans="2:20" ht="15">
      <c r="B45" s="26"/>
      <c r="C45" s="29"/>
      <c r="D45" s="29"/>
      <c r="E45" s="29"/>
      <c r="F45" s="29"/>
      <c r="G45" s="33"/>
      <c r="H45" s="33"/>
      <c r="I45" s="33"/>
      <c r="J45" s="33"/>
      <c r="K45" s="35"/>
      <c r="L45" s="33"/>
      <c r="M45" s="33"/>
      <c r="N45" s="33"/>
      <c r="O45" s="35"/>
      <c r="P45" s="33"/>
      <c r="R45" s="33"/>
      <c r="S45" s="35"/>
      <c r="T45" s="33"/>
    </row>
    <row r="47" spans="2:13" ht="12.75">
      <c r="B47" t="s">
        <v>51</v>
      </c>
      <c r="J47" s="62">
        <v>15277</v>
      </c>
      <c r="K47" s="62">
        <v>58238</v>
      </c>
      <c r="L47" s="62">
        <v>24043</v>
      </c>
      <c r="M47" s="62">
        <v>805</v>
      </c>
    </row>
    <row r="48" spans="2:21" ht="12.75">
      <c r="B48" t="s">
        <v>65</v>
      </c>
      <c r="J48" s="63">
        <f>J44/$J47</f>
        <v>32.483924978726186</v>
      </c>
      <c r="K48" s="63">
        <f>K44/$K47</f>
        <v>31.294162964044094</v>
      </c>
      <c r="L48" s="63">
        <f>L44/$L47</f>
        <v>45.52493700453355</v>
      </c>
      <c r="M48" s="63">
        <f>M44/$M47</f>
        <v>45.81186956521739</v>
      </c>
      <c r="N48" s="63">
        <f>N44/$J47</f>
        <v>23.376247149309414</v>
      </c>
      <c r="O48" s="63">
        <f>O44/$K47</f>
        <v>22.323486460730113</v>
      </c>
      <c r="P48" s="63">
        <f>P44/$L47</f>
        <v>31.915577872977575</v>
      </c>
      <c r="Q48" s="63">
        <f>Q44/$M47</f>
        <v>33.05668198757763</v>
      </c>
      <c r="R48" s="63">
        <f>R44/$J47</f>
        <v>0.465855220265759</v>
      </c>
      <c r="S48" s="63">
        <f>S44/$K47</f>
        <v>0.7741940039149698</v>
      </c>
      <c r="T48" s="63">
        <f>T44/$L47</f>
        <v>1.8202642931414548</v>
      </c>
      <c r="U48" s="63">
        <f>U44/$M47</f>
        <v>0.541496894409938</v>
      </c>
    </row>
  </sheetData>
  <sheetProtection sheet="1" objects="1" scenarios="1" selectLockedCells="1" selectUnlockedCells="1"/>
  <mergeCells count="1">
    <mergeCell ref="A7:B7"/>
  </mergeCells>
  <printOptions horizontalCentered="1" verticalCentered="1"/>
  <pageMargins left="0.3937007874015748" right="0.3937007874015748" top="0.984251968503937" bottom="0.984251968503937" header="0.7086614173228347" footer="0.5118110236220472"/>
  <pageSetup fitToHeight="1" fitToWidth="1" horizontalDpi="600" verticalDpi="600" orientation="landscape" paperSize="9" scale="60" r:id="rId1"/>
  <headerFooter alignWithMargins="0">
    <oddHeader>&amp;R&amp;"Arial CE,Kurzíva"Výroční zpráva o stavu a rozvoji vzdělávací soustavy v Královéhradeckém kraji  - 2004/2005</oddHeader>
    <oddFooter>&amp;LNIV - neinvestiční výdaje
ONIV - ostatní neinvestiční výdaje
MŠ - mateřská škola
ZŠ - základní škola
DDM - dům dětí a mládeže
J.N. - jinde nezažazené</oddFooter>
  </headerFooter>
  <ignoredErrors>
    <ignoredError sqref="G10 K10 O10" twoDigitTextYear="1"/>
    <ignoredError sqref="G11:G20" numberStoredAsText="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sm637</cp:lastModifiedBy>
  <cp:lastPrinted>2006-02-21T07:14:43Z</cp:lastPrinted>
  <dcterms:created xsi:type="dcterms:W3CDTF">2003-12-15T08:14:08Z</dcterms:created>
  <dcterms:modified xsi:type="dcterms:W3CDTF">2006-02-21T07:14:46Z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1100915091</vt:i4>
  </property>
  <property fmtid="{D5CDD505-2E9C-101B-9397-08002B2CF9AE}" pid="3" name="_EmailSubject">
    <vt:lpwstr>Výroční zpráva 2004-2005</vt:lpwstr>
  </property>
  <property fmtid="{D5CDD505-2E9C-101B-9397-08002B2CF9AE}" pid="4" name="_AuthorEmail">
    <vt:lpwstr>mrojka@kr-kralovehradecky.cz</vt:lpwstr>
  </property>
  <property fmtid="{D5CDD505-2E9C-101B-9397-08002B2CF9AE}" pid="5" name="_AuthorEmailDisplayName">
    <vt:lpwstr>Rojka Miloš Mgr.</vt:lpwstr>
  </property>
  <property fmtid="{D5CDD505-2E9C-101B-9397-08002B2CF9AE}" pid="6" name="_ReviewingToolsShownOnce">
    <vt:lpwstr/>
  </property>
</Properties>
</file>