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20" activeTab="0"/>
  </bookViews>
  <sheets>
    <sheet name="rozp školství 2005" sheetId="1" r:id="rId1"/>
    <sheet name="dotace MŠMT 05" sheetId="2" r:id="rId2"/>
    <sheet name="dotace MŠMT 04" sheetId="3" r:id="rId3"/>
    <sheet name="dotace MŠMT 03" sheetId="4" r:id="rId4"/>
  </sheets>
  <definedNames>
    <definedName name="_xlnm.Print_Titles" localSheetId="0">'rozp školství 2005'!$6:$7</definedName>
  </definedNames>
  <calcPr fullCalcOnLoad="1"/>
</workbook>
</file>

<file path=xl/sharedStrings.xml><?xml version="1.0" encoding="utf-8"?>
<sst xmlns="http://schemas.openxmlformats.org/spreadsheetml/2006/main" count="176" uniqueCount="117">
  <si>
    <t>Ukazatel</t>
  </si>
  <si>
    <t>A.1. Neinvestiční dotace celkem</t>
  </si>
  <si>
    <t>v tom:</t>
  </si>
  <si>
    <t>Přímé náklady na vzdělávání celkem</t>
  </si>
  <si>
    <t xml:space="preserve">         v tom:</t>
  </si>
  <si>
    <t xml:space="preserve">               a) platy</t>
  </si>
  <si>
    <t xml:space="preserve">               b) OON</t>
  </si>
  <si>
    <t xml:space="preserve">               c) ostatní (pojistné + FKSP + ONIV)</t>
  </si>
  <si>
    <t>Program sociální prevence a prevence kriminality</t>
  </si>
  <si>
    <t>Dotace pro soukromé školy</t>
  </si>
  <si>
    <t>Projekty romské komunity</t>
  </si>
  <si>
    <t>Program protidrogové politiky</t>
  </si>
  <si>
    <t>Soutěže</t>
  </si>
  <si>
    <t>Podpora odborného vzdělávání - celkem</t>
  </si>
  <si>
    <t xml:space="preserve">        v tom:   OON</t>
  </si>
  <si>
    <t>Státní informační politika - neinvestice - celkem</t>
  </si>
  <si>
    <t xml:space="preserve">                      P 2 celkem</t>
  </si>
  <si>
    <t xml:space="preserve">                             v tom OON</t>
  </si>
  <si>
    <t xml:space="preserve">                      Pilotní projekty  celkem</t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</si>
  <si>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</si>
  <si>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Státní informační politika - investice</t>
  </si>
  <si>
    <t>Účelové investiční dotace na nákup učebních pomůcek</t>
  </si>
  <si>
    <t>Poskytnuto celkem
k 31.12.2004</t>
  </si>
  <si>
    <t xml:space="preserve">         v tom:  P 1 (po započtení vratky -550 tis. Kč)</t>
  </si>
  <si>
    <t xml:space="preserve">      v tom platy</t>
  </si>
  <si>
    <t>Projekt PILOT 1</t>
  </si>
  <si>
    <t>A.3. Dotace celkem (A.1.+ A.2.) z rozpočtu r. 2004</t>
  </si>
  <si>
    <t>Dotace na projekt HODINA - z ESF</t>
  </si>
  <si>
    <t>Poskytnuto celkem</t>
  </si>
  <si>
    <t>v tis. Kč</t>
  </si>
  <si>
    <t>UKAZATEL</t>
  </si>
  <si>
    <t>Rozpočet</t>
  </si>
  <si>
    <t>kap. 14 - školství</t>
  </si>
  <si>
    <t>neinvestiční dotace obcím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</si>
  <si>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</si>
  <si>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</si>
  <si>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</si>
  <si>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</si>
  <si>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soutěže a přehlídky - SR</t>
  </si>
  <si>
    <t>preventivní programy - SR</t>
  </si>
  <si>
    <t>příspěvky PO na provoz - od ÚP</t>
  </si>
  <si>
    <t>ostatní běžné výdaje</t>
  </si>
  <si>
    <t>ostatní kapitálové výdaje</t>
  </si>
  <si>
    <t>investiční dotace PO</t>
  </si>
  <si>
    <t>grantové a dílčí programy a samostat.projekty</t>
  </si>
  <si>
    <t>v tom pro odvětví:</t>
  </si>
  <si>
    <t>školství</t>
  </si>
  <si>
    <t>Fond reprodukce Královéhradeckého kraje</t>
  </si>
  <si>
    <t xml:space="preserve">  z toho již schváleno: PO - investiční dotace</t>
  </si>
  <si>
    <t xml:space="preserve">                                      - neinvestiční příspěvek</t>
  </si>
  <si>
    <t>stanovené odvody z investičních fondů škol a zařízení</t>
  </si>
  <si>
    <t>částky v tis. Kč</t>
  </si>
  <si>
    <t>Rozpočtované neinv. příjmy odvětví školství</t>
  </si>
  <si>
    <t xml:space="preserve">           v tom platy</t>
  </si>
  <si>
    <t xml:space="preserve">Dotace poskytnuté kraji z MŠMT v roce 2004, jejich rozdělení </t>
  </si>
  <si>
    <t xml:space="preserve">Dotace poskytnuté kraji z MŠMT v roce 2003, jejich rozdělení </t>
  </si>
  <si>
    <t>Poskytnuto celkem
k 31.12.2003</t>
  </si>
  <si>
    <t xml:space="preserve">         v tom:  P 1</t>
  </si>
  <si>
    <t>Program proti šikanování na školách a zařízeních</t>
  </si>
  <si>
    <t>Dotace na projekty spolufinancované z ESF</t>
  </si>
  <si>
    <t>Účelové inv. dotace na nákup kompenzačních pomůcek</t>
  </si>
  <si>
    <t>Volnočasové aktivity-místní nestátní neziskové org.</t>
  </si>
  <si>
    <t>z toho soukromé</t>
  </si>
  <si>
    <t>z toho obecní školy a zař.</t>
  </si>
  <si>
    <t>z toho 
krajské školství</t>
  </si>
  <si>
    <t>z toho 
ostat. výdaje</t>
  </si>
  <si>
    <t>Evropská jazyková cena</t>
  </si>
  <si>
    <t xml:space="preserve">Přímé náklady na vzdělávání - sportovní gymnázia </t>
  </si>
  <si>
    <t>Spolupráce s francouzskými a vlámskými školami</t>
  </si>
  <si>
    <t xml:space="preserve">Podpora odborného vzdělávání </t>
  </si>
  <si>
    <t xml:space="preserve"> v tom:  ICT vzdělávání pedagogů - MP 27670/2004-551</t>
  </si>
  <si>
    <t xml:space="preserve">             Připojení škol k internetu - MP 25 395/2004-55</t>
  </si>
  <si>
    <t xml:space="preserve">             ICT nadstandard - MP 28 885/2004-551 </t>
  </si>
  <si>
    <t xml:space="preserve">             ICT nadstand. - MP 28 885/2004-551(vč. OON)</t>
  </si>
  <si>
    <t xml:space="preserve">             ICT standard - MP 17 123/2005-55</t>
  </si>
  <si>
    <t>Integrace cizinců</t>
  </si>
  <si>
    <t>Evropská jazyková cena LABEL</t>
  </si>
  <si>
    <t>Program podpory vzdělávání národnostních menšin</t>
  </si>
  <si>
    <t>Účelové neinvestiční dotace na nákup učebních pomůcek</t>
  </si>
  <si>
    <t>Projekt Pilot 1</t>
  </si>
  <si>
    <t>Program Socrates</t>
  </si>
  <si>
    <t>Podpora DVPP pro vzdělávací zařízení</t>
  </si>
  <si>
    <t>DVPP-zpřístupnění pracovníkům ZŠ s ročníky I.stupně</t>
  </si>
  <si>
    <t>Základní vzdělávání žáků s postavením azylantů</t>
  </si>
  <si>
    <t>Projekt - koncepce péče o nadané žáky</t>
  </si>
  <si>
    <t>A.2. Investiční dotace celkem</t>
  </si>
  <si>
    <t>Státní informační politika - investice - celkem</t>
  </si>
  <si>
    <t xml:space="preserve"> v tom: infrastr. ICT nevybav. - MP 27670/2004-551</t>
  </si>
  <si>
    <t xml:space="preserve">            ICT nadstandard - MP 28 885/2004-551</t>
  </si>
  <si>
    <t xml:space="preserve">            ICT nadstand. - MP 28 885/2004-551(vč. OON)</t>
  </si>
  <si>
    <t xml:space="preserve">            ICT stand. - Inform. Centra - MP 25 141/2005-551</t>
  </si>
  <si>
    <t>A.3. Dotace celkem (A.1.+ A.2.)</t>
  </si>
  <si>
    <t xml:space="preserve">Dotace poskytnuté kraji z MŠMT v roce 2005, jejich rozdělení </t>
  </si>
  <si>
    <t>ROZPOČET odvětví školství Královéhradeckého kraje na rok 2005</t>
  </si>
  <si>
    <t>po 6. úpravě</t>
  </si>
  <si>
    <t>z toho 
ostat. Výdaje</t>
  </si>
  <si>
    <t>realizace st.informač.politiky ve vzd.-SR</t>
  </si>
  <si>
    <t>příjmy v rámci FV - projekt HODINA</t>
  </si>
  <si>
    <t>kapitálové příjmy</t>
  </si>
  <si>
    <t>nedaňové příjmy odvětví školství</t>
  </si>
  <si>
    <t>ostatní odvody příspěvkových organizací</t>
  </si>
  <si>
    <t>rozšíření  výuky v 7. ročnících - SR</t>
  </si>
  <si>
    <t>rozšíření  výuky v 7. ročnících - SR-z dot.z r.2004</t>
  </si>
  <si>
    <t>státní informační politika ve vzdělávání - SR</t>
  </si>
  <si>
    <t>projekt PILOT 1- SR</t>
  </si>
  <si>
    <t>projekty romské komunity - SR</t>
  </si>
  <si>
    <t>další vzd.pedagog.pracovníků ZŠ s pouze I.st.-SR</t>
  </si>
  <si>
    <t>další vzd.pedagog.pracovníků - SR</t>
  </si>
  <si>
    <t>projekt evropská jazyková cena LABEL 2005 - SR</t>
  </si>
  <si>
    <t>vzdělávání žáků s postavením azylantů - SR</t>
  </si>
  <si>
    <t>grant.proj.ESF-OPRLZ - SR</t>
  </si>
  <si>
    <t>koncepce péče o nadané ž.ve šk.porad.zař.-SR</t>
  </si>
  <si>
    <t>Neinvestiční výdaje CELKEM</t>
  </si>
  <si>
    <t>Investiční výdaje CELKEM</t>
  </si>
  <si>
    <t>příspěvky PO na provoz kryté kap. 14</t>
  </si>
  <si>
    <t xml:space="preserve">             ICT stand. - Inform. centra - MP 25  
             141/2005-551</t>
  </si>
  <si>
    <t>Příloha č.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</si>
</sst>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_K_č"/>
    <numFmt numFmtId="166" formatCode="#,##0.0\ _K_č"/>
    <numFmt numFmtId="167" formatCode="#,##0.00\ _K_č"/>
    <numFmt numFmtId="168" formatCode="#,##0.000\ _K_č"/>
    <numFmt numFmtId="169" formatCode="0.0"/>
    <numFmt numFmtId="170" formatCode="_-* #,##0.0\ _K_č_-;\-* #,##0.0\ _K_č_-;_-* &quot;-&quot;??\ _K_č_-;_-@_-"/>
    <numFmt numFmtId="171" formatCode="#,##0.0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6" fillId="0" borderId="0" xfId="21">
      <alignment/>
      <protection/>
    </xf>
    <xf numFmtId="165" fontId="6" fillId="0" borderId="0" xfId="20" applyAlignment="1">
      <alignment/>
    </xf>
    <xf numFmtId="165" fontId="9" fillId="0" borderId="0" xfId="20" applyFont="1" applyAlignment="1">
      <alignment horizontal="center"/>
    </xf>
    <xf numFmtId="166" fontId="6" fillId="0" borderId="0" xfId="20" applyNumberFormat="1" applyBorder="1" applyAlignment="1">
      <alignment/>
    </xf>
    <xf numFmtId="3" fontId="6" fillId="0" borderId="0" xfId="21" applyBorder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3" fontId="6" fillId="0" borderId="0" xfId="21" applyAlignment="1">
      <alignment horizontal="left"/>
      <protection/>
    </xf>
    <xf numFmtId="3" fontId="7" fillId="0" borderId="0" xfId="21" applyFont="1" applyAlignment="1">
      <alignment horizontal="left"/>
      <protection/>
    </xf>
    <xf numFmtId="3" fontId="8" fillId="0" borderId="0" xfId="21" applyFont="1" applyAlignment="1">
      <alignment horizontal="left"/>
      <protection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1" fontId="1" fillId="0" borderId="0" xfId="0" applyNumberFormat="1" applyFont="1" applyFill="1" applyAlignment="1">
      <alignment/>
    </xf>
    <xf numFmtId="0" fontId="2" fillId="0" borderId="4" xfId="0" applyFont="1" applyBorder="1" applyAlignment="1">
      <alignment horizontal="center"/>
    </xf>
    <xf numFmtId="171" fontId="2" fillId="0" borderId="5" xfId="0" applyNumberFormat="1" applyFont="1" applyBorder="1" applyAlignment="1">
      <alignment/>
    </xf>
    <xf numFmtId="171" fontId="2" fillId="0" borderId="6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171" fontId="2" fillId="0" borderId="8" xfId="0" applyNumberFormat="1" applyFont="1" applyBorder="1" applyAlignment="1">
      <alignment/>
    </xf>
    <xf numFmtId="171" fontId="2" fillId="0" borderId="9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71" fontId="2" fillId="0" borderId="13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171" fontId="2" fillId="0" borderId="16" xfId="0" applyNumberFormat="1" applyFont="1" applyBorder="1" applyAlignment="1">
      <alignment/>
    </xf>
    <xf numFmtId="169" fontId="2" fillId="0" borderId="17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9" fontId="2" fillId="0" borderId="23" xfId="0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6" fontId="8" fillId="0" borderId="16" xfId="20" applyNumberFormat="1" applyFont="1" applyBorder="1" applyAlignment="1">
      <alignment/>
    </xf>
    <xf numFmtId="166" fontId="6" fillId="0" borderId="16" xfId="20" applyNumberFormat="1" applyBorder="1" applyAlignment="1">
      <alignment/>
    </xf>
    <xf numFmtId="3" fontId="10" fillId="0" borderId="14" xfId="21" applyFont="1" applyBorder="1">
      <alignment/>
      <protection/>
    </xf>
    <xf numFmtId="166" fontId="10" fillId="0" borderId="16" xfId="20" applyNumberFormat="1" applyFont="1" applyBorder="1" applyAlignment="1">
      <alignment/>
    </xf>
    <xf numFmtId="3" fontId="8" fillId="0" borderId="14" xfId="21" applyFont="1" applyBorder="1">
      <alignment/>
      <protection/>
    </xf>
    <xf numFmtId="166" fontId="6" fillId="0" borderId="20" xfId="20" applyNumberFormat="1" applyBorder="1" applyAlignment="1">
      <alignment/>
    </xf>
    <xf numFmtId="165" fontId="8" fillId="2" borderId="18" xfId="20" applyFont="1" applyFill="1" applyBorder="1" applyAlignment="1">
      <alignment horizontal="center"/>
    </xf>
    <xf numFmtId="3" fontId="8" fillId="0" borderId="11" xfId="21" applyFont="1" applyBorder="1">
      <alignment/>
      <protection/>
    </xf>
    <xf numFmtId="166" fontId="8" fillId="0" borderId="13" xfId="20" applyNumberFormat="1" applyFont="1" applyBorder="1" applyAlignment="1">
      <alignment/>
    </xf>
    <xf numFmtId="165" fontId="8" fillId="2" borderId="20" xfId="20" applyFont="1" applyFill="1" applyBorder="1" applyAlignment="1">
      <alignment horizontal="center"/>
    </xf>
    <xf numFmtId="3" fontId="6" fillId="0" borderId="14" xfId="21" applyFont="1" applyBorder="1" applyAlignment="1">
      <alignment horizontal="left" indent="1"/>
      <protection/>
    </xf>
    <xf numFmtId="3" fontId="10" fillId="0" borderId="27" xfId="21" applyFont="1" applyBorder="1">
      <alignment/>
      <protection/>
    </xf>
    <xf numFmtId="171" fontId="6" fillId="0" borderId="18" xfId="21" applyNumberFormat="1" applyBorder="1">
      <alignment/>
      <protection/>
    </xf>
    <xf numFmtId="171" fontId="0" fillId="0" borderId="20" xfId="0" applyNumberFormat="1" applyBorder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9" fontId="2" fillId="0" borderId="6" xfId="0" applyNumberFormat="1" applyFon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0" fontId="3" fillId="0" borderId="1" xfId="22" applyFont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0" fontId="3" fillId="0" borderId="2" xfId="22" applyFont="1" applyBorder="1" applyAlignment="1">
      <alignment horizontal="center"/>
      <protection/>
    </xf>
    <xf numFmtId="0" fontId="2" fillId="0" borderId="2" xfId="22" applyFont="1" applyFill="1" applyBorder="1">
      <alignment/>
      <protection/>
    </xf>
    <xf numFmtId="0" fontId="2" fillId="0" borderId="2" xfId="22" applyFont="1" applyFill="1" applyBorder="1" applyAlignment="1">
      <alignment vertical="top" wrapText="1"/>
      <protection/>
    </xf>
    <xf numFmtId="0" fontId="3" fillId="0" borderId="3" xfId="22" applyFont="1" applyBorder="1" applyAlignment="1">
      <alignment horizontal="center"/>
      <protection/>
    </xf>
    <xf numFmtId="0" fontId="2" fillId="0" borderId="3" xfId="22" applyFont="1" applyFill="1" applyBorder="1" applyAlignment="1">
      <alignment vertical="top" wrapText="1"/>
      <protection/>
    </xf>
    <xf numFmtId="0" fontId="3" fillId="0" borderId="4" xfId="22" applyFont="1" applyBorder="1" applyAlignment="1">
      <alignment horizontal="center"/>
      <protection/>
    </xf>
    <xf numFmtId="0" fontId="2" fillId="0" borderId="4" xfId="22" applyFont="1" applyFill="1" applyBorder="1" applyAlignment="1">
      <alignment vertical="top" wrapText="1"/>
      <protection/>
    </xf>
    <xf numFmtId="0" fontId="2" fillId="0" borderId="4" xfId="22" applyFont="1" applyBorder="1">
      <alignment/>
      <protection/>
    </xf>
    <xf numFmtId="0" fontId="2" fillId="0" borderId="2" xfId="22" applyFont="1" applyBorder="1">
      <alignment/>
      <protection/>
    </xf>
    <xf numFmtId="0" fontId="2" fillId="0" borderId="4" xfId="22" applyFont="1" applyFill="1" applyBorder="1" applyAlignment="1">
      <alignment wrapText="1"/>
      <protection/>
    </xf>
    <xf numFmtId="0" fontId="3" fillId="0" borderId="26" xfId="22" applyFont="1" applyBorder="1" applyAlignment="1">
      <alignment horizontal="center"/>
      <protection/>
    </xf>
    <xf numFmtId="0" fontId="2" fillId="0" borderId="26" xfId="22" applyFont="1" applyFill="1" applyBorder="1">
      <alignment/>
      <protection/>
    </xf>
    <xf numFmtId="0" fontId="2" fillId="0" borderId="1" xfId="22" applyFont="1" applyBorder="1" applyAlignment="1">
      <alignment horizontal="center"/>
      <protection/>
    </xf>
    <xf numFmtId="0" fontId="2" fillId="0" borderId="1" xfId="22" applyFont="1" applyFill="1" applyBorder="1" applyAlignment="1">
      <alignment wrapText="1"/>
      <protection/>
    </xf>
    <xf numFmtId="0" fontId="2" fillId="0" borderId="2" xfId="22" applyFont="1" applyFill="1" applyBorder="1" applyAlignment="1">
      <alignment wrapText="1"/>
      <protection/>
    </xf>
    <xf numFmtId="0" fontId="2" fillId="0" borderId="26" xfId="22" applyFont="1" applyBorder="1" applyAlignment="1">
      <alignment horizontal="center"/>
      <protection/>
    </xf>
    <xf numFmtId="0" fontId="2" fillId="0" borderId="26" xfId="22" applyFont="1" applyFill="1" applyBorder="1" applyAlignment="1">
      <alignment wrapText="1"/>
      <protection/>
    </xf>
    <xf numFmtId="0" fontId="2" fillId="0" borderId="1" xfId="22" applyFont="1" applyFill="1" applyBorder="1" applyAlignment="1">
      <alignment vertical="center" wrapText="1"/>
      <protection/>
    </xf>
    <xf numFmtId="4" fontId="2" fillId="0" borderId="28" xfId="22" applyNumberFormat="1" applyFont="1" applyBorder="1">
      <alignment/>
      <protection/>
    </xf>
    <xf numFmtId="4" fontId="2" fillId="0" borderId="29" xfId="22" applyNumberFormat="1" applyFont="1" applyBorder="1">
      <alignment/>
      <protection/>
    </xf>
    <xf numFmtId="4" fontId="2" fillId="0" borderId="30" xfId="22" applyNumberFormat="1" applyFont="1" applyBorder="1">
      <alignment/>
      <protection/>
    </xf>
    <xf numFmtId="4" fontId="2" fillId="0" borderId="31" xfId="22" applyNumberFormat="1" applyFont="1" applyBorder="1">
      <alignment/>
      <protection/>
    </xf>
    <xf numFmtId="4" fontId="2" fillId="0" borderId="32" xfId="22" applyNumberFormat="1" applyFont="1" applyBorder="1">
      <alignment/>
      <protection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0" borderId="5" xfId="22" applyNumberFormat="1" applyFont="1" applyBorder="1">
      <alignment/>
      <protection/>
    </xf>
    <xf numFmtId="4" fontId="2" fillId="0" borderId="8" xfId="22" applyNumberFormat="1" applyFont="1" applyBorder="1">
      <alignment/>
      <protection/>
    </xf>
    <xf numFmtId="4" fontId="2" fillId="0" borderId="11" xfId="22" applyNumberFormat="1" applyFont="1" applyBorder="1">
      <alignment/>
      <protection/>
    </xf>
    <xf numFmtId="4" fontId="2" fillId="0" borderId="14" xfId="22" applyNumberFormat="1" applyFont="1" applyBorder="1">
      <alignment/>
      <protection/>
    </xf>
    <xf numFmtId="4" fontId="2" fillId="0" borderId="33" xfId="22" applyNumberFormat="1" applyFont="1" applyBorder="1">
      <alignment/>
      <protection/>
    </xf>
    <xf numFmtId="4" fontId="2" fillId="0" borderId="6" xfId="22" applyNumberFormat="1" applyFont="1" applyBorder="1">
      <alignment/>
      <protection/>
    </xf>
    <xf numFmtId="4" fontId="2" fillId="0" borderId="9" xfId="22" applyNumberFormat="1" applyFont="1" applyBorder="1">
      <alignment/>
      <protection/>
    </xf>
    <xf numFmtId="4" fontId="2" fillId="0" borderId="12" xfId="22" applyNumberFormat="1" applyFont="1" applyBorder="1">
      <alignment/>
      <protection/>
    </xf>
    <xf numFmtId="4" fontId="2" fillId="0" borderId="15" xfId="22" applyNumberFormat="1" applyFont="1" applyBorder="1">
      <alignment/>
      <protection/>
    </xf>
    <xf numFmtId="4" fontId="2" fillId="0" borderId="19" xfId="22" applyNumberFormat="1" applyFont="1" applyBorder="1">
      <alignment/>
      <protection/>
    </xf>
    <xf numFmtId="0" fontId="2" fillId="2" borderId="28" xfId="0" applyFont="1" applyFill="1" applyBorder="1" applyAlignment="1">
      <alignment horizontal="center" vertical="center" wrapText="1"/>
    </xf>
    <xf numFmtId="171" fontId="0" fillId="0" borderId="34" xfId="0" applyNumberFormat="1" applyBorder="1" applyAlignment="1">
      <alignment/>
    </xf>
    <xf numFmtId="171" fontId="6" fillId="0" borderId="13" xfId="21" applyNumberFormat="1" applyBorder="1">
      <alignment/>
      <protection/>
    </xf>
    <xf numFmtId="3" fontId="5" fillId="0" borderId="14" xfId="21" applyFont="1" applyBorder="1">
      <alignment/>
      <protection/>
    </xf>
    <xf numFmtId="3" fontId="2" fillId="0" borderId="14" xfId="21" applyFont="1" applyBorder="1" applyAlignment="1">
      <alignment horizontal="left" indent="1"/>
      <protection/>
    </xf>
    <xf numFmtId="3" fontId="2" fillId="0" borderId="33" xfId="21" applyFont="1" applyBorder="1" applyAlignment="1">
      <alignment horizontal="left" indent="1"/>
      <protection/>
    </xf>
    <xf numFmtId="0" fontId="2" fillId="0" borderId="1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3" fontId="2" fillId="0" borderId="33" xfId="21" applyFont="1" applyBorder="1">
      <alignment/>
      <protection/>
    </xf>
    <xf numFmtId="2" fontId="2" fillId="0" borderId="1" xfId="22" applyNumberFormat="1" applyFont="1" applyFill="1" applyBorder="1">
      <alignment/>
      <protection/>
    </xf>
    <xf numFmtId="2" fontId="2" fillId="0" borderId="2" xfId="22" applyNumberFormat="1" applyFont="1" applyFill="1" applyBorder="1">
      <alignment/>
      <protection/>
    </xf>
    <xf numFmtId="2" fontId="2" fillId="0" borderId="2" xfId="22" applyNumberFormat="1" applyFont="1" applyFill="1" applyBorder="1" applyAlignment="1">
      <alignment vertical="top" wrapText="1"/>
      <protection/>
    </xf>
    <xf numFmtId="2" fontId="2" fillId="0" borderId="3" xfId="22" applyNumberFormat="1" applyFont="1" applyFill="1" applyBorder="1" applyAlignment="1">
      <alignment vertical="top" wrapText="1"/>
      <protection/>
    </xf>
    <xf numFmtId="2" fontId="2" fillId="0" borderId="4" xfId="22" applyNumberFormat="1" applyFont="1" applyFill="1" applyBorder="1" applyAlignment="1">
      <alignment vertical="top" wrapText="1"/>
      <protection/>
    </xf>
    <xf numFmtId="2" fontId="2" fillId="0" borderId="4" xfId="22" applyNumberFormat="1" applyFont="1" applyBorder="1">
      <alignment/>
      <protection/>
    </xf>
    <xf numFmtId="2" fontId="2" fillId="0" borderId="2" xfId="22" applyNumberFormat="1" applyFont="1" applyBorder="1">
      <alignment/>
      <protection/>
    </xf>
    <xf numFmtId="2" fontId="2" fillId="0" borderId="4" xfId="22" applyNumberFormat="1" applyFont="1" applyFill="1" applyBorder="1" applyAlignment="1">
      <alignment wrapText="1"/>
      <protection/>
    </xf>
    <xf numFmtId="2" fontId="2" fillId="0" borderId="26" xfId="22" applyNumberFormat="1" applyFont="1" applyFill="1" applyBorder="1">
      <alignment/>
      <protection/>
    </xf>
    <xf numFmtId="2" fontId="2" fillId="0" borderId="1" xfId="22" applyNumberFormat="1" applyFont="1" applyFill="1" applyBorder="1" applyAlignment="1">
      <alignment wrapText="1"/>
      <protection/>
    </xf>
    <xf numFmtId="4" fontId="2" fillId="0" borderId="36" xfId="22" applyNumberFormat="1" applyFont="1" applyBorder="1">
      <alignment/>
      <protection/>
    </xf>
    <xf numFmtId="3" fontId="8" fillId="2" borderId="27" xfId="21" applyFont="1" applyFill="1" applyBorder="1" applyAlignment="1">
      <alignment horizontal="center" vertical="center"/>
      <protection/>
    </xf>
    <xf numFmtId="3" fontId="8" fillId="2" borderId="33" xfId="21" applyFont="1" applyFill="1" applyBorder="1" applyAlignment="1">
      <alignment horizontal="center" vertical="center"/>
      <protection/>
    </xf>
    <xf numFmtId="3" fontId="7" fillId="0" borderId="0" xfId="21" applyFont="1" applyAlignment="1">
      <alignment horizontal="center"/>
      <protection/>
    </xf>
    <xf numFmtId="3" fontId="6" fillId="0" borderId="0" xfId="21" applyAlignment="1">
      <alignment horizontal="center"/>
      <protection/>
    </xf>
    <xf numFmtId="3" fontId="7" fillId="0" borderId="0" xfId="21" applyFont="1">
      <alignment/>
      <protection/>
    </xf>
    <xf numFmtId="165" fontId="7" fillId="0" borderId="0" xfId="20" applyFont="1" applyAlignment="1">
      <alignment/>
    </xf>
    <xf numFmtId="3" fontId="17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měny_8.úpr.rozp." xfId="20"/>
    <cellStyle name="normální_8.úpr.rozp." xfId="21"/>
    <cellStyle name="normální_vyúčt.dot.MŠMT-2004-pro školy-HK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7.8515625" style="24" customWidth="1"/>
    <col min="2" max="2" width="17.00390625" style="25" customWidth="1"/>
    <col min="3" max="16384" width="9.140625" style="24" customWidth="1"/>
  </cols>
  <sheetData>
    <row r="1" spans="1:2" s="146" customFormat="1" ht="15.75">
      <c r="A1" s="148" t="s">
        <v>116</v>
      </c>
      <c r="B1" s="147"/>
    </row>
    <row r="3" spans="1:2" ht="15.75">
      <c r="A3" s="32" t="s">
        <v>93</v>
      </c>
      <c r="B3" s="31"/>
    </row>
    <row r="4" spans="1:2" ht="9" customHeight="1">
      <c r="A4" s="144"/>
      <c r="B4" s="145"/>
    </row>
    <row r="5" spans="1:2" ht="17.25" customHeight="1" thickBot="1">
      <c r="A5" s="33" t="s">
        <v>32</v>
      </c>
      <c r="B5" s="26" t="s">
        <v>29</v>
      </c>
    </row>
    <row r="6" spans="1:2" ht="12.75">
      <c r="A6" s="142" t="s">
        <v>30</v>
      </c>
      <c r="B6" s="67" t="s">
        <v>31</v>
      </c>
    </row>
    <row r="7" spans="1:2" ht="13.5" thickBot="1">
      <c r="A7" s="143"/>
      <c r="B7" s="70" t="s">
        <v>94</v>
      </c>
    </row>
    <row r="8" spans="1:2" ht="19.5" customHeight="1">
      <c r="A8" s="68" t="s">
        <v>112</v>
      </c>
      <c r="B8" s="69">
        <v>4030417.5</v>
      </c>
    </row>
    <row r="9" spans="1:2" ht="9.75" customHeight="1">
      <c r="A9" s="125" t="s">
        <v>2</v>
      </c>
      <c r="B9" s="62"/>
    </row>
    <row r="10" spans="1:2" ht="12.75">
      <c r="A10" s="126" t="s">
        <v>114</v>
      </c>
      <c r="B10" s="62">
        <v>299649.3</v>
      </c>
    </row>
    <row r="11" spans="1:2" ht="12.75">
      <c r="A11" s="126" t="s">
        <v>33</v>
      </c>
      <c r="B11" s="62">
        <v>600</v>
      </c>
    </row>
    <row r="12" spans="1:2" ht="12.75">
      <c r="A12" s="126" t="s">
        <v>34</v>
      </c>
      <c r="B12" s="62"/>
    </row>
    <row r="13" spans="1:2" ht="12.75">
      <c r="A13" s="126" t="s">
        <v>35</v>
      </c>
      <c r="B13" s="62">
        <v>1442659.4</v>
      </c>
    </row>
    <row r="14" spans="1:4" ht="12.75">
      <c r="A14" s="126" t="s">
        <v>36</v>
      </c>
      <c r="B14" s="62">
        <v>127708</v>
      </c>
      <c r="C14" s="27"/>
      <c r="D14" s="28"/>
    </row>
    <row r="15" spans="1:2" ht="12.75">
      <c r="A15" s="126" t="s">
        <v>37</v>
      </c>
      <c r="B15" s="62">
        <v>2204391.6</v>
      </c>
    </row>
    <row r="16" spans="1:2" ht="12.75">
      <c r="A16" s="126" t="s">
        <v>38</v>
      </c>
      <c r="B16" s="62">
        <v>1330</v>
      </c>
    </row>
    <row r="17" spans="1:2" ht="12.75">
      <c r="A17" s="126" t="s">
        <v>101</v>
      </c>
      <c r="B17" s="62">
        <v>3673.9</v>
      </c>
    </row>
    <row r="18" spans="1:2" ht="12.75">
      <c r="A18" s="126" t="s">
        <v>102</v>
      </c>
      <c r="B18" s="62">
        <v>34.7</v>
      </c>
    </row>
    <row r="19" spans="1:2" ht="12.75">
      <c r="A19" s="126" t="s">
        <v>103</v>
      </c>
      <c r="B19" s="62">
        <v>29985.8</v>
      </c>
    </row>
    <row r="20" spans="1:2" ht="12.75">
      <c r="A20" s="126" t="s">
        <v>104</v>
      </c>
      <c r="B20" s="62">
        <v>115.1</v>
      </c>
    </row>
    <row r="21" spans="1:2" ht="12.75">
      <c r="A21" s="126" t="s">
        <v>105</v>
      </c>
      <c r="B21" s="62">
        <v>477.9</v>
      </c>
    </row>
    <row r="22" spans="1:2" ht="12.75">
      <c r="A22" s="126" t="s">
        <v>39</v>
      </c>
      <c r="B22" s="62">
        <v>746</v>
      </c>
    </row>
    <row r="23" spans="1:2" ht="12.75">
      <c r="A23" s="126" t="s">
        <v>106</v>
      </c>
      <c r="B23" s="62">
        <v>395</v>
      </c>
    </row>
    <row r="24" spans="1:2" ht="12.75">
      <c r="A24" s="126" t="s">
        <v>107</v>
      </c>
      <c r="B24" s="62">
        <v>4878</v>
      </c>
    </row>
    <row r="25" spans="1:2" ht="12.75">
      <c r="A25" s="126" t="s">
        <v>108</v>
      </c>
      <c r="B25" s="62">
        <v>50</v>
      </c>
    </row>
    <row r="26" spans="1:2" ht="12.75">
      <c r="A26" s="126" t="s">
        <v>109</v>
      </c>
      <c r="B26" s="62">
        <v>1393</v>
      </c>
    </row>
    <row r="27" spans="1:2" ht="12.75">
      <c r="A27" s="126" t="s">
        <v>110</v>
      </c>
      <c r="B27" s="62"/>
    </row>
    <row r="28" spans="1:2" ht="12.75">
      <c r="A28" s="126" t="s">
        <v>111</v>
      </c>
      <c r="B28" s="62"/>
    </row>
    <row r="29" spans="1:2" ht="12.75">
      <c r="A29" s="126" t="s">
        <v>40</v>
      </c>
      <c r="B29" s="62">
        <v>229.1</v>
      </c>
    </row>
    <row r="30" spans="1:2" ht="12.75">
      <c r="A30" s="126" t="s">
        <v>41</v>
      </c>
      <c r="B30" s="62">
        <v>17166</v>
      </c>
    </row>
    <row r="31" spans="1:2" ht="12.75">
      <c r="A31" s="126" t="s">
        <v>33</v>
      </c>
      <c r="B31" s="62">
        <v>600</v>
      </c>
    </row>
    <row r="32" spans="1:2" ht="12.75">
      <c r="A32" s="126" t="s">
        <v>44</v>
      </c>
      <c r="B32" s="62">
        <v>14060</v>
      </c>
    </row>
    <row r="33" spans="1:2" ht="12.75">
      <c r="A33" s="71"/>
      <c r="B33" s="62"/>
    </row>
    <row r="34" spans="1:2" ht="30" customHeight="1">
      <c r="A34" s="65" t="s">
        <v>113</v>
      </c>
      <c r="B34" s="61">
        <f>SUM(B35:B39)</f>
        <v>31175.7</v>
      </c>
    </row>
    <row r="35" spans="1:2" ht="12.75" customHeight="1">
      <c r="A35" s="125" t="s">
        <v>2</v>
      </c>
      <c r="B35" s="62"/>
    </row>
    <row r="36" spans="1:2" ht="12.75" customHeight="1">
      <c r="A36" s="126" t="s">
        <v>42</v>
      </c>
      <c r="B36" s="62">
        <v>20925.4</v>
      </c>
    </row>
    <row r="37" spans="1:2" ht="12.75" customHeight="1">
      <c r="A37" s="126" t="s">
        <v>43</v>
      </c>
      <c r="B37" s="62">
        <v>2996.7</v>
      </c>
    </row>
    <row r="38" spans="1:2" ht="12.75" customHeight="1">
      <c r="A38" s="126" t="s">
        <v>96</v>
      </c>
      <c r="B38" s="62">
        <v>1763.6</v>
      </c>
    </row>
    <row r="39" spans="1:2" ht="12.75" customHeight="1">
      <c r="A39" s="126" t="s">
        <v>44</v>
      </c>
      <c r="B39" s="62">
        <v>5490</v>
      </c>
    </row>
    <row r="40" spans="1:2" ht="30" customHeight="1">
      <c r="A40" s="63" t="s">
        <v>47</v>
      </c>
      <c r="B40" s="64"/>
    </row>
    <row r="41" spans="1:2" ht="12.75" customHeight="1">
      <c r="A41" s="125" t="s">
        <v>45</v>
      </c>
      <c r="B41" s="61"/>
    </row>
    <row r="42" spans="1:2" ht="12.75">
      <c r="A42" s="126" t="s">
        <v>46</v>
      </c>
      <c r="B42" s="62">
        <v>116462.8</v>
      </c>
    </row>
    <row r="43" spans="1:2" ht="12.75">
      <c r="A43" s="126" t="s">
        <v>48</v>
      </c>
      <c r="B43" s="62">
        <v>95393.3</v>
      </c>
    </row>
    <row r="44" spans="1:2" ht="13.5" thickBot="1">
      <c r="A44" s="127" t="s">
        <v>49</v>
      </c>
      <c r="B44" s="66">
        <v>15908.3</v>
      </c>
    </row>
    <row r="45" ht="13.5" thickBot="1"/>
    <row r="46" spans="1:2" ht="15">
      <c r="A46" s="72" t="s">
        <v>52</v>
      </c>
      <c r="B46" s="73">
        <f>SUM(B47:B51)</f>
        <v>64408.1</v>
      </c>
    </row>
    <row r="47" spans="1:2" ht="12.75">
      <c r="A47" s="128" t="s">
        <v>99</v>
      </c>
      <c r="B47" s="124">
        <v>3000</v>
      </c>
    </row>
    <row r="48" spans="1:2" ht="12.75">
      <c r="A48" s="128" t="s">
        <v>50</v>
      </c>
      <c r="B48" s="123">
        <v>50588</v>
      </c>
    </row>
    <row r="49" spans="1:2" ht="12.75">
      <c r="A49" s="129" t="s">
        <v>100</v>
      </c>
      <c r="B49" s="123">
        <v>5315.8</v>
      </c>
    </row>
    <row r="50" spans="1:2" ht="12.75">
      <c r="A50" s="129" t="s">
        <v>98</v>
      </c>
      <c r="B50" s="123">
        <v>5469.7</v>
      </c>
    </row>
    <row r="51" spans="1:2" ht="13.5" thickBot="1">
      <c r="A51" s="130" t="s">
        <v>97</v>
      </c>
      <c r="B51" s="74">
        <v>34.6</v>
      </c>
    </row>
  </sheetData>
  <sheetProtection sheet="1" objects="1" scenarios="1" selectLockedCells="1" selectUnlockedCells="1"/>
  <mergeCells count="2">
    <mergeCell ref="A6:A7"/>
    <mergeCell ref="A4:B4"/>
  </mergeCells>
  <printOptions horizontalCentered="1"/>
  <pageMargins left="0.984251968503937" right="0.3937007874015748" top="0.984251968503937" bottom="0.984251968503937" header="0.6692913385826772" footer="0.31496062992125984"/>
  <pageSetup horizontalDpi="600" verticalDpi="600" orientation="portrait" paperSize="9" r:id="rId1"/>
  <headerFooter alignWithMargins="0">
    <oddHeader>&amp;R&amp;"Arial,Kurzíva"Výroční zpráva o stavu a rozvoji vzdělávací soustavy v Královéhradeckém kraji - 2004/2005</oddHeader>
    <oddFooter>&amp;LPO - příspěvková organizace
ÚP - úřad práce
SR - státní rozpočet (MF, MŠMT)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7.7109375" style="0" customWidth="1"/>
    <col min="2" max="2" width="43.7109375" style="0" customWidth="1"/>
    <col min="3" max="3" width="18.140625" style="0" customWidth="1"/>
    <col min="4" max="4" width="15.7109375" style="0" customWidth="1"/>
    <col min="5" max="5" width="15.28125" style="0" customWidth="1"/>
    <col min="6" max="6" width="12.8515625" style="0" customWidth="1"/>
    <col min="7" max="7" width="13.421875" style="0" customWidth="1"/>
    <col min="8" max="8" width="15.7109375" style="0" customWidth="1"/>
    <col min="9" max="9" width="13.8515625" style="0" customWidth="1"/>
  </cols>
  <sheetData>
    <row r="1" ht="15.75">
      <c r="A1" s="148" t="s">
        <v>116</v>
      </c>
    </row>
    <row r="3" spans="1:3" ht="15.75">
      <c r="A3" s="29" t="s">
        <v>92</v>
      </c>
      <c r="C3" s="23"/>
    </row>
    <row r="4" spans="1:7" ht="13.5" thickBot="1">
      <c r="A4" s="1"/>
      <c r="B4" s="2"/>
      <c r="C4" s="21"/>
      <c r="G4" s="30" t="s">
        <v>51</v>
      </c>
    </row>
    <row r="5" spans="1:7" ht="43.5" customHeight="1" thickBot="1">
      <c r="A5" s="75"/>
      <c r="B5" s="76" t="s">
        <v>0</v>
      </c>
      <c r="C5" s="110" t="s">
        <v>22</v>
      </c>
      <c r="D5" s="111" t="s">
        <v>64</v>
      </c>
      <c r="E5" s="78" t="s">
        <v>63</v>
      </c>
      <c r="F5" s="78" t="s">
        <v>62</v>
      </c>
      <c r="G5" s="122" t="s">
        <v>65</v>
      </c>
    </row>
    <row r="6" spans="1:7" ht="13.5" thickBot="1">
      <c r="A6" s="85"/>
      <c r="B6" s="86" t="s">
        <v>1</v>
      </c>
      <c r="C6" s="131">
        <f>SUM(D6:G6)</f>
        <v>3814404.7340000006</v>
      </c>
      <c r="D6" s="117">
        <f>D8+D13+D14+D15+D16+D17+D18+D19+D20+D21+D28+D29+D30+D31+D32+D33+D34+D35+D36+D37+D38</f>
        <v>1462488.08</v>
      </c>
      <c r="E6" s="141">
        <f>E8+E13+E14+E15+E16+E17+E18+E19+E20+E21+E28+E29+E30+E31+E32+E33+E34+E35+E36+E37+E38</f>
        <v>2222073.3460000004</v>
      </c>
      <c r="F6" s="117">
        <f>F8+F13+F14+F15+F16+F17+F18+F19+F20+F21+F28+F29+F30+F31+F32+F33+F34+F35+F36+F37+F38</f>
        <v>129458.308</v>
      </c>
      <c r="G6" s="105">
        <f>G8+G13+G14+G15+G16+G17+G18+G19+G20+G21+G28+G29+G30+G31+G32+G33+G34+G35+G36+G37+G38</f>
        <v>385</v>
      </c>
    </row>
    <row r="7" spans="1:7" ht="12.75">
      <c r="A7" s="87"/>
      <c r="B7" s="88" t="s">
        <v>2</v>
      </c>
      <c r="C7" s="132"/>
      <c r="D7" s="113"/>
      <c r="E7" s="118"/>
      <c r="F7" s="118"/>
      <c r="G7" s="106"/>
    </row>
    <row r="8" spans="1:7" ht="12.75">
      <c r="A8" s="87">
        <v>33353</v>
      </c>
      <c r="B8" s="89" t="s">
        <v>3</v>
      </c>
      <c r="C8" s="133">
        <f>SUM(D8:G8)</f>
        <v>3647051</v>
      </c>
      <c r="D8" s="113">
        <v>1442611.4</v>
      </c>
      <c r="E8" s="118">
        <f>E10+E11+E12</f>
        <v>2204439.6</v>
      </c>
      <c r="F8" s="118">
        <v>0</v>
      </c>
      <c r="G8" s="106"/>
    </row>
    <row r="9" spans="1:7" ht="12.75">
      <c r="A9" s="87"/>
      <c r="B9" s="89" t="s">
        <v>4</v>
      </c>
      <c r="C9" s="133"/>
      <c r="D9" s="113"/>
      <c r="E9" s="118"/>
      <c r="F9" s="118"/>
      <c r="G9" s="106"/>
    </row>
    <row r="10" spans="1:7" ht="12.75">
      <c r="A10" s="87"/>
      <c r="B10" s="89" t="s">
        <v>5</v>
      </c>
      <c r="C10" s="133">
        <f aca="true" t="shared" si="0" ref="C10:C37">SUM(D10:G10)</f>
        <v>2570872</v>
      </c>
      <c r="D10" s="113">
        <v>1009104.9</v>
      </c>
      <c r="E10" s="118">
        <v>1561767.1</v>
      </c>
      <c r="F10" s="118"/>
      <c r="G10" s="106"/>
    </row>
    <row r="11" spans="1:7" ht="12.75">
      <c r="A11" s="87"/>
      <c r="B11" s="89" t="s">
        <v>6</v>
      </c>
      <c r="C11" s="133">
        <f t="shared" si="0"/>
        <v>33975</v>
      </c>
      <c r="D11" s="113">
        <v>17426.8</v>
      </c>
      <c r="E11" s="118">
        <v>16548.2</v>
      </c>
      <c r="F11" s="118"/>
      <c r="G11" s="106"/>
    </row>
    <row r="12" spans="1:7" ht="12.75">
      <c r="A12" s="90"/>
      <c r="B12" s="91" t="s">
        <v>7</v>
      </c>
      <c r="C12" s="134">
        <f t="shared" si="0"/>
        <v>1042204</v>
      </c>
      <c r="D12" s="114">
        <v>416079.7</v>
      </c>
      <c r="E12" s="119">
        <v>626124.3</v>
      </c>
      <c r="F12" s="119"/>
      <c r="G12" s="107"/>
    </row>
    <row r="13" spans="1:7" ht="12.75">
      <c r="A13" s="87">
        <v>33354</v>
      </c>
      <c r="B13" s="89" t="s">
        <v>67</v>
      </c>
      <c r="C13" s="133">
        <f t="shared" si="0"/>
        <v>0</v>
      </c>
      <c r="D13" s="113">
        <v>0</v>
      </c>
      <c r="E13" s="118">
        <v>0</v>
      </c>
      <c r="F13" s="118"/>
      <c r="G13" s="106"/>
    </row>
    <row r="14" spans="1:7" ht="12.75">
      <c r="A14" s="92">
        <v>33122</v>
      </c>
      <c r="B14" s="93" t="s">
        <v>8</v>
      </c>
      <c r="C14" s="135">
        <f t="shared" si="0"/>
        <v>373</v>
      </c>
      <c r="D14" s="115">
        <v>193</v>
      </c>
      <c r="E14" s="120">
        <v>150</v>
      </c>
      <c r="F14" s="120">
        <v>20</v>
      </c>
      <c r="G14" s="108">
        <v>10</v>
      </c>
    </row>
    <row r="15" spans="1:7" ht="12.75">
      <c r="A15" s="92">
        <v>33155</v>
      </c>
      <c r="B15" s="93" t="s">
        <v>9</v>
      </c>
      <c r="C15" s="135">
        <f t="shared" si="0"/>
        <v>127708</v>
      </c>
      <c r="D15" s="115">
        <v>0</v>
      </c>
      <c r="E15" s="120">
        <v>0</v>
      </c>
      <c r="F15" s="120">
        <v>127708</v>
      </c>
      <c r="G15" s="108"/>
    </row>
    <row r="16" spans="1:7" ht="12.75">
      <c r="A16" s="92">
        <v>33160</v>
      </c>
      <c r="B16" s="93" t="s">
        <v>10</v>
      </c>
      <c r="C16" s="135">
        <f t="shared" si="0"/>
        <v>791.1</v>
      </c>
      <c r="D16" s="115">
        <v>640.1</v>
      </c>
      <c r="E16" s="120">
        <v>110</v>
      </c>
      <c r="F16" s="120">
        <v>41</v>
      </c>
      <c r="G16" s="108"/>
    </row>
    <row r="17" spans="1:7" ht="12.75">
      <c r="A17" s="92">
        <v>33163</v>
      </c>
      <c r="B17" s="93" t="s">
        <v>11</v>
      </c>
      <c r="C17" s="135">
        <f t="shared" si="0"/>
        <v>373</v>
      </c>
      <c r="D17" s="115">
        <v>115</v>
      </c>
      <c r="E17" s="120">
        <v>248</v>
      </c>
      <c r="F17" s="120">
        <v>10</v>
      </c>
      <c r="G17" s="108"/>
    </row>
    <row r="18" spans="1:7" ht="12.75">
      <c r="A18" s="92">
        <v>33166</v>
      </c>
      <c r="B18" s="93" t="s">
        <v>12</v>
      </c>
      <c r="C18" s="135">
        <f t="shared" si="0"/>
        <v>1330</v>
      </c>
      <c r="D18" s="115">
        <v>0</v>
      </c>
      <c r="E18" s="120">
        <v>955</v>
      </c>
      <c r="F18" s="120"/>
      <c r="G18" s="108">
        <v>375</v>
      </c>
    </row>
    <row r="19" spans="1:7" ht="12.75">
      <c r="A19" s="92">
        <v>33192</v>
      </c>
      <c r="B19" s="93" t="s">
        <v>68</v>
      </c>
      <c r="C19" s="135">
        <f t="shared" si="0"/>
        <v>0</v>
      </c>
      <c r="D19" s="115">
        <v>0</v>
      </c>
      <c r="E19" s="120">
        <v>0</v>
      </c>
      <c r="F19" s="120"/>
      <c r="G19" s="108"/>
    </row>
    <row r="20" spans="1:7" ht="12.75">
      <c r="A20" s="92">
        <v>33244</v>
      </c>
      <c r="B20" s="93" t="s">
        <v>69</v>
      </c>
      <c r="C20" s="135">
        <f t="shared" si="0"/>
        <v>0</v>
      </c>
      <c r="D20" s="115">
        <v>0</v>
      </c>
      <c r="E20" s="120">
        <v>0</v>
      </c>
      <c r="F20" s="120"/>
      <c r="G20" s="108"/>
    </row>
    <row r="21" spans="1:7" ht="12.75">
      <c r="A21" s="92">
        <v>33245</v>
      </c>
      <c r="B21" s="93" t="s">
        <v>15</v>
      </c>
      <c r="C21" s="135">
        <f t="shared" si="0"/>
        <v>29906.554</v>
      </c>
      <c r="D21" s="115">
        <v>14009.58</v>
      </c>
      <c r="E21" s="120">
        <v>14217.666</v>
      </c>
      <c r="F21" s="120">
        <v>1679.308</v>
      </c>
      <c r="G21" s="108"/>
    </row>
    <row r="22" spans="1:7" ht="12.75">
      <c r="A22" s="92"/>
      <c r="B22" s="93" t="s">
        <v>70</v>
      </c>
      <c r="C22" s="135">
        <f t="shared" si="0"/>
        <v>16155.62</v>
      </c>
      <c r="D22" s="115">
        <v>6567.85</v>
      </c>
      <c r="E22" s="120">
        <v>8997.03</v>
      </c>
      <c r="F22" s="120">
        <v>590.74</v>
      </c>
      <c r="G22" s="108"/>
    </row>
    <row r="23" spans="1:7" ht="12.75">
      <c r="A23" s="92"/>
      <c r="B23" s="93" t="s">
        <v>71</v>
      </c>
      <c r="C23" s="135">
        <f t="shared" si="0"/>
        <v>2311.218</v>
      </c>
      <c r="D23" s="115">
        <v>1085.994</v>
      </c>
      <c r="E23" s="120">
        <v>1002.456</v>
      </c>
      <c r="F23" s="120">
        <v>222.768</v>
      </c>
      <c r="G23" s="108"/>
    </row>
    <row r="24" spans="1:7" ht="12.75">
      <c r="A24" s="92"/>
      <c r="B24" s="93" t="s">
        <v>72</v>
      </c>
      <c r="C24" s="135">
        <f t="shared" si="0"/>
        <v>918.3</v>
      </c>
      <c r="D24" s="115">
        <v>0</v>
      </c>
      <c r="E24" s="120">
        <v>418.3</v>
      </c>
      <c r="F24" s="120">
        <v>500</v>
      </c>
      <c r="G24" s="108"/>
    </row>
    <row r="25" spans="1:7" ht="12.75">
      <c r="A25" s="92"/>
      <c r="B25" s="93" t="s">
        <v>73</v>
      </c>
      <c r="C25" s="135">
        <f t="shared" si="0"/>
        <v>4671.986</v>
      </c>
      <c r="D25" s="115">
        <v>4366.856</v>
      </c>
      <c r="E25" s="120">
        <v>305.13</v>
      </c>
      <c r="F25" s="120"/>
      <c r="G25" s="108"/>
    </row>
    <row r="26" spans="1:7" ht="12.75">
      <c r="A26" s="92"/>
      <c r="B26" s="93" t="s">
        <v>74</v>
      </c>
      <c r="C26" s="135">
        <f t="shared" si="0"/>
        <v>4269.43</v>
      </c>
      <c r="D26" s="115">
        <v>788.88</v>
      </c>
      <c r="E26" s="120">
        <v>3304.75</v>
      </c>
      <c r="F26" s="120">
        <v>175.8</v>
      </c>
      <c r="G26" s="108"/>
    </row>
    <row r="27" spans="1:7" ht="25.5">
      <c r="A27" s="92"/>
      <c r="B27" s="93" t="s">
        <v>115</v>
      </c>
      <c r="C27" s="135">
        <f t="shared" si="0"/>
        <v>1580</v>
      </c>
      <c r="D27" s="115">
        <v>1200</v>
      </c>
      <c r="E27" s="120">
        <v>190</v>
      </c>
      <c r="F27" s="120">
        <v>190</v>
      </c>
      <c r="G27" s="108"/>
    </row>
    <row r="28" spans="1:7" ht="12.75">
      <c r="A28" s="92">
        <v>33246</v>
      </c>
      <c r="B28" s="93" t="s">
        <v>75</v>
      </c>
      <c r="C28" s="135">
        <f t="shared" si="0"/>
        <v>0</v>
      </c>
      <c r="D28" s="115">
        <v>0</v>
      </c>
      <c r="E28" s="120">
        <v>0</v>
      </c>
      <c r="F28" s="120"/>
      <c r="G28" s="108"/>
    </row>
    <row r="29" spans="1:7" ht="12.75">
      <c r="A29" s="92">
        <v>33264</v>
      </c>
      <c r="B29" s="93" t="s">
        <v>76</v>
      </c>
      <c r="C29" s="135">
        <f t="shared" si="0"/>
        <v>50</v>
      </c>
      <c r="D29" s="115">
        <v>0</v>
      </c>
      <c r="E29" s="120">
        <v>50</v>
      </c>
      <c r="F29" s="120"/>
      <c r="G29" s="108"/>
    </row>
    <row r="30" spans="1:7" ht="12.75">
      <c r="A30" s="92">
        <v>33339</v>
      </c>
      <c r="B30" s="93" t="s">
        <v>77</v>
      </c>
      <c r="C30" s="135">
        <f t="shared" si="0"/>
        <v>0</v>
      </c>
      <c r="D30" s="115">
        <v>0</v>
      </c>
      <c r="E30" s="120">
        <v>0</v>
      </c>
      <c r="F30" s="120"/>
      <c r="G30" s="108"/>
    </row>
    <row r="31" spans="1:7" ht="25.5">
      <c r="A31" s="92">
        <v>33346</v>
      </c>
      <c r="B31" s="93" t="s">
        <v>78</v>
      </c>
      <c r="C31" s="135">
        <f t="shared" si="0"/>
        <v>0</v>
      </c>
      <c r="D31" s="115">
        <v>0</v>
      </c>
      <c r="E31" s="120">
        <v>0</v>
      </c>
      <c r="F31" s="120"/>
      <c r="G31" s="108"/>
    </row>
    <row r="32" spans="1:7" ht="12.75">
      <c r="A32" s="92">
        <v>33383</v>
      </c>
      <c r="B32" s="94" t="s">
        <v>79</v>
      </c>
      <c r="C32" s="136">
        <f t="shared" si="0"/>
        <v>115.08</v>
      </c>
      <c r="D32" s="115">
        <v>0</v>
      </c>
      <c r="E32" s="120">
        <v>115.08</v>
      </c>
      <c r="F32" s="120"/>
      <c r="G32" s="108"/>
    </row>
    <row r="33" spans="1:7" ht="12.75">
      <c r="A33" s="87">
        <v>33426</v>
      </c>
      <c r="B33" s="95" t="s">
        <v>80</v>
      </c>
      <c r="C33" s="137">
        <f t="shared" si="0"/>
        <v>0</v>
      </c>
      <c r="D33" s="113">
        <v>0</v>
      </c>
      <c r="E33" s="118">
        <v>0</v>
      </c>
      <c r="F33" s="118"/>
      <c r="G33" s="106"/>
    </row>
    <row r="34" spans="1:7" ht="12.75">
      <c r="A34" s="92">
        <v>33429</v>
      </c>
      <c r="B34" s="94" t="s">
        <v>81</v>
      </c>
      <c r="C34" s="136">
        <f t="shared" si="0"/>
        <v>4878</v>
      </c>
      <c r="D34" s="115">
        <v>4878</v>
      </c>
      <c r="E34" s="120">
        <v>0</v>
      </c>
      <c r="F34" s="120"/>
      <c r="G34" s="108"/>
    </row>
    <row r="35" spans="1:7" ht="12.75">
      <c r="A35" s="92">
        <v>33430</v>
      </c>
      <c r="B35" s="94" t="s">
        <v>82</v>
      </c>
      <c r="C35" s="136">
        <f t="shared" si="0"/>
        <v>395</v>
      </c>
      <c r="D35" s="115">
        <v>0</v>
      </c>
      <c r="E35" s="120">
        <v>395</v>
      </c>
      <c r="F35" s="120"/>
      <c r="G35" s="108"/>
    </row>
    <row r="36" spans="1:7" ht="12.75">
      <c r="A36" s="92">
        <v>33435</v>
      </c>
      <c r="B36" s="94" t="s">
        <v>83</v>
      </c>
      <c r="C36" s="136">
        <f t="shared" si="0"/>
        <v>1393</v>
      </c>
      <c r="D36" s="115">
        <v>0</v>
      </c>
      <c r="E36" s="120">
        <v>1393</v>
      </c>
      <c r="F36" s="120"/>
      <c r="G36" s="108"/>
    </row>
    <row r="37" spans="1:7" ht="12.75">
      <c r="A37" s="92">
        <v>33445</v>
      </c>
      <c r="B37" s="96" t="s">
        <v>84</v>
      </c>
      <c r="C37" s="138">
        <f t="shared" si="0"/>
        <v>41</v>
      </c>
      <c r="D37" s="115">
        <v>41</v>
      </c>
      <c r="E37" s="120">
        <v>0</v>
      </c>
      <c r="F37" s="120"/>
      <c r="G37" s="108"/>
    </row>
    <row r="38" spans="1:7" ht="12.75">
      <c r="A38" s="92"/>
      <c r="B38" s="96"/>
      <c r="C38" s="138"/>
      <c r="D38" s="115"/>
      <c r="E38" s="120"/>
      <c r="F38" s="120"/>
      <c r="G38" s="108"/>
    </row>
    <row r="39" spans="1:7" ht="12.75">
      <c r="A39" s="92"/>
      <c r="B39" s="96"/>
      <c r="C39" s="138"/>
      <c r="D39" s="115"/>
      <c r="E39" s="120"/>
      <c r="F39" s="120"/>
      <c r="G39" s="108"/>
    </row>
    <row r="40" spans="1:7" ht="12.75">
      <c r="A40" s="92"/>
      <c r="B40" s="96"/>
      <c r="C40" s="138"/>
      <c r="D40" s="115"/>
      <c r="E40" s="120"/>
      <c r="F40" s="120"/>
      <c r="G40" s="108"/>
    </row>
    <row r="41" spans="1:7" ht="13.5" thickBot="1">
      <c r="A41" s="97"/>
      <c r="B41" s="98"/>
      <c r="C41" s="139"/>
      <c r="D41" s="116"/>
      <c r="E41" s="121"/>
      <c r="F41" s="121"/>
      <c r="G41" s="109"/>
    </row>
    <row r="42" spans="1:7" ht="13.5" thickBot="1">
      <c r="A42" s="99"/>
      <c r="B42" s="100" t="s">
        <v>85</v>
      </c>
      <c r="C42" s="140">
        <f>SUM(D42:G42)</f>
        <v>1763.43</v>
      </c>
      <c r="D42" s="112">
        <v>800.38</v>
      </c>
      <c r="E42" s="117">
        <v>463.05</v>
      </c>
      <c r="F42" s="117">
        <v>500</v>
      </c>
      <c r="G42" s="105"/>
    </row>
    <row r="43" spans="1:7" ht="12.75">
      <c r="A43" s="87"/>
      <c r="B43" s="88" t="s">
        <v>2</v>
      </c>
      <c r="C43" s="132"/>
      <c r="D43" s="113"/>
      <c r="E43" s="118"/>
      <c r="F43" s="118"/>
      <c r="G43" s="106"/>
    </row>
    <row r="44" spans="1:7" ht="12.75">
      <c r="A44" s="90">
        <v>33625</v>
      </c>
      <c r="B44" s="91" t="s">
        <v>86</v>
      </c>
      <c r="C44" s="134">
        <f aca="true" t="shared" si="1" ref="C44:C49">SUM(D44:G44)</f>
        <v>1763.43</v>
      </c>
      <c r="D44" s="114">
        <v>800.38</v>
      </c>
      <c r="E44" s="119">
        <v>463.05</v>
      </c>
      <c r="F44" s="119">
        <v>500</v>
      </c>
      <c r="G44" s="107"/>
    </row>
    <row r="45" spans="1:7" ht="12.75">
      <c r="A45" s="90"/>
      <c r="B45" s="91" t="s">
        <v>87</v>
      </c>
      <c r="C45" s="134">
        <f t="shared" si="1"/>
        <v>661.1800000000001</v>
      </c>
      <c r="D45" s="114">
        <v>432.38</v>
      </c>
      <c r="E45" s="119">
        <v>228.8</v>
      </c>
      <c r="F45" s="119"/>
      <c r="G45" s="107"/>
    </row>
    <row r="46" spans="1:7" ht="12.75">
      <c r="A46" s="90"/>
      <c r="B46" s="91" t="s">
        <v>88</v>
      </c>
      <c r="C46" s="134">
        <f t="shared" si="1"/>
        <v>614</v>
      </c>
      <c r="D46" s="114">
        <v>0</v>
      </c>
      <c r="E46" s="119">
        <v>114</v>
      </c>
      <c r="F46" s="119">
        <v>500</v>
      </c>
      <c r="G46" s="107"/>
    </row>
    <row r="47" spans="1:7" ht="12.75">
      <c r="A47" s="90"/>
      <c r="B47" s="91" t="s">
        <v>89</v>
      </c>
      <c r="C47" s="134">
        <f t="shared" si="1"/>
        <v>168.25</v>
      </c>
      <c r="D47" s="114">
        <v>48</v>
      </c>
      <c r="E47" s="119">
        <v>120.25</v>
      </c>
      <c r="F47" s="119"/>
      <c r="G47" s="107"/>
    </row>
    <row r="48" spans="1:7" ht="25.5">
      <c r="A48" s="90"/>
      <c r="B48" s="91" t="s">
        <v>90</v>
      </c>
      <c r="C48" s="134">
        <f t="shared" si="1"/>
        <v>320</v>
      </c>
      <c r="D48" s="114">
        <v>320</v>
      </c>
      <c r="E48" s="119">
        <v>0</v>
      </c>
      <c r="F48" s="119"/>
      <c r="G48" s="107"/>
    </row>
    <row r="49" spans="1:7" ht="25.5">
      <c r="A49" s="92">
        <v>33714</v>
      </c>
      <c r="B49" s="93" t="s">
        <v>21</v>
      </c>
      <c r="C49" s="135">
        <f t="shared" si="1"/>
        <v>0</v>
      </c>
      <c r="D49" s="115">
        <v>0</v>
      </c>
      <c r="E49" s="120">
        <v>0</v>
      </c>
      <c r="F49" s="120"/>
      <c r="G49" s="108"/>
    </row>
    <row r="50" spans="1:7" ht="12.75">
      <c r="A50" s="87"/>
      <c r="B50" s="101"/>
      <c r="C50" s="101"/>
      <c r="D50" s="113"/>
      <c r="E50" s="118"/>
      <c r="F50" s="118"/>
      <c r="G50" s="106"/>
    </row>
    <row r="51" spans="1:7" ht="12.75">
      <c r="A51" s="92"/>
      <c r="B51" s="96"/>
      <c r="C51" s="96"/>
      <c r="D51" s="115"/>
      <c r="E51" s="120"/>
      <c r="F51" s="120"/>
      <c r="G51" s="108"/>
    </row>
    <row r="52" spans="1:7" ht="13.5" thickBot="1">
      <c r="A52" s="102"/>
      <c r="B52" s="103"/>
      <c r="C52" s="103"/>
      <c r="D52" s="116"/>
      <c r="E52" s="121"/>
      <c r="F52" s="121"/>
      <c r="G52" s="109"/>
    </row>
    <row r="53" spans="1:7" ht="13.5" thickBot="1">
      <c r="A53" s="99"/>
      <c r="B53" s="104" t="s">
        <v>91</v>
      </c>
      <c r="C53" s="104">
        <f>C6+C42</f>
        <v>3816168.164000001</v>
      </c>
      <c r="D53" s="117">
        <f>D6+D42</f>
        <v>1463288.46</v>
      </c>
      <c r="E53" s="117">
        <f>E6+E42</f>
        <v>2222536.396</v>
      </c>
      <c r="F53" s="117">
        <f>F6+F42</f>
        <v>129958.308</v>
      </c>
      <c r="G53" s="105">
        <f>G6+G42</f>
        <v>385</v>
      </c>
    </row>
  </sheetData>
  <sheetProtection selectLockedCells="1" selectUnlockedCells="1"/>
  <printOptions/>
  <pageMargins left="0.41" right="0.38" top="1" bottom="1" header="0.4921259845" footer="0.492125984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44.140625" style="0" customWidth="1"/>
    <col min="3" max="3" width="15.28125" style="23" customWidth="1"/>
    <col min="4" max="5" width="13.7109375" style="0" customWidth="1"/>
    <col min="6" max="6" width="10.8515625" style="0" customWidth="1"/>
    <col min="7" max="7" width="11.57421875" style="0" customWidth="1"/>
  </cols>
  <sheetData>
    <row r="1" ht="15.75">
      <c r="A1" s="148" t="s">
        <v>116</v>
      </c>
    </row>
    <row r="3" ht="15.75">
      <c r="A3" s="29" t="s">
        <v>54</v>
      </c>
    </row>
    <row r="4" spans="1:7" ht="13.5" thickBot="1">
      <c r="A4" s="1"/>
      <c r="B4" s="2"/>
      <c r="C4" s="21"/>
      <c r="G4" s="30" t="s">
        <v>51</v>
      </c>
    </row>
    <row r="5" spans="1:7" ht="45" customHeight="1" thickBot="1">
      <c r="A5" s="75"/>
      <c r="B5" s="76" t="s">
        <v>0</v>
      </c>
      <c r="C5" s="77" t="s">
        <v>22</v>
      </c>
      <c r="D5" s="78" t="s">
        <v>64</v>
      </c>
      <c r="E5" s="78" t="s">
        <v>63</v>
      </c>
      <c r="F5" s="78" t="s">
        <v>62</v>
      </c>
      <c r="G5" s="79" t="s">
        <v>95</v>
      </c>
    </row>
    <row r="6" spans="1:7" ht="13.5" thickBot="1">
      <c r="A6" s="4"/>
      <c r="B6" s="5" t="s">
        <v>1</v>
      </c>
      <c r="C6" s="39">
        <f>C8+C13+C14+C15+C16+C17+C18+C20+C26</f>
        <v>3674489.6149999998</v>
      </c>
      <c r="D6" s="40">
        <f>D8+D13+D14+D15+D16+D17+D18+D20+D26</f>
        <v>1438975.349</v>
      </c>
      <c r="E6" s="40">
        <f>E8+E13+E14+E15+E16+E17+E18+E20+E26</f>
        <v>2116659.0319999997</v>
      </c>
      <c r="F6" s="40">
        <f>F8+F13+F14+F15+F16+F17+F18+F20+F26</f>
        <v>118260.3</v>
      </c>
      <c r="G6" s="41">
        <f>G8+G13+G14+G15+G16+G17+G18+G20+G26</f>
        <v>487.5</v>
      </c>
    </row>
    <row r="7" spans="1:7" ht="12.75">
      <c r="A7" s="6"/>
      <c r="B7" s="7" t="s">
        <v>2</v>
      </c>
      <c r="C7" s="42"/>
      <c r="D7" s="43"/>
      <c r="E7" s="43"/>
      <c r="F7" s="43"/>
      <c r="G7" s="44"/>
    </row>
    <row r="8" spans="1:7" ht="12.75">
      <c r="A8" s="6">
        <v>33353</v>
      </c>
      <c r="B8" s="8" t="s">
        <v>3</v>
      </c>
      <c r="C8" s="42">
        <f>SUM(C10:C12)</f>
        <v>3541009</v>
      </c>
      <c r="D8" s="43">
        <f>SUM(D10:D12)</f>
        <v>1431555.5</v>
      </c>
      <c r="E8" s="43">
        <v>2109453.5</v>
      </c>
      <c r="F8" s="43">
        <v>0</v>
      </c>
      <c r="G8" s="44">
        <f>C8-D8-E8-F8</f>
        <v>0</v>
      </c>
    </row>
    <row r="9" spans="1:7" ht="12.75">
      <c r="A9" s="6"/>
      <c r="B9" s="8" t="s">
        <v>4</v>
      </c>
      <c r="C9" s="42"/>
      <c r="D9" s="43"/>
      <c r="E9" s="43"/>
      <c r="F9" s="43"/>
      <c r="G9" s="44"/>
    </row>
    <row r="10" spans="1:7" ht="12.75">
      <c r="A10" s="6"/>
      <c r="B10" s="8" t="s">
        <v>5</v>
      </c>
      <c r="C10" s="42">
        <v>2491798</v>
      </c>
      <c r="D10" s="43">
        <v>995593</v>
      </c>
      <c r="E10" s="43">
        <v>1496205</v>
      </c>
      <c r="F10" s="43"/>
      <c r="G10" s="44"/>
    </row>
    <row r="11" spans="1:7" ht="12.75">
      <c r="A11" s="6"/>
      <c r="B11" s="8" t="s">
        <v>6</v>
      </c>
      <c r="C11" s="42">
        <v>32233</v>
      </c>
      <c r="D11" s="43">
        <v>17699.1</v>
      </c>
      <c r="E11" s="43">
        <v>14533.9</v>
      </c>
      <c r="F11" s="43"/>
      <c r="G11" s="44"/>
    </row>
    <row r="12" spans="1:7" ht="12.75">
      <c r="A12" s="9"/>
      <c r="B12" s="10" t="s">
        <v>7</v>
      </c>
      <c r="C12" s="45">
        <v>1016978</v>
      </c>
      <c r="D12" s="46">
        <v>418263.4</v>
      </c>
      <c r="E12" s="46">
        <v>598714.6</v>
      </c>
      <c r="F12" s="46"/>
      <c r="G12" s="47"/>
    </row>
    <row r="13" spans="1:7" ht="12.75">
      <c r="A13" s="11">
        <v>33122</v>
      </c>
      <c r="B13" s="12" t="s">
        <v>8</v>
      </c>
      <c r="C13" s="48">
        <v>373</v>
      </c>
      <c r="D13" s="49">
        <v>134.4</v>
      </c>
      <c r="E13" s="49">
        <v>238.6</v>
      </c>
      <c r="F13" s="49">
        <v>0</v>
      </c>
      <c r="G13" s="50">
        <f aca="true" t="shared" si="0" ref="G13:G27">C13-D13-E13-F13</f>
        <v>0</v>
      </c>
    </row>
    <row r="14" spans="1:7" ht="12.75">
      <c r="A14" s="11">
        <v>33155</v>
      </c>
      <c r="B14" s="12" t="s">
        <v>9</v>
      </c>
      <c r="C14" s="48">
        <v>117774</v>
      </c>
      <c r="D14" s="49">
        <v>0</v>
      </c>
      <c r="E14" s="49">
        <v>0</v>
      </c>
      <c r="F14" s="49">
        <v>117774</v>
      </c>
      <c r="G14" s="50">
        <f t="shared" si="0"/>
        <v>0</v>
      </c>
    </row>
    <row r="15" spans="1:7" ht="12.75">
      <c r="A15" s="11">
        <v>33160</v>
      </c>
      <c r="B15" s="12" t="s">
        <v>10</v>
      </c>
      <c r="C15" s="48">
        <v>566.76</v>
      </c>
      <c r="D15" s="49">
        <v>485.96</v>
      </c>
      <c r="E15" s="49"/>
      <c r="F15" s="49">
        <v>73.8</v>
      </c>
      <c r="G15" s="50">
        <f t="shared" si="0"/>
        <v>7.000000000000014</v>
      </c>
    </row>
    <row r="16" spans="1:7" ht="12.75">
      <c r="A16" s="11">
        <v>33163</v>
      </c>
      <c r="B16" s="12" t="s">
        <v>11</v>
      </c>
      <c r="C16" s="48">
        <v>373</v>
      </c>
      <c r="D16" s="49">
        <v>219.1</v>
      </c>
      <c r="E16" s="49">
        <v>64.9</v>
      </c>
      <c r="F16" s="49">
        <v>0</v>
      </c>
      <c r="G16" s="50">
        <f t="shared" si="0"/>
        <v>89</v>
      </c>
    </row>
    <row r="17" spans="1:7" ht="12.75">
      <c r="A17" s="11">
        <v>33166</v>
      </c>
      <c r="B17" s="12" t="s">
        <v>12</v>
      </c>
      <c r="C17" s="48">
        <v>1324</v>
      </c>
      <c r="D17" s="49">
        <v>467.5</v>
      </c>
      <c r="E17" s="49">
        <v>465</v>
      </c>
      <c r="F17" s="49"/>
      <c r="G17" s="50">
        <f t="shared" si="0"/>
        <v>391.5</v>
      </c>
    </row>
    <row r="18" spans="1:7" ht="12.75">
      <c r="A18" s="11">
        <v>33244</v>
      </c>
      <c r="B18" s="12" t="s">
        <v>13</v>
      </c>
      <c r="C18" s="48">
        <v>86</v>
      </c>
      <c r="D18" s="49">
        <v>26</v>
      </c>
      <c r="E18" s="49">
        <v>0</v>
      </c>
      <c r="F18" s="49">
        <v>60</v>
      </c>
      <c r="G18" s="50">
        <f t="shared" si="0"/>
        <v>0</v>
      </c>
    </row>
    <row r="19" spans="1:7" ht="12.75" hidden="1">
      <c r="A19" s="11"/>
      <c r="B19" s="12" t="s">
        <v>14</v>
      </c>
      <c r="C19" s="48">
        <v>26</v>
      </c>
      <c r="D19" s="49">
        <v>26</v>
      </c>
      <c r="E19" s="49">
        <v>0</v>
      </c>
      <c r="F19" s="49">
        <v>0</v>
      </c>
      <c r="G19" s="50">
        <f t="shared" si="0"/>
        <v>0</v>
      </c>
    </row>
    <row r="20" spans="1:7" ht="12.75">
      <c r="A20" s="11">
        <v>33245</v>
      </c>
      <c r="B20" s="12" t="s">
        <v>15</v>
      </c>
      <c r="C20" s="48">
        <v>12945.495</v>
      </c>
      <c r="D20" s="49">
        <v>6086.889</v>
      </c>
      <c r="E20" s="49">
        <v>6398.672</v>
      </c>
      <c r="F20" s="49">
        <v>352.5</v>
      </c>
      <c r="G20" s="50">
        <v>0</v>
      </c>
    </row>
    <row r="21" spans="1:7" ht="12.75">
      <c r="A21" s="11"/>
      <c r="B21" s="12" t="s">
        <v>23</v>
      </c>
      <c r="C21" s="48">
        <v>10346</v>
      </c>
      <c r="D21" s="49">
        <v>3778.51</v>
      </c>
      <c r="E21" s="49">
        <v>6107.556</v>
      </c>
      <c r="F21" s="49">
        <v>352.5</v>
      </c>
      <c r="G21" s="50">
        <v>0</v>
      </c>
    </row>
    <row r="22" spans="1:7" ht="12.75">
      <c r="A22" s="11"/>
      <c r="B22" s="12" t="s">
        <v>16</v>
      </c>
      <c r="C22" s="48">
        <v>830.01</v>
      </c>
      <c r="D22" s="49">
        <v>830.01</v>
      </c>
      <c r="E22" s="49">
        <v>0</v>
      </c>
      <c r="F22" s="49"/>
      <c r="G22" s="50">
        <f t="shared" si="0"/>
        <v>0</v>
      </c>
    </row>
    <row r="23" spans="1:7" ht="12.75" hidden="1">
      <c r="A23" s="11"/>
      <c r="B23" s="12" t="s">
        <v>17</v>
      </c>
      <c r="C23" s="48">
        <v>67.985</v>
      </c>
      <c r="D23" s="49">
        <v>67.985</v>
      </c>
      <c r="E23" s="49">
        <v>0</v>
      </c>
      <c r="F23" s="49"/>
      <c r="G23" s="50">
        <f t="shared" si="0"/>
        <v>0</v>
      </c>
    </row>
    <row r="24" spans="1:7" ht="12.75">
      <c r="A24" s="11"/>
      <c r="B24" s="12" t="s">
        <v>18</v>
      </c>
      <c r="C24" s="48">
        <v>1769.485</v>
      </c>
      <c r="D24" s="49">
        <v>1478.3690000000001</v>
      </c>
      <c r="E24" s="49">
        <v>291.11599999999976</v>
      </c>
      <c r="F24" s="49"/>
      <c r="G24" s="50">
        <f t="shared" si="0"/>
        <v>0</v>
      </c>
    </row>
    <row r="25" spans="1:7" ht="12.75" hidden="1">
      <c r="A25" s="11"/>
      <c r="B25" s="12" t="s">
        <v>17</v>
      </c>
      <c r="C25" s="48">
        <v>444.79</v>
      </c>
      <c r="D25" s="49">
        <v>375.54</v>
      </c>
      <c r="E25" s="49">
        <v>69.25</v>
      </c>
      <c r="F25" s="49"/>
      <c r="G25" s="50">
        <f t="shared" si="0"/>
        <v>0</v>
      </c>
    </row>
    <row r="26" spans="1:7" ht="13.5" thickBot="1">
      <c r="A26" s="34">
        <v>33383</v>
      </c>
      <c r="B26" s="8" t="s">
        <v>25</v>
      </c>
      <c r="C26" s="42">
        <v>38.36</v>
      </c>
      <c r="D26" s="43">
        <v>0</v>
      </c>
      <c r="E26" s="43">
        <v>38.36</v>
      </c>
      <c r="F26" s="43"/>
      <c r="G26" s="44">
        <f t="shared" si="0"/>
        <v>0</v>
      </c>
    </row>
    <row r="27" spans="1:7" ht="13.5" hidden="1" thickBot="1">
      <c r="A27" s="13"/>
      <c r="B27" s="13" t="s">
        <v>24</v>
      </c>
      <c r="C27" s="48">
        <v>28</v>
      </c>
      <c r="D27" s="49">
        <v>0</v>
      </c>
      <c r="E27" s="49">
        <v>28</v>
      </c>
      <c r="F27" s="49"/>
      <c r="G27" s="50">
        <f t="shared" si="0"/>
        <v>0</v>
      </c>
    </row>
    <row r="28" spans="1:7" ht="13.5" thickBot="1">
      <c r="A28" s="3"/>
      <c r="B28" s="14" t="s">
        <v>19</v>
      </c>
      <c r="C28" s="39">
        <f>C30+C31</f>
        <v>2731.346</v>
      </c>
      <c r="D28" s="40">
        <f>D30+D31</f>
        <v>2614.257</v>
      </c>
      <c r="E28" s="40">
        <f>E30+E31</f>
        <v>117.089</v>
      </c>
      <c r="F28" s="40">
        <f>F30+F31</f>
        <v>0</v>
      </c>
      <c r="G28" s="41">
        <f>G30+G31</f>
        <v>0</v>
      </c>
    </row>
    <row r="29" spans="1:7" ht="12.75">
      <c r="A29" s="6"/>
      <c r="B29" s="7" t="s">
        <v>2</v>
      </c>
      <c r="C29" s="42"/>
      <c r="D29" s="43"/>
      <c r="E29" s="43"/>
      <c r="F29" s="43"/>
      <c r="G29" s="44"/>
    </row>
    <row r="30" spans="1:7" ht="12.75">
      <c r="A30" s="9">
        <v>33625</v>
      </c>
      <c r="B30" s="10" t="s">
        <v>20</v>
      </c>
      <c r="C30" s="45">
        <v>167.089</v>
      </c>
      <c r="D30" s="46">
        <v>50</v>
      </c>
      <c r="E30" s="46">
        <v>117.089</v>
      </c>
      <c r="F30" s="46"/>
      <c r="G30" s="47"/>
    </row>
    <row r="31" spans="1:7" ht="13.5" thickBot="1">
      <c r="A31" s="11">
        <v>33714</v>
      </c>
      <c r="B31" s="12" t="s">
        <v>21</v>
      </c>
      <c r="C31" s="48">
        <v>2564.257</v>
      </c>
      <c r="D31" s="49">
        <v>2564.257</v>
      </c>
      <c r="E31" s="49">
        <v>0</v>
      </c>
      <c r="F31" s="49"/>
      <c r="G31" s="50"/>
    </row>
    <row r="32" spans="1:7" ht="13.5" thickBot="1">
      <c r="A32" s="3"/>
      <c r="B32" s="15" t="s">
        <v>26</v>
      </c>
      <c r="C32" s="39">
        <f>C6+C28</f>
        <v>3677220.9609999997</v>
      </c>
      <c r="D32" s="40">
        <f>D6+D28</f>
        <v>1441589.606</v>
      </c>
      <c r="E32" s="40">
        <f>E6+E28</f>
        <v>2116776.121</v>
      </c>
      <c r="F32" s="40">
        <f>F6+F28</f>
        <v>118260.3</v>
      </c>
      <c r="G32" s="41">
        <f>G6+G28</f>
        <v>487.5</v>
      </c>
    </row>
    <row r="33" spans="1:3" ht="13.5" thickBot="1">
      <c r="A33" s="16"/>
      <c r="B33" s="17"/>
      <c r="C33" s="22"/>
    </row>
    <row r="34" spans="1:7" ht="12.75">
      <c r="A34" s="55">
        <v>33368</v>
      </c>
      <c r="B34" s="59" t="s">
        <v>27</v>
      </c>
      <c r="C34" s="57">
        <v>1660.44</v>
      </c>
      <c r="D34" s="51">
        <v>169.88</v>
      </c>
      <c r="E34" s="51">
        <v>1468.64</v>
      </c>
      <c r="F34" s="51">
        <v>21.92</v>
      </c>
      <c r="G34" s="52">
        <v>0</v>
      </c>
    </row>
    <row r="35" spans="1:7" ht="13.5" thickBot="1">
      <c r="A35" s="56"/>
      <c r="B35" s="60" t="s">
        <v>53</v>
      </c>
      <c r="C35" s="58">
        <v>1212</v>
      </c>
      <c r="D35" s="53">
        <v>124</v>
      </c>
      <c r="E35" s="53">
        <v>1072</v>
      </c>
      <c r="F35" s="53">
        <v>16</v>
      </c>
      <c r="G35" s="54">
        <v>0</v>
      </c>
    </row>
    <row r="37" spans="1:7" s="36" customFormat="1" ht="12.75">
      <c r="A37" s="35"/>
      <c r="B37" s="35" t="s">
        <v>28</v>
      </c>
      <c r="C37" s="37">
        <f>C32+C34</f>
        <v>3678881.4009999996</v>
      </c>
      <c r="D37" s="37">
        <f>D32+D34</f>
        <v>1441759.4859999998</v>
      </c>
      <c r="E37" s="37">
        <f>E32+E34</f>
        <v>2118244.761</v>
      </c>
      <c r="F37" s="37">
        <f>F32+F34</f>
        <v>118282.22</v>
      </c>
      <c r="G37" s="37">
        <f>G32+G34</f>
        <v>487.5</v>
      </c>
    </row>
    <row r="40" spans="1:3" ht="12.75">
      <c r="A40" s="18"/>
      <c r="B40" s="18"/>
      <c r="C40" s="21"/>
    </row>
    <row r="41" spans="1:3" ht="12.75">
      <c r="A41" s="18"/>
      <c r="B41" s="18"/>
      <c r="C41" s="21"/>
    </row>
    <row r="42" spans="1:3" ht="12.75">
      <c r="A42" s="18"/>
      <c r="B42" s="18"/>
      <c r="C42" s="21"/>
    </row>
    <row r="43" spans="1:3" ht="12.75">
      <c r="A43" s="18"/>
      <c r="B43" s="18"/>
      <c r="C43" s="21"/>
    </row>
    <row r="44" spans="1:3" ht="12.75">
      <c r="A44" s="19"/>
      <c r="B44" s="18"/>
      <c r="C44" s="21"/>
    </row>
    <row r="45" spans="1:3" ht="12.75">
      <c r="A45" s="20"/>
      <c r="B45" s="2"/>
      <c r="C45" s="21"/>
    </row>
    <row r="46" spans="1:3" ht="12.75">
      <c r="A46" s="2"/>
      <c r="B46" s="2"/>
      <c r="C46" s="21"/>
    </row>
    <row r="47" spans="1:3" ht="12.75">
      <c r="A47" s="2"/>
      <c r="B47" s="2"/>
      <c r="C47" s="21"/>
    </row>
    <row r="48" spans="1:3" ht="12.75">
      <c r="A48" s="2"/>
      <c r="B48" s="2"/>
      <c r="C48" s="21"/>
    </row>
    <row r="49" spans="1:3" ht="12.75">
      <c r="A49" s="2"/>
      <c r="B49" s="2"/>
      <c r="C49" s="21"/>
    </row>
  </sheetData>
  <sheetProtection selectLockedCells="1" selectUnlockedCells="1"/>
  <printOptions horizontalCentered="1"/>
  <pageMargins left="0.3937007874015748" right="0.3937007874015748" top="0.984251968503937" bottom="0.4724409448818898" header="0.7086614173228347" footer="0.11811023622047245"/>
  <pageSetup horizontalDpi="600" verticalDpi="600" orientation="landscape" paperSize="9" r:id="rId1"/>
  <headerFooter alignWithMargins="0">
    <oddHeader>&amp;R&amp;"Arial,Kurzíva"Výroční zpráva o stavu a rozvoji vzdělávací soustavy v Královéhradeckém kraji - 2004/2005</oddHeader>
    <oddFooter>&amp;LOON - ostatní osobní náklady
FKSP - fond kulturních a sociálních potřeb
ONIV - ostatní neinvestiční výdaje
ESF - Evropský sociální fond</oddFooter>
  </headerFooter>
  <ignoredErrors>
    <ignoredError sqref="C8:G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80" zoomScaleNormal="80" workbookViewId="0" topLeftCell="A1">
      <selection activeCell="B2" sqref="B2"/>
    </sheetView>
  </sheetViews>
  <sheetFormatPr defaultColWidth="9.140625" defaultRowHeight="12.75"/>
  <cols>
    <col min="1" max="1" width="7.7109375" style="0" customWidth="1"/>
    <col min="2" max="2" width="43.7109375" style="0" customWidth="1"/>
    <col min="3" max="3" width="15.8515625" style="23" customWidth="1"/>
    <col min="4" max="4" width="14.140625" style="0" customWidth="1"/>
    <col min="5" max="5" width="13.140625" style="0" customWidth="1"/>
    <col min="6" max="6" width="11.140625" style="0" customWidth="1"/>
    <col min="7" max="7" width="11.57421875" style="0" customWidth="1"/>
  </cols>
  <sheetData>
    <row r="1" ht="15.75">
      <c r="A1" s="148" t="s">
        <v>116</v>
      </c>
    </row>
    <row r="3" ht="15.75">
      <c r="A3" s="29" t="s">
        <v>55</v>
      </c>
    </row>
    <row r="4" spans="1:7" ht="13.5" thickBot="1">
      <c r="A4" s="1"/>
      <c r="B4" s="2"/>
      <c r="C4" s="21"/>
      <c r="G4" s="30" t="s">
        <v>51</v>
      </c>
    </row>
    <row r="5" spans="1:7" ht="45" customHeight="1" thickBot="1">
      <c r="A5" s="75"/>
      <c r="B5" s="76" t="s">
        <v>0</v>
      </c>
      <c r="C5" s="77" t="s">
        <v>56</v>
      </c>
      <c r="D5" s="78" t="s">
        <v>64</v>
      </c>
      <c r="E5" s="78" t="s">
        <v>63</v>
      </c>
      <c r="F5" s="78" t="s">
        <v>62</v>
      </c>
      <c r="G5" s="79" t="s">
        <v>65</v>
      </c>
    </row>
    <row r="6" spans="1:7" ht="13.5" thickBot="1">
      <c r="A6" s="4"/>
      <c r="B6" s="5" t="s">
        <v>1</v>
      </c>
      <c r="C6" s="39">
        <f>C8+C13+C14+C15+C16+C17+C18+C20+C27</f>
        <v>3580151.2515999996</v>
      </c>
      <c r="D6" s="40">
        <f>D8+D13+D14+D15+D16+D17+D18+D20+D26+D27+D28</f>
        <v>1417176.0289999999</v>
      </c>
      <c r="E6" s="40">
        <f>E8+E13+E14+E15+E16+E17+E18+E20+E27+E28</f>
        <v>2054254.462</v>
      </c>
      <c r="F6" s="40">
        <f>F8+F13+F14+F15+F16+F17+F18+F20+F27+F28</f>
        <v>107560.01000000001</v>
      </c>
      <c r="G6" s="41">
        <f>G8+G13+G14+G15+G16+G17+G18+G20+G27+G28</f>
        <v>1453.8506</v>
      </c>
    </row>
    <row r="7" spans="1:7" ht="12.75">
      <c r="A7" s="6"/>
      <c r="B7" s="7" t="s">
        <v>2</v>
      </c>
      <c r="C7" s="42"/>
      <c r="D7" s="43"/>
      <c r="E7" s="43"/>
      <c r="F7" s="43"/>
      <c r="G7" s="44"/>
    </row>
    <row r="8" spans="1:7" ht="12.75">
      <c r="A8" s="6">
        <v>33353</v>
      </c>
      <c r="B8" s="8" t="s">
        <v>3</v>
      </c>
      <c r="C8" s="42">
        <f>SUM(C10:C12)</f>
        <v>3449108.0419999994</v>
      </c>
      <c r="D8" s="43">
        <f>SUM(D10:D12)</f>
        <v>1404473.642</v>
      </c>
      <c r="E8" s="43">
        <f>SUM(E10:E12)</f>
        <v>2044634.4</v>
      </c>
      <c r="F8" s="43">
        <f>SUM(F10:F12)</f>
        <v>0</v>
      </c>
      <c r="G8" s="44">
        <f>SUM(G10:G12)</f>
        <v>0</v>
      </c>
    </row>
    <row r="9" spans="1:7" ht="12.75">
      <c r="A9" s="6"/>
      <c r="B9" s="8" t="s">
        <v>4</v>
      </c>
      <c r="C9" s="42"/>
      <c r="D9" s="43"/>
      <c r="E9" s="43"/>
      <c r="F9" s="43"/>
      <c r="G9" s="44"/>
    </row>
    <row r="10" spans="1:7" ht="12.75">
      <c r="A10" s="6"/>
      <c r="B10" s="8" t="s">
        <v>5</v>
      </c>
      <c r="C10" s="42">
        <f>SUM(D10:G10)</f>
        <v>2421408.985</v>
      </c>
      <c r="D10" s="43">
        <v>971928.826</v>
      </c>
      <c r="E10" s="43">
        <v>1449480.159</v>
      </c>
      <c r="F10" s="43"/>
      <c r="G10" s="44"/>
    </row>
    <row r="11" spans="1:7" ht="12.75">
      <c r="A11" s="6"/>
      <c r="B11" s="8" t="s">
        <v>6</v>
      </c>
      <c r="C11" s="42">
        <f aca="true" t="shared" si="0" ref="C11:C28">SUM(D11:G11)</f>
        <v>30704.948000000004</v>
      </c>
      <c r="D11" s="43">
        <v>16940.955</v>
      </c>
      <c r="E11" s="43">
        <v>13763.993</v>
      </c>
      <c r="F11" s="43"/>
      <c r="G11" s="44"/>
    </row>
    <row r="12" spans="1:7" ht="12.75">
      <c r="A12" s="9"/>
      <c r="B12" s="10" t="s">
        <v>7</v>
      </c>
      <c r="C12" s="45">
        <f t="shared" si="0"/>
        <v>996994.1089999999</v>
      </c>
      <c r="D12" s="46">
        <v>415603.861</v>
      </c>
      <c r="E12" s="46">
        <v>581390.248</v>
      </c>
      <c r="F12" s="46"/>
      <c r="G12" s="47"/>
    </row>
    <row r="13" spans="1:7" ht="12.75">
      <c r="A13" s="11">
        <v>33122</v>
      </c>
      <c r="B13" s="12" t="s">
        <v>8</v>
      </c>
      <c r="C13" s="48">
        <f t="shared" si="0"/>
        <v>387</v>
      </c>
      <c r="D13" s="49">
        <v>154.7</v>
      </c>
      <c r="E13" s="49">
        <v>215.3</v>
      </c>
      <c r="F13" s="49">
        <v>17</v>
      </c>
      <c r="G13" s="50"/>
    </row>
    <row r="14" spans="1:7" ht="12.75">
      <c r="A14" s="11">
        <v>33155</v>
      </c>
      <c r="B14" s="12" t="s">
        <v>9</v>
      </c>
      <c r="C14" s="48">
        <f t="shared" si="0"/>
        <v>106879.778</v>
      </c>
      <c r="D14" s="49"/>
      <c r="E14" s="49"/>
      <c r="F14" s="49">
        <v>106879.778</v>
      </c>
      <c r="G14" s="50"/>
    </row>
    <row r="15" spans="1:7" ht="12.75">
      <c r="A15" s="11">
        <v>33160</v>
      </c>
      <c r="B15" s="12" t="s">
        <v>10</v>
      </c>
      <c r="C15" s="48">
        <f t="shared" si="0"/>
        <v>635.999</v>
      </c>
      <c r="D15" s="49">
        <v>559.267</v>
      </c>
      <c r="E15" s="49"/>
      <c r="F15" s="49">
        <v>76.732</v>
      </c>
      <c r="G15" s="50"/>
    </row>
    <row r="16" spans="1:7" ht="12.75">
      <c r="A16" s="11">
        <v>33163</v>
      </c>
      <c r="B16" s="12" t="s">
        <v>11</v>
      </c>
      <c r="C16" s="48">
        <f t="shared" si="0"/>
        <v>387</v>
      </c>
      <c r="D16" s="49">
        <v>272.5</v>
      </c>
      <c r="E16" s="49">
        <v>71</v>
      </c>
      <c r="F16" s="49"/>
      <c r="G16" s="50">
        <v>43.5</v>
      </c>
    </row>
    <row r="17" spans="1:7" ht="12.75">
      <c r="A17" s="11">
        <v>33166</v>
      </c>
      <c r="B17" s="12" t="s">
        <v>12</v>
      </c>
      <c r="C17" s="48">
        <f t="shared" si="0"/>
        <v>1316.9996</v>
      </c>
      <c r="D17" s="49">
        <v>657.649</v>
      </c>
      <c r="E17" s="49"/>
      <c r="F17" s="49"/>
      <c r="G17" s="50">
        <v>659.3506</v>
      </c>
    </row>
    <row r="18" spans="1:7" ht="12.75">
      <c r="A18" s="11">
        <v>33244</v>
      </c>
      <c r="B18" s="12" t="s">
        <v>13</v>
      </c>
      <c r="C18" s="48">
        <f t="shared" si="0"/>
        <v>2628</v>
      </c>
      <c r="D18" s="49">
        <v>2628</v>
      </c>
      <c r="E18" s="49"/>
      <c r="F18" s="49"/>
      <c r="G18" s="50"/>
    </row>
    <row r="19" spans="1:7" ht="12.75" hidden="1">
      <c r="A19" s="11"/>
      <c r="B19" s="12" t="s">
        <v>14</v>
      </c>
      <c r="C19" s="48">
        <f t="shared" si="0"/>
        <v>0</v>
      </c>
      <c r="D19" s="49"/>
      <c r="E19" s="49"/>
      <c r="F19" s="49"/>
      <c r="G19" s="50"/>
    </row>
    <row r="20" spans="1:7" ht="12.75">
      <c r="A20" s="11">
        <v>33245</v>
      </c>
      <c r="B20" s="12" t="s">
        <v>15</v>
      </c>
      <c r="C20" s="48">
        <f t="shared" si="0"/>
        <v>18057.433</v>
      </c>
      <c r="D20" s="49">
        <f>D21+D22+D24</f>
        <v>8252.271</v>
      </c>
      <c r="E20" s="49">
        <f>E21+E22+E24</f>
        <v>9218.662</v>
      </c>
      <c r="F20" s="49">
        <v>586.5</v>
      </c>
      <c r="G20" s="50"/>
    </row>
    <row r="21" spans="1:7" ht="12.75">
      <c r="A21" s="11"/>
      <c r="B21" s="12" t="s">
        <v>57</v>
      </c>
      <c r="C21" s="48">
        <f t="shared" si="0"/>
        <v>11649.846</v>
      </c>
      <c r="D21" s="49">
        <v>4869.267</v>
      </c>
      <c r="E21" s="49">
        <v>6335.079</v>
      </c>
      <c r="F21" s="49">
        <v>445.5</v>
      </c>
      <c r="G21" s="50"/>
    </row>
    <row r="22" spans="1:7" ht="12.75">
      <c r="A22" s="11"/>
      <c r="B22" s="12" t="s">
        <v>16</v>
      </c>
      <c r="C22" s="48">
        <f t="shared" si="0"/>
        <v>4309.057</v>
      </c>
      <c r="D22" s="49">
        <v>1408.924</v>
      </c>
      <c r="E22" s="49">
        <v>2759.133</v>
      </c>
      <c r="F22" s="49">
        <v>141</v>
      </c>
      <c r="G22" s="50"/>
    </row>
    <row r="23" spans="1:7" ht="12.75" hidden="1">
      <c r="A23" s="11"/>
      <c r="B23" s="12" t="s">
        <v>17</v>
      </c>
      <c r="C23" s="48">
        <f t="shared" si="0"/>
        <v>0</v>
      </c>
      <c r="D23" s="49"/>
      <c r="E23" s="49"/>
      <c r="F23" s="49"/>
      <c r="G23" s="50"/>
    </row>
    <row r="24" spans="1:7" ht="12.75">
      <c r="A24" s="11"/>
      <c r="B24" s="12" t="s">
        <v>18</v>
      </c>
      <c r="C24" s="48">
        <f t="shared" si="0"/>
        <v>2098.5299999999997</v>
      </c>
      <c r="D24" s="49">
        <v>1974.08</v>
      </c>
      <c r="E24" s="49">
        <v>124.45</v>
      </c>
      <c r="F24" s="49"/>
      <c r="G24" s="50"/>
    </row>
    <row r="25" spans="1:7" ht="12.75" hidden="1">
      <c r="A25" s="11"/>
      <c r="B25" s="12" t="s">
        <v>17</v>
      </c>
      <c r="C25" s="48">
        <f t="shared" si="0"/>
        <v>0</v>
      </c>
      <c r="D25" s="49"/>
      <c r="E25" s="49"/>
      <c r="F25" s="49"/>
      <c r="G25" s="50"/>
    </row>
    <row r="26" spans="1:7" ht="12.75">
      <c r="A26" s="38">
        <v>33264</v>
      </c>
      <c r="B26" s="12" t="s">
        <v>66</v>
      </c>
      <c r="C26" s="48">
        <f t="shared" si="0"/>
        <v>178</v>
      </c>
      <c r="D26" s="49">
        <v>178</v>
      </c>
      <c r="E26" s="49"/>
      <c r="F26" s="49"/>
      <c r="G26" s="50"/>
    </row>
    <row r="27" spans="1:7" ht="12.75">
      <c r="A27" s="34">
        <v>33271</v>
      </c>
      <c r="B27" s="8" t="s">
        <v>61</v>
      </c>
      <c r="C27" s="42">
        <f t="shared" si="0"/>
        <v>751</v>
      </c>
      <c r="D27" s="43"/>
      <c r="E27" s="43"/>
      <c r="F27" s="43"/>
      <c r="G27" s="44">
        <v>751</v>
      </c>
    </row>
    <row r="28" spans="1:7" ht="13.5" thickBot="1">
      <c r="A28" s="38">
        <v>33347</v>
      </c>
      <c r="B28" s="13" t="s">
        <v>58</v>
      </c>
      <c r="C28" s="48">
        <f t="shared" si="0"/>
        <v>115.1</v>
      </c>
      <c r="D28" s="49"/>
      <c r="E28" s="49">
        <v>115.1</v>
      </c>
      <c r="F28" s="49"/>
      <c r="G28" s="50"/>
    </row>
    <row r="29" spans="1:7" ht="13.5" thickBot="1">
      <c r="A29" s="3"/>
      <c r="B29" s="14" t="s">
        <v>19</v>
      </c>
      <c r="C29" s="39">
        <f>C31+C32</f>
        <v>1079</v>
      </c>
      <c r="D29" s="40">
        <f>D31+D32</f>
        <v>1079</v>
      </c>
      <c r="E29" s="40">
        <f>E31+E32</f>
        <v>0</v>
      </c>
      <c r="F29" s="40">
        <f>F31+F32</f>
        <v>1079</v>
      </c>
      <c r="G29" s="41">
        <f>G31+G32</f>
        <v>-1079</v>
      </c>
    </row>
    <row r="30" spans="1:7" ht="12.75">
      <c r="A30" s="6"/>
      <c r="B30" s="7" t="s">
        <v>2</v>
      </c>
      <c r="C30" s="42"/>
      <c r="D30" s="43"/>
      <c r="E30" s="43"/>
      <c r="F30" s="43"/>
      <c r="G30" s="44"/>
    </row>
    <row r="31" spans="1:7" ht="12.75">
      <c r="A31" s="9">
        <v>33625</v>
      </c>
      <c r="B31" s="10" t="s">
        <v>20</v>
      </c>
      <c r="C31" s="45">
        <f>SUM(D31:G31)</f>
        <v>0</v>
      </c>
      <c r="D31" s="46">
        <v>0</v>
      </c>
      <c r="E31" s="46">
        <v>0</v>
      </c>
      <c r="F31" s="46">
        <f>D31-E31</f>
        <v>0</v>
      </c>
      <c r="G31" s="47">
        <f>E31-F31</f>
        <v>0</v>
      </c>
    </row>
    <row r="32" spans="1:7" ht="26.25" thickBot="1">
      <c r="A32" s="11">
        <v>33714</v>
      </c>
      <c r="B32" s="12" t="s">
        <v>60</v>
      </c>
      <c r="C32" s="48">
        <f>SUM(D32:G32)</f>
        <v>1079</v>
      </c>
      <c r="D32" s="49">
        <v>1079</v>
      </c>
      <c r="E32" s="49">
        <v>0</v>
      </c>
      <c r="F32" s="49">
        <f>D32-E32</f>
        <v>1079</v>
      </c>
      <c r="G32" s="50">
        <f>E32-F32</f>
        <v>-1079</v>
      </c>
    </row>
    <row r="33" spans="1:7" ht="13.5" thickBot="1">
      <c r="A33" s="3"/>
      <c r="B33" s="15" t="s">
        <v>26</v>
      </c>
      <c r="C33" s="39">
        <f>C6+C29</f>
        <v>3581230.2515999996</v>
      </c>
      <c r="D33" s="40">
        <f>D6+D29</f>
        <v>1418255.0289999999</v>
      </c>
      <c r="E33" s="40">
        <f>E6+E29</f>
        <v>2054254.462</v>
      </c>
      <c r="F33" s="40">
        <f>F6+F29</f>
        <v>108639.01000000001</v>
      </c>
      <c r="G33" s="41">
        <f>G6+G29</f>
        <v>374.8506</v>
      </c>
    </row>
    <row r="34" spans="1:3" ht="13.5" thickBot="1">
      <c r="A34" s="16"/>
      <c r="B34" s="17"/>
      <c r="C34" s="22"/>
    </row>
    <row r="35" spans="1:7" ht="13.5" thickBot="1">
      <c r="A35" s="80"/>
      <c r="B35" s="81" t="s">
        <v>59</v>
      </c>
      <c r="C35" s="82">
        <v>0</v>
      </c>
      <c r="D35" s="83">
        <v>0</v>
      </c>
      <c r="E35" s="83">
        <v>0</v>
      </c>
      <c r="F35" s="83">
        <v>0</v>
      </c>
      <c r="G35" s="84">
        <v>0</v>
      </c>
    </row>
    <row r="37" spans="1:6" s="36" customFormat="1" ht="12.75">
      <c r="A37" s="35"/>
      <c r="B37" s="35"/>
      <c r="C37" s="37"/>
      <c r="D37" s="37"/>
      <c r="E37" s="37"/>
      <c r="F37" s="37"/>
    </row>
    <row r="40" spans="1:3" ht="12.75">
      <c r="A40" s="18"/>
      <c r="B40" s="18"/>
      <c r="C40" s="21"/>
    </row>
    <row r="41" spans="1:3" ht="12.75">
      <c r="A41" s="18"/>
      <c r="B41" s="18"/>
      <c r="C41" s="21"/>
    </row>
    <row r="42" spans="1:3" ht="12.75">
      <c r="A42" s="18"/>
      <c r="B42" s="18"/>
      <c r="C42" s="21"/>
    </row>
    <row r="43" spans="1:3" ht="12.75">
      <c r="A43" s="18"/>
      <c r="B43" s="18"/>
      <c r="C43" s="21"/>
    </row>
    <row r="44" spans="1:3" ht="12.75">
      <c r="A44" s="19"/>
      <c r="B44" s="18"/>
      <c r="C44" s="21"/>
    </row>
    <row r="45" spans="1:3" ht="12.75">
      <c r="A45" s="20"/>
      <c r="B45" s="2"/>
      <c r="C45" s="21"/>
    </row>
    <row r="46" spans="1:3" ht="12.75">
      <c r="A46" s="2"/>
      <c r="B46" s="2"/>
      <c r="C46" s="21"/>
    </row>
    <row r="47" spans="1:3" ht="12.75">
      <c r="A47" s="2"/>
      <c r="B47" s="2"/>
      <c r="C47" s="21"/>
    </row>
    <row r="48" spans="1:3" ht="12.75">
      <c r="A48" s="2"/>
      <c r="B48" s="2"/>
      <c r="C48" s="21"/>
    </row>
    <row r="49" spans="1:3" ht="12.75">
      <c r="A49" s="2"/>
      <c r="B49" s="2"/>
      <c r="C49" s="21"/>
    </row>
  </sheetData>
  <sheetProtection sheet="1" objects="1" scenarios="1" selectLockedCells="1" selectUnlockedCells="1"/>
  <printOptions horizontalCentered="1"/>
  <pageMargins left="0.3937007874015748" right="0.3937007874015748" top="0.984251968503937" bottom="0.4724409448818898" header="0.7086614173228347" footer="0.11811023622047245"/>
  <pageSetup horizontalDpi="600" verticalDpi="600" orientation="landscape" paperSize="9" r:id="rId1"/>
  <headerFooter alignWithMargins="0">
    <oddHeader>&amp;R&amp;"Arial,Kurzíva"Výroční zpráva o stavu a rozvoji vzdělávací soustavy v Královéhradeckém kraji - 2004/2005</oddHeader>
    <oddFooter>&amp;LOON - ostatní osobní náklady
FKSP - fond kulturních a sociálních potřeb
ONIV - ostatní neinvestiční výdaje
ESF - Evropský sociální fond</oddFooter>
  </headerFooter>
  <ignoredErrors>
    <ignoredError sqref="D8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sm637</cp:lastModifiedBy>
  <cp:lastPrinted>2006-02-21T07:11:09Z</cp:lastPrinted>
  <dcterms:created xsi:type="dcterms:W3CDTF">2005-01-26T06:53:37Z</dcterms:created>
  <dcterms:modified xsi:type="dcterms:W3CDTF">2006-02-21T07:12:02Z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-1805743438</vt:i4>
  </property>
  <property fmtid="{D5CDD505-2E9C-101B-9397-08002B2CF9AE}" pid="3" name="_EmailSubject">
    <vt:lpwstr>Výroční zpráva 2004-2005</vt:lpwstr>
  </property>
  <property fmtid="{D5CDD505-2E9C-101B-9397-08002B2CF9AE}" pid="4" name="_AuthorEmail">
    <vt:lpwstr>mrojka@kr-kralovehradecky.cz</vt:lpwstr>
  </property>
  <property fmtid="{D5CDD505-2E9C-101B-9397-08002B2CF9AE}" pid="5" name="_AuthorEmailDisplayName">
    <vt:lpwstr>Rojka Miloš Mgr.</vt:lpwstr>
  </property>
  <property fmtid="{D5CDD505-2E9C-101B-9397-08002B2CF9AE}" pid="6" name="_ReviewingToolsShownOnce">
    <vt:lpwstr/>
  </property>
</Properties>
</file>