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790" windowHeight="7860" activeTab="0"/>
  </bookViews>
  <sheets>
    <sheet name="SR 2007 po Z 7.12." sheetId="1" r:id="rId1"/>
  </sheets>
  <definedNames>
    <definedName name="_xlnm.Print_Titles" localSheetId="0">'SR 2007 po Z 7.12.'!$5:$5</definedName>
  </definedNames>
  <calcPr fullCalcOnLoad="1"/>
</workbook>
</file>

<file path=xl/sharedStrings.xml><?xml version="1.0" encoding="utf-8"?>
<sst xmlns="http://schemas.openxmlformats.org/spreadsheetml/2006/main" count="197" uniqueCount="119">
  <si>
    <t>daňové příjmy</t>
  </si>
  <si>
    <t>v tom:</t>
  </si>
  <si>
    <t xml:space="preserve">  neinv.d.ze SR v rámci souhrn.dot.vztahu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</si>
  <si>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</si>
  <si>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</si>
  <si>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</si>
  <si>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</si>
  <si>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</si>
  <si>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</si>
  <si>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</si>
  <si>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</si>
  <si>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</si>
  <si>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</si>
  <si>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</si>
  <si>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</si>
  <si>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</si>
  <si>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</si>
  <si>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</si>
  <si>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</si>
  <si>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</si>
  <si>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</si>
  <si>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</si>
  <si>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</si>
  <si>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neinvestiční přijaté dotace</t>
  </si>
  <si>
    <t xml:space="preserve">  od obcí</t>
  </si>
  <si>
    <t>soustředěné pojištění majetku kraje</t>
  </si>
  <si>
    <t>řešení havarijních situací</t>
  </si>
  <si>
    <t>neinvestiční dotace s.r.o. OREDO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</si>
  <si>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</si>
  <si>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</si>
  <si>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</si>
  <si>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</si>
  <si>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</si>
  <si>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</si>
  <si>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</si>
  <si>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</si>
  <si>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</si>
  <si>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>v tom pro odvětví:</t>
  </si>
  <si>
    <t>doprava</t>
  </si>
  <si>
    <t>školství</t>
  </si>
  <si>
    <t>zdravotnictví</t>
  </si>
  <si>
    <t>nedaňové příjmy</t>
  </si>
  <si>
    <t>Financování</t>
  </si>
  <si>
    <t>dosud nerozděleno</t>
  </si>
  <si>
    <t>pronájem a nákl.na detaš.pracoviště</t>
  </si>
  <si>
    <t xml:space="preserve">vodohosp.akce dle vodního zákona </t>
  </si>
  <si>
    <t>kap. 13 - evropská integrace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</si>
  <si>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</si>
  <si>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</si>
  <si>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</si>
  <si>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</si>
  <si>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</si>
  <si>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</si>
  <si>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</si>
  <si>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kap. 12 - správa majetku kraje</t>
  </si>
  <si>
    <t>neinvestiční dotace a.s.</t>
  </si>
  <si>
    <t>přijaté úroky</t>
  </si>
  <si>
    <t>vratka návratné finanční výpomoci</t>
  </si>
  <si>
    <t xml:space="preserve">    v tom odvětví: dopravy</t>
  </si>
  <si>
    <t>přijaté úvěry</t>
  </si>
  <si>
    <t>kap. 02 - životní prostředí a zemědělství</t>
  </si>
  <si>
    <t>kap. 39 - regionální rozvoj</t>
  </si>
  <si>
    <t xml:space="preserve">kap. 40 - územní plánování </t>
  </si>
  <si>
    <t>kap. 09 - volnočasové aktivity</t>
  </si>
  <si>
    <t xml:space="preserve">kap. 11 - cestovní ruch </t>
  </si>
  <si>
    <t>splátka dodavatelského úvěru</t>
  </si>
  <si>
    <t>dotace pro Reg. radu regionu soudržnosti SV</t>
  </si>
  <si>
    <t>kap. 41 - rezerva a ost.výd.netýk.se odv.</t>
  </si>
  <si>
    <t>kap.50 - Fond rozv.a reprodukce KHK</t>
  </si>
  <si>
    <t xml:space="preserve">  dotace z EU</t>
  </si>
  <si>
    <t>nedaňové příjmy odvětví dopravy</t>
  </si>
  <si>
    <t xml:space="preserve">          program obnovy venkova</t>
  </si>
  <si>
    <t>AC -vybavení nábytkem, služby a provozní vlivy</t>
  </si>
  <si>
    <t xml:space="preserve">               - zastupitelstvo kraje</t>
  </si>
  <si>
    <t xml:space="preserve">               - životní prostředí a zemědělství</t>
  </si>
  <si>
    <t xml:space="preserve">               - volnočasové aktivity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</si>
  <si>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</si>
  <si>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</si>
  <si>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</si>
  <si>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</si>
  <si>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>splátka leasingu AC</t>
  </si>
  <si>
    <t>(v tis. Kč)</t>
  </si>
  <si>
    <t>Bilance příjmů a výdajů rozpočtu Královéhradeckého kraje</t>
  </si>
  <si>
    <t>tř. 5 - Běžné výdaje</t>
  </si>
  <si>
    <t>tř. 6 - Kapitálové výdaje</t>
  </si>
  <si>
    <t>PŘÍJMY CELKEM</t>
  </si>
  <si>
    <t>VÝDAJE CELKEM</t>
  </si>
  <si>
    <t xml:space="preserve">           nerozděleno</t>
  </si>
  <si>
    <t xml:space="preserve">zastupitelstvo kraje </t>
  </si>
  <si>
    <t xml:space="preserve">činnost krajského úřadu </t>
  </si>
  <si>
    <t xml:space="preserve"> v tom: kapitálové výdaje odvětví</t>
  </si>
  <si>
    <t xml:space="preserve">           kapitálové výdaje odv. - vybavení AC</t>
  </si>
  <si>
    <t xml:space="preserve"> v tom: nerozděleno</t>
  </si>
  <si>
    <t xml:space="preserve">  v tom: PO - investiční dotace</t>
  </si>
  <si>
    <t xml:space="preserve">           OREDO s.r.o. - investiční dotace</t>
  </si>
  <si>
    <t xml:space="preserve">cestovní ruch </t>
  </si>
  <si>
    <t xml:space="preserve"> v tom: běžné výdaje odvětví</t>
  </si>
  <si>
    <t xml:space="preserve">správa majetku kraje </t>
  </si>
  <si>
    <t xml:space="preserve"> v tom: PO - investiční dotace</t>
  </si>
  <si>
    <t xml:space="preserve">           kapitálové výdaje odvětví</t>
  </si>
  <si>
    <t xml:space="preserve">           investiční dotace a.s.</t>
  </si>
  <si>
    <t xml:space="preserve">           investiční dotace PO</t>
  </si>
  <si>
    <t xml:space="preserve">                - neinvestiční příspěvek</t>
  </si>
  <si>
    <t xml:space="preserve">           kapitál.výdaje odvětví</t>
  </si>
  <si>
    <t>životní prostředí a zemědělství</t>
  </si>
  <si>
    <t>na rok 2007</t>
  </si>
  <si>
    <t xml:space="preserve">          kofinancování a předfinancování</t>
  </si>
  <si>
    <t xml:space="preserve">              v tom: běžné výdaje</t>
  </si>
  <si>
    <t xml:space="preserve">                        kapitálové výdaje</t>
  </si>
  <si>
    <t>předfinancování AC</t>
  </si>
  <si>
    <t xml:space="preserve">               - sociální věci</t>
  </si>
  <si>
    <t>v tom: grant.a dílčí progr.a sam.proj.-běžné výd.</t>
  </si>
  <si>
    <t xml:space="preserve">            v tom pro odvětví:</t>
  </si>
  <si>
    <r>
      <t xml:space="preserve">kofinancování, G, POV - kap. 13 </t>
    </r>
    <r>
      <rPr>
        <b/>
        <sz val="11"/>
        <rFont val="Arial CE"/>
        <family val="2"/>
      </rPr>
      <t xml:space="preserve">
</t>
    </r>
    <r>
      <rPr>
        <sz val="10"/>
        <rFont val="Arial CE"/>
        <family val="0"/>
      </rPr>
      <t>(v roce 2006 v jednotlivých odvětvích</t>
    </r>
    <r>
      <rPr>
        <b/>
        <sz val="11"/>
        <rFont val="Arial CE"/>
        <family val="2"/>
      </rPr>
      <t>)</t>
    </r>
  </si>
  <si>
    <t>Schválený rozpočet 
na rok 2007</t>
  </si>
  <si>
    <t>rezerva (35 mil.Kč blokováno do 30.11.2007 pro kap.28)</t>
  </si>
  <si>
    <t xml:space="preserve">ostatní běžné výdaje </t>
  </si>
  <si>
    <t>průmyslová zóna Solnice-Kvasiny - ost.kapitálové výdaje - úvěr</t>
  </si>
  <si>
    <t>průmyslová zóna Solnice-Kvasiny - ost.běžné.výdaje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</si>
</sst>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_ ;\-#,##0\ "/>
    <numFmt numFmtId="173" formatCode="_-* #,##0.0\ _K_č_-;\-* #,##0.0\ _K_č_-;_-* &quot;-&quot;?\ _K_č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4"/>
      <name val="Arial CE"/>
      <family val="0"/>
    </font>
    <font>
      <b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3" fontId="0" fillId="0" borderId="0" xfId="0" applyAlignment="1">
      <alignment/>
    </xf>
    <xf numFmtId="3" fontId="1" fillId="0" borderId="0" xfId="0" applyFon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 horizontal="center"/>
    </xf>
    <xf numFmtId="3" fontId="1" fillId="0" borderId="1" xfId="0" applyFont="1" applyFill="1" applyBorder="1" applyAlignment="1">
      <alignment horizontal="left" vertical="center"/>
    </xf>
    <xf numFmtId="3" fontId="1" fillId="0" borderId="1" xfId="0" applyFont="1" applyFill="1" applyBorder="1" applyAlignment="1">
      <alignment/>
    </xf>
    <xf numFmtId="3" fontId="3" fillId="0" borderId="1" xfId="0" applyFont="1" applyFill="1" applyBorder="1" applyAlignment="1">
      <alignment/>
    </xf>
    <xf numFmtId="3" fontId="0" fillId="0" borderId="1" xfId="0" applyFont="1" applyFill="1" applyBorder="1" applyAlignment="1">
      <alignment/>
    </xf>
    <xf numFmtId="3" fontId="4" fillId="0" borderId="1" xfId="0" applyFont="1" applyFill="1" applyBorder="1" applyAlignment="1">
      <alignment/>
    </xf>
    <xf numFmtId="3" fontId="8" fillId="0" borderId="1" xfId="0" applyFont="1" applyFill="1" applyBorder="1" applyAlignment="1">
      <alignment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170" fontId="1" fillId="0" borderId="1" xfId="15" applyNumberFormat="1" applyFont="1" applyFill="1" applyBorder="1" applyAlignment="1">
      <alignment horizontal="center"/>
    </xf>
    <xf numFmtId="170" fontId="1" fillId="0" borderId="1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/>
    </xf>
    <xf numFmtId="170" fontId="2" fillId="0" borderId="1" xfId="15" applyNumberFormat="1" applyFont="1" applyFill="1" applyBorder="1" applyAlignment="1">
      <alignment vertical="center"/>
    </xf>
    <xf numFmtId="170" fontId="4" fillId="0" borderId="1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/>
    </xf>
    <xf numFmtId="170" fontId="9" fillId="0" borderId="2" xfId="15" applyNumberFormat="1" applyFont="1" applyFill="1" applyBorder="1" applyAlignment="1">
      <alignment vertical="center"/>
    </xf>
    <xf numFmtId="3" fontId="1" fillId="0" borderId="3" xfId="0" applyFont="1" applyFill="1" applyBorder="1" applyAlignment="1">
      <alignment horizontal="center" vertical="center"/>
    </xf>
    <xf numFmtId="164" fontId="1" fillId="0" borderId="3" xfId="18" applyNumberFormat="1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vertical="center"/>
    </xf>
    <xf numFmtId="170" fontId="7" fillId="0" borderId="4" xfId="15" applyNumberFormat="1" applyFont="1" applyFill="1" applyBorder="1" applyAlignment="1">
      <alignment vertical="center"/>
    </xf>
    <xf numFmtId="3" fontId="1" fillId="0" borderId="2" xfId="0" applyFont="1" applyFill="1" applyBorder="1" applyAlignment="1">
      <alignment vertical="center"/>
    </xf>
    <xf numFmtId="170" fontId="7" fillId="0" borderId="2" xfId="15" applyNumberFormat="1" applyFont="1" applyFill="1" applyBorder="1" applyAlignment="1">
      <alignment vertical="center"/>
    </xf>
    <xf numFmtId="3" fontId="0" fillId="0" borderId="5" xfId="0" applyFont="1" applyFill="1" applyBorder="1" applyAlignment="1">
      <alignment/>
    </xf>
    <xf numFmtId="170" fontId="0" fillId="0" borderId="5" xfId="15" applyNumberFormat="1" applyFont="1" applyFill="1" applyBorder="1" applyAlignment="1">
      <alignment/>
    </xf>
    <xf numFmtId="3" fontId="11" fillId="0" borderId="1" xfId="0" applyFont="1" applyFill="1" applyBorder="1" applyAlignment="1">
      <alignment/>
    </xf>
    <xf numFmtId="170" fontId="11" fillId="0" borderId="1" xfId="15" applyNumberFormat="1" applyFont="1" applyFill="1" applyBorder="1" applyAlignment="1">
      <alignment/>
    </xf>
    <xf numFmtId="170" fontId="0" fillId="0" borderId="1" xfId="15" applyNumberFormat="1" applyFont="1" applyFill="1" applyBorder="1" applyAlignment="1">
      <alignment vertical="center"/>
    </xf>
    <xf numFmtId="170" fontId="2" fillId="2" borderId="6" xfId="15" applyNumberFormat="1" applyFont="1" applyFill="1" applyBorder="1" applyAlignment="1">
      <alignment vertical="center"/>
    </xf>
    <xf numFmtId="3" fontId="2" fillId="2" borderId="6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170" fontId="1" fillId="3" borderId="1" xfId="15" applyNumberFormat="1" applyFont="1" applyFill="1" applyBorder="1" applyAlignment="1">
      <alignment/>
    </xf>
    <xf numFmtId="170" fontId="0" fillId="0" borderId="5" xfId="15" applyNumberFormat="1" applyFont="1" applyFill="1" applyBorder="1" applyAlignment="1">
      <alignment/>
    </xf>
    <xf numFmtId="3" fontId="1" fillId="3" borderId="1" xfId="0" applyFont="1" applyFill="1" applyBorder="1" applyAlignment="1">
      <alignment wrapText="1"/>
    </xf>
    <xf numFmtId="170" fontId="1" fillId="3" borderId="1" xfId="15" applyNumberFormat="1" applyFont="1" applyFill="1" applyBorder="1" applyAlignment="1">
      <alignment vertical="center"/>
    </xf>
    <xf numFmtId="3" fontId="2" fillId="4" borderId="1" xfId="0" applyFont="1" applyFill="1" applyBorder="1" applyAlignment="1">
      <alignment vertical="center"/>
    </xf>
    <xf numFmtId="170" fontId="2" fillId="4" borderId="1" xfId="15" applyNumberFormat="1" applyFont="1" applyFill="1" applyBorder="1" applyAlignment="1">
      <alignment vertical="center"/>
    </xf>
    <xf numFmtId="3" fontId="1" fillId="0" borderId="0" xfId="0" applyFont="1" applyAlignment="1">
      <alignment horizontal="center"/>
    </xf>
    <xf numFmtId="164" fontId="10" fillId="0" borderId="0" xfId="18" applyFont="1" applyAlignment="1">
      <alignment horizontal="center"/>
    </xf>
    <xf numFmtId="3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4"/>
  <sheetViews>
    <sheetView tabSelected="1" workbookViewId="0" topLeftCell="A1">
      <pane ySplit="5" topLeftCell="BM6" activePane="bottomLeft" state="frozen"/>
      <selection pane="topLeft" activeCell="A1" sqref="A1"/>
      <selection pane="bottomLeft" activeCell="F14" sqref="F13:F14"/>
    </sheetView>
  </sheetViews>
  <sheetFormatPr defaultColWidth="9.00390625" defaultRowHeight="12.75"/>
  <cols>
    <col min="1" max="1" width="60.75390625" style="0" customWidth="1"/>
    <col min="2" max="2" width="20.75390625" style="0" customWidth="1"/>
  </cols>
  <sheetData>
    <row r="1" spans="1:2" ht="19.5" customHeight="1">
      <c r="A1" s="41" t="s">
        <v>82</v>
      </c>
      <c r="B1" s="41"/>
    </row>
    <row r="2" spans="1:2" ht="19.5" customHeight="1">
      <c r="A2" s="40" t="s">
        <v>105</v>
      </c>
      <c r="B2" s="40"/>
    </row>
    <row r="3" spans="1:2" ht="23.25" customHeight="1">
      <c r="A3" s="39" t="s">
        <v>81</v>
      </c>
      <c r="B3" s="39"/>
    </row>
    <row r="4" ht="23.25" customHeight="1" thickBot="1">
      <c r="A4" s="3"/>
    </row>
    <row r="5" spans="1:2" ht="39" customHeight="1" thickBot="1">
      <c r="A5" s="19" t="s">
        <v>3</v>
      </c>
      <c r="B5" s="20" t="s">
        <v>114</v>
      </c>
    </row>
    <row r="6" spans="1:2" ht="15" customHeight="1">
      <c r="A6" s="4" t="s">
        <v>4</v>
      </c>
      <c r="B6" s="12"/>
    </row>
    <row r="7" spans="1:2" ht="12.75">
      <c r="A7" s="32" t="s">
        <v>0</v>
      </c>
      <c r="B7" s="33">
        <v>2650000</v>
      </c>
    </row>
    <row r="8" spans="1:2" ht="12.75">
      <c r="A8" s="32" t="s">
        <v>41</v>
      </c>
      <c r="B8" s="33">
        <f>SUM(B10:B14)</f>
        <v>182753</v>
      </c>
    </row>
    <row r="9" spans="1:2" ht="9.75" customHeight="1">
      <c r="A9" s="6" t="s">
        <v>53</v>
      </c>
      <c r="B9" s="13"/>
    </row>
    <row r="10" spans="1:2" ht="12.75">
      <c r="A10" s="7" t="s">
        <v>56</v>
      </c>
      <c r="B10" s="14">
        <v>9000</v>
      </c>
    </row>
    <row r="11" spans="1:2" ht="12.75">
      <c r="A11" s="7" t="s">
        <v>57</v>
      </c>
      <c r="B11" s="14">
        <v>4187</v>
      </c>
    </row>
    <row r="12" spans="1:2" ht="12.75">
      <c r="A12" s="7" t="s">
        <v>48</v>
      </c>
      <c r="B12" s="14">
        <v>40000</v>
      </c>
    </row>
    <row r="13" spans="1:2" ht="12.75">
      <c r="A13" s="7" t="s">
        <v>70</v>
      </c>
      <c r="B13" s="14">
        <v>0</v>
      </c>
    </row>
    <row r="14" spans="1:2" ht="12.75">
      <c r="A14" s="7" t="s">
        <v>47</v>
      </c>
      <c r="B14" s="14">
        <f>SUM(B15:B19)</f>
        <v>129566</v>
      </c>
    </row>
    <row r="15" spans="1:2" ht="12.75">
      <c r="A15" s="7" t="s">
        <v>58</v>
      </c>
      <c r="B15" s="14">
        <v>52000</v>
      </c>
    </row>
    <row r="16" spans="1:2" ht="12.75">
      <c r="A16" s="7" t="s">
        <v>49</v>
      </c>
      <c r="B16" s="14">
        <v>26718</v>
      </c>
    </row>
    <row r="17" spans="1:2" ht="12.75">
      <c r="A17" s="7" t="s">
        <v>50</v>
      </c>
      <c r="B17" s="14">
        <v>25574</v>
      </c>
    </row>
    <row r="18" spans="1:2" ht="12.75">
      <c r="A18" s="7" t="s">
        <v>51</v>
      </c>
      <c r="B18" s="14">
        <v>4720</v>
      </c>
    </row>
    <row r="19" spans="1:2" ht="12.75">
      <c r="A19" s="7" t="s">
        <v>52</v>
      </c>
      <c r="B19" s="14">
        <v>20554</v>
      </c>
    </row>
    <row r="20" spans="1:2" ht="12.75">
      <c r="A20" s="32" t="s">
        <v>23</v>
      </c>
      <c r="B20" s="33">
        <f>SUM(B22:B24)</f>
        <v>79147</v>
      </c>
    </row>
    <row r="21" spans="1:2" ht="9.75" customHeight="1">
      <c r="A21" s="6" t="s">
        <v>1</v>
      </c>
      <c r="B21" s="14"/>
    </row>
    <row r="22" spans="1:2" ht="12.75">
      <c r="A22" s="7" t="s">
        <v>2</v>
      </c>
      <c r="B22" s="14">
        <v>78997</v>
      </c>
    </row>
    <row r="23" spans="1:2" ht="12.75">
      <c r="A23" s="7" t="s">
        <v>69</v>
      </c>
      <c r="B23" s="14"/>
    </row>
    <row r="24" spans="1:2" ht="13.5" thickBot="1">
      <c r="A24" s="7" t="s">
        <v>24</v>
      </c>
      <c r="B24" s="14">
        <v>150</v>
      </c>
    </row>
    <row r="25" spans="1:2" ht="21.75" customHeight="1" thickBot="1">
      <c r="A25" s="31" t="s">
        <v>85</v>
      </c>
      <c r="B25" s="30">
        <f>B7+B8+B20</f>
        <v>2911900</v>
      </c>
    </row>
    <row r="26" spans="1:2" ht="21.75" customHeight="1" thickTop="1">
      <c r="A26" s="5" t="s">
        <v>5</v>
      </c>
      <c r="B26" s="14"/>
    </row>
    <row r="27" spans="1:2" ht="19.5" customHeight="1">
      <c r="A27" s="32" t="s">
        <v>14</v>
      </c>
      <c r="B27" s="33">
        <f>B28</f>
        <v>39100</v>
      </c>
    </row>
    <row r="28" spans="1:2" ht="15" customHeight="1">
      <c r="A28" s="8" t="s">
        <v>28</v>
      </c>
      <c r="B28" s="16">
        <f>SUM(B30:B35)</f>
        <v>39100</v>
      </c>
    </row>
    <row r="29" spans="1:2" ht="10.5" customHeight="1">
      <c r="A29" s="6" t="s">
        <v>1</v>
      </c>
      <c r="B29" s="14"/>
    </row>
    <row r="30" spans="1:2" ht="12.75" customHeight="1">
      <c r="A30" s="7" t="s">
        <v>6</v>
      </c>
      <c r="B30" s="14">
        <v>15889</v>
      </c>
    </row>
    <row r="31" spans="1:2" ht="12.75" customHeight="1">
      <c r="A31" s="7" t="s">
        <v>7</v>
      </c>
      <c r="B31" s="14">
        <v>3761</v>
      </c>
    </row>
    <row r="32" spans="1:2" ht="12.75" customHeight="1">
      <c r="A32" s="7" t="s">
        <v>8</v>
      </c>
      <c r="B32" s="14">
        <v>1500</v>
      </c>
    </row>
    <row r="33" spans="1:2" ht="12.75" customHeight="1">
      <c r="A33" s="7" t="s">
        <v>9</v>
      </c>
      <c r="B33" s="14">
        <v>7950</v>
      </c>
    </row>
    <row r="34" spans="1:2" ht="12.75" customHeight="1">
      <c r="A34" s="7" t="s">
        <v>26</v>
      </c>
      <c r="B34" s="14">
        <v>2000</v>
      </c>
    </row>
    <row r="35" spans="1:2" ht="12.75" customHeight="1">
      <c r="A35" s="25" t="s">
        <v>10</v>
      </c>
      <c r="B35" s="26">
        <v>8000</v>
      </c>
    </row>
    <row r="36" spans="1:2" ht="19.5" customHeight="1">
      <c r="A36" s="32" t="s">
        <v>15</v>
      </c>
      <c r="B36" s="33">
        <f>B37</f>
        <v>268688</v>
      </c>
    </row>
    <row r="37" spans="1:2" ht="15" customHeight="1">
      <c r="A37" s="8" t="s">
        <v>28</v>
      </c>
      <c r="B37" s="16">
        <f>SUM(B39:B45)</f>
        <v>268688</v>
      </c>
    </row>
    <row r="38" spans="1:2" ht="10.5" customHeight="1">
      <c r="A38" s="6" t="s">
        <v>1</v>
      </c>
      <c r="B38" s="14"/>
    </row>
    <row r="39" spans="1:2" ht="12.75" customHeight="1">
      <c r="A39" s="7" t="s">
        <v>11</v>
      </c>
      <c r="B39" s="14">
        <v>112632</v>
      </c>
    </row>
    <row r="40" spans="1:2" ht="12.75" customHeight="1">
      <c r="A40" s="7" t="s">
        <v>7</v>
      </c>
      <c r="B40" s="14">
        <v>38192</v>
      </c>
    </row>
    <row r="41" spans="1:2" ht="12.75" customHeight="1">
      <c r="A41" s="7" t="s">
        <v>12</v>
      </c>
      <c r="B41" s="14">
        <v>280</v>
      </c>
    </row>
    <row r="42" spans="1:2" ht="12.75" customHeight="1">
      <c r="A42" s="7" t="s">
        <v>9</v>
      </c>
      <c r="B42" s="14">
        <v>41956</v>
      </c>
    </row>
    <row r="43" spans="1:2" ht="12.75" customHeight="1">
      <c r="A43" s="9" t="s">
        <v>72</v>
      </c>
      <c r="B43" s="14">
        <v>70000</v>
      </c>
    </row>
    <row r="44" spans="1:2" ht="12.75" customHeight="1">
      <c r="A44" s="7" t="s">
        <v>13</v>
      </c>
      <c r="B44" s="14">
        <v>152</v>
      </c>
    </row>
    <row r="45" spans="1:2" ht="12.75" customHeight="1">
      <c r="A45" s="25" t="s">
        <v>44</v>
      </c>
      <c r="B45" s="26">
        <v>5476</v>
      </c>
    </row>
    <row r="46" spans="1:2" ht="18.75" customHeight="1">
      <c r="A46" s="32" t="s">
        <v>60</v>
      </c>
      <c r="B46" s="33">
        <f>B47+B51</f>
        <v>128214</v>
      </c>
    </row>
    <row r="47" spans="1:2" ht="15" customHeight="1">
      <c r="A47" s="8" t="s">
        <v>28</v>
      </c>
      <c r="B47" s="16">
        <f>SUM(B49:B50)</f>
        <v>88214</v>
      </c>
    </row>
    <row r="48" spans="1:2" ht="10.5" customHeight="1">
      <c r="A48" s="6" t="s">
        <v>1</v>
      </c>
      <c r="B48" s="14"/>
    </row>
    <row r="49" spans="1:2" ht="12.75" customHeight="1">
      <c r="A49" s="7" t="s">
        <v>55</v>
      </c>
      <c r="B49" s="14">
        <v>42319</v>
      </c>
    </row>
    <row r="50" spans="1:2" ht="12.75" customHeight="1">
      <c r="A50" s="7" t="s">
        <v>9</v>
      </c>
      <c r="B50" s="14">
        <v>45895</v>
      </c>
    </row>
    <row r="51" spans="1:2" ht="15" customHeight="1">
      <c r="A51" s="8" t="s">
        <v>29</v>
      </c>
      <c r="B51" s="16">
        <f>B53</f>
        <v>40000</v>
      </c>
    </row>
    <row r="52" spans="1:2" ht="10.5" customHeight="1">
      <c r="A52" s="6" t="s">
        <v>1</v>
      </c>
      <c r="B52" s="13"/>
    </row>
    <row r="53" spans="1:2" ht="12.75" customHeight="1">
      <c r="A53" s="25" t="s">
        <v>45</v>
      </c>
      <c r="B53" s="26">
        <v>40000</v>
      </c>
    </row>
    <row r="54" spans="1:2" ht="18.75" customHeight="1">
      <c r="A54" s="32" t="s">
        <v>63</v>
      </c>
      <c r="B54" s="33">
        <f>B55</f>
        <v>3670</v>
      </c>
    </row>
    <row r="55" spans="1:2" ht="12.75" customHeight="1">
      <c r="A55" s="8" t="s">
        <v>28</v>
      </c>
      <c r="B55" s="16">
        <f>SUM(B57:B57)</f>
        <v>3670</v>
      </c>
    </row>
    <row r="56" spans="1:2" ht="12.75" customHeight="1">
      <c r="A56" s="6" t="s">
        <v>1</v>
      </c>
      <c r="B56" s="14"/>
    </row>
    <row r="57" spans="1:2" ht="12.75" customHeight="1">
      <c r="A57" s="25" t="s">
        <v>9</v>
      </c>
      <c r="B57" s="26">
        <v>3670</v>
      </c>
    </row>
    <row r="58" spans="1:2" ht="18.75" customHeight="1">
      <c r="A58" s="32" t="s">
        <v>16</v>
      </c>
      <c r="B58" s="33">
        <f>B59</f>
        <v>942417</v>
      </c>
    </row>
    <row r="59" spans="1:2" ht="15" customHeight="1">
      <c r="A59" s="8" t="s">
        <v>28</v>
      </c>
      <c r="B59" s="16">
        <f>SUM(B62:B67)</f>
        <v>942417</v>
      </c>
    </row>
    <row r="60" spans="1:2" ht="10.5" customHeight="1">
      <c r="A60" s="6" t="s">
        <v>1</v>
      </c>
      <c r="B60" s="14"/>
    </row>
    <row r="61" spans="1:2" ht="12.75" customHeight="1">
      <c r="A61" s="7" t="s">
        <v>31</v>
      </c>
      <c r="B61" s="14"/>
    </row>
    <row r="62" spans="1:2" ht="12.75" customHeight="1">
      <c r="A62" s="7" t="s">
        <v>32</v>
      </c>
      <c r="B62" s="14">
        <v>202696</v>
      </c>
    </row>
    <row r="63" spans="1:2" ht="12.75" customHeight="1">
      <c r="A63" s="7" t="s">
        <v>33</v>
      </c>
      <c r="B63" s="14">
        <v>297535</v>
      </c>
    </row>
    <row r="64" spans="1:2" ht="12.75" customHeight="1">
      <c r="A64" s="7" t="s">
        <v>18</v>
      </c>
      <c r="B64" s="29">
        <v>366000</v>
      </c>
    </row>
    <row r="65" spans="1:2" ht="12.75" customHeight="1">
      <c r="A65" s="7" t="s">
        <v>27</v>
      </c>
      <c r="B65" s="14">
        <v>3000</v>
      </c>
    </row>
    <row r="66" spans="1:2" ht="12.75" customHeight="1">
      <c r="A66" s="7" t="s">
        <v>65</v>
      </c>
      <c r="B66" s="14">
        <v>67796</v>
      </c>
    </row>
    <row r="67" spans="1:2" ht="12.75" customHeight="1">
      <c r="A67" s="25" t="s">
        <v>9</v>
      </c>
      <c r="B67" s="26">
        <v>5390</v>
      </c>
    </row>
    <row r="68" spans="1:2" ht="18.75" customHeight="1">
      <c r="A68" s="32" t="s">
        <v>64</v>
      </c>
      <c r="B68" s="33">
        <f>B69</f>
        <v>7000</v>
      </c>
    </row>
    <row r="69" spans="1:2" ht="12.75" customHeight="1">
      <c r="A69" s="8" t="s">
        <v>28</v>
      </c>
      <c r="B69" s="16">
        <f>SUM(B71:B71)</f>
        <v>7000</v>
      </c>
    </row>
    <row r="70" spans="1:2" ht="10.5" customHeight="1">
      <c r="A70" s="6" t="s">
        <v>1</v>
      </c>
      <c r="B70" s="14"/>
    </row>
    <row r="71" spans="1:2" ht="12.75" customHeight="1">
      <c r="A71" s="25" t="s">
        <v>9</v>
      </c>
      <c r="B71" s="26">
        <v>7000</v>
      </c>
    </row>
    <row r="72" spans="1:2" ht="18.75" customHeight="1">
      <c r="A72" s="32" t="s">
        <v>54</v>
      </c>
      <c r="B72" s="33">
        <f>B73+B78</f>
        <v>350962</v>
      </c>
    </row>
    <row r="73" spans="1:2" ht="12.75" customHeight="1">
      <c r="A73" s="8" t="s">
        <v>28</v>
      </c>
      <c r="B73" s="16">
        <f>SUM(B75:B77)</f>
        <v>55962</v>
      </c>
    </row>
    <row r="74" spans="1:2" ht="10.5" customHeight="1">
      <c r="A74" s="6" t="s">
        <v>53</v>
      </c>
      <c r="B74" s="14"/>
    </row>
    <row r="75" spans="1:2" ht="12.75" customHeight="1">
      <c r="A75" s="7" t="s">
        <v>80</v>
      </c>
      <c r="B75" s="14">
        <v>27000</v>
      </c>
    </row>
    <row r="76" spans="1:2" ht="12.75" customHeight="1">
      <c r="A76" s="7" t="s">
        <v>9</v>
      </c>
      <c r="B76" s="14">
        <v>8962</v>
      </c>
    </row>
    <row r="77" spans="1:2" ht="12.75" customHeight="1">
      <c r="A77" s="7" t="s">
        <v>25</v>
      </c>
      <c r="B77" s="14">
        <v>20000</v>
      </c>
    </row>
    <row r="78" spans="1:2" ht="12.75" customHeight="1">
      <c r="A78" s="8" t="s">
        <v>29</v>
      </c>
      <c r="B78" s="16">
        <f>B80</f>
        <v>295000</v>
      </c>
    </row>
    <row r="79" spans="1:2" ht="10.5" customHeight="1">
      <c r="A79" s="6" t="s">
        <v>53</v>
      </c>
      <c r="B79" s="14"/>
    </row>
    <row r="80" spans="1:2" ht="12.75" customHeight="1">
      <c r="A80" s="25" t="s">
        <v>109</v>
      </c>
      <c r="B80" s="26">
        <v>295000</v>
      </c>
    </row>
    <row r="81" spans="1:2" ht="18.75" customHeight="1">
      <c r="A81" s="32" t="s">
        <v>46</v>
      </c>
      <c r="B81" s="33">
        <f>B82</f>
        <v>23700</v>
      </c>
    </row>
    <row r="82" spans="1:2" ht="15" customHeight="1">
      <c r="A82" s="8" t="s">
        <v>28</v>
      </c>
      <c r="B82" s="16">
        <f>SUM(B84:B86)</f>
        <v>23700</v>
      </c>
    </row>
    <row r="83" spans="1:2" ht="10.5" customHeight="1">
      <c r="A83" s="6" t="s">
        <v>1</v>
      </c>
      <c r="B83" s="14"/>
    </row>
    <row r="84" spans="1:2" ht="12.75" customHeight="1">
      <c r="A84" s="7" t="s">
        <v>9</v>
      </c>
      <c r="B84" s="14">
        <v>200</v>
      </c>
    </row>
    <row r="85" spans="1:2" ht="12.75" customHeight="1">
      <c r="A85" s="9" t="s">
        <v>66</v>
      </c>
      <c r="B85" s="14">
        <v>20000</v>
      </c>
    </row>
    <row r="86" spans="1:2" ht="12.75" customHeight="1">
      <c r="A86" s="25" t="s">
        <v>18</v>
      </c>
      <c r="B86" s="26">
        <v>3500</v>
      </c>
    </row>
    <row r="87" spans="1:2" ht="21.75" customHeight="1">
      <c r="A87" s="32" t="s">
        <v>17</v>
      </c>
      <c r="B87" s="33">
        <f>B88+B92</f>
        <v>469830</v>
      </c>
    </row>
    <row r="88" spans="1:2" ht="12.75" customHeight="1">
      <c r="A88" s="8" t="s">
        <v>28</v>
      </c>
      <c r="B88" s="16">
        <f>SUM(B90:B91)</f>
        <v>321330</v>
      </c>
    </row>
    <row r="89" spans="1:2" ht="10.5" customHeight="1">
      <c r="A89" s="6" t="s">
        <v>1</v>
      </c>
      <c r="B89" s="14"/>
    </row>
    <row r="90" spans="1:2" ht="12.75" customHeight="1">
      <c r="A90" s="7" t="s">
        <v>18</v>
      </c>
      <c r="B90" s="14">
        <v>298668</v>
      </c>
    </row>
    <row r="91" spans="1:2" ht="12.75" customHeight="1">
      <c r="A91" s="7" t="s">
        <v>116</v>
      </c>
      <c r="B91" s="14">
        <v>22662</v>
      </c>
    </row>
    <row r="92" spans="1:2" ht="12.75" customHeight="1">
      <c r="A92" s="8" t="s">
        <v>29</v>
      </c>
      <c r="B92" s="16">
        <v>148500</v>
      </c>
    </row>
    <row r="93" spans="1:2" ht="12.75" customHeight="1">
      <c r="A93" s="6" t="s">
        <v>1</v>
      </c>
      <c r="B93" s="14"/>
    </row>
    <row r="94" spans="1:2" ht="12.75" customHeight="1">
      <c r="A94" s="25" t="s">
        <v>117</v>
      </c>
      <c r="B94" s="26">
        <v>148500</v>
      </c>
    </row>
    <row r="95" spans="1:2" ht="21.75" customHeight="1">
      <c r="A95" s="32" t="s">
        <v>19</v>
      </c>
      <c r="B95" s="33">
        <f>B96+B102</f>
        <v>314796.1</v>
      </c>
    </row>
    <row r="96" spans="1:2" ht="12.75" customHeight="1">
      <c r="A96" s="8" t="s">
        <v>28</v>
      </c>
      <c r="B96" s="16">
        <f>SUM(B98:B101)</f>
        <v>299181</v>
      </c>
    </row>
    <row r="97" spans="1:2" ht="10.5" customHeight="1">
      <c r="A97" s="6" t="s">
        <v>1</v>
      </c>
      <c r="B97" s="14"/>
    </row>
    <row r="98" spans="1:2" ht="12.75" customHeight="1">
      <c r="A98" s="7" t="s">
        <v>18</v>
      </c>
      <c r="B98" s="14">
        <v>189798</v>
      </c>
    </row>
    <row r="99" spans="1:2" ht="12.75" customHeight="1">
      <c r="A99" s="7" t="s">
        <v>55</v>
      </c>
      <c r="B99" s="14">
        <v>68960</v>
      </c>
    </row>
    <row r="100" spans="1:2" ht="12.75" customHeight="1">
      <c r="A100" s="7" t="s">
        <v>9</v>
      </c>
      <c r="B100" s="14">
        <v>36242</v>
      </c>
    </row>
    <row r="101" spans="1:2" ht="12.75" customHeight="1">
      <c r="A101" s="7" t="s">
        <v>118</v>
      </c>
      <c r="B101" s="14">
        <v>4181</v>
      </c>
    </row>
    <row r="102" spans="1:2" ht="12.75" customHeight="1">
      <c r="A102" s="8" t="s">
        <v>29</v>
      </c>
      <c r="B102" s="16">
        <f>B104</f>
        <v>15615.1</v>
      </c>
    </row>
    <row r="103" spans="1:2" ht="12.75" customHeight="1">
      <c r="A103" s="6" t="s">
        <v>1</v>
      </c>
      <c r="B103" s="14"/>
    </row>
    <row r="104" spans="1:2" ht="12.75" customHeight="1">
      <c r="A104" s="25" t="s">
        <v>117</v>
      </c>
      <c r="B104" s="26">
        <v>15615.1</v>
      </c>
    </row>
    <row r="105" spans="1:2" ht="21.75" customHeight="1">
      <c r="A105" s="32" t="s">
        <v>20</v>
      </c>
      <c r="B105" s="33">
        <f>B106</f>
        <v>122329</v>
      </c>
    </row>
    <row r="106" spans="1:2" ht="15" customHeight="1">
      <c r="A106" s="8" t="s">
        <v>28</v>
      </c>
      <c r="B106" s="16">
        <f>SUM(B108:B109)</f>
        <v>122329</v>
      </c>
    </row>
    <row r="107" spans="1:2" ht="10.5" customHeight="1">
      <c r="A107" s="6" t="s">
        <v>1</v>
      </c>
      <c r="B107" s="14"/>
    </row>
    <row r="108" spans="1:2" ht="12.75" customHeight="1">
      <c r="A108" s="7" t="s">
        <v>18</v>
      </c>
      <c r="B108" s="14">
        <v>101506</v>
      </c>
    </row>
    <row r="109" spans="1:2" ht="12.75" customHeight="1">
      <c r="A109" s="25" t="s">
        <v>9</v>
      </c>
      <c r="B109" s="26">
        <v>20823</v>
      </c>
    </row>
    <row r="110" spans="1:2" ht="21.75" customHeight="1">
      <c r="A110" s="32" t="s">
        <v>30</v>
      </c>
      <c r="B110" s="33">
        <f>B112</f>
        <v>4845</v>
      </c>
    </row>
    <row r="111" spans="1:2" ht="10.5" customHeight="1">
      <c r="A111" s="6" t="s">
        <v>1</v>
      </c>
      <c r="B111" s="14"/>
    </row>
    <row r="112" spans="1:2" ht="12.75" customHeight="1">
      <c r="A112" s="25" t="s">
        <v>43</v>
      </c>
      <c r="B112" s="26">
        <v>4845</v>
      </c>
    </row>
    <row r="113" spans="1:2" ht="21.75" customHeight="1">
      <c r="A113" s="32" t="s">
        <v>21</v>
      </c>
      <c r="B113" s="33">
        <f>B114</f>
        <v>13853</v>
      </c>
    </row>
    <row r="114" spans="1:2" ht="15" customHeight="1">
      <c r="A114" s="8" t="s">
        <v>28</v>
      </c>
      <c r="B114" s="16">
        <f>SUM(B116:B117)</f>
        <v>13853</v>
      </c>
    </row>
    <row r="115" spans="1:2" ht="10.5" customHeight="1">
      <c r="A115" s="6" t="s">
        <v>1</v>
      </c>
      <c r="B115" s="14"/>
    </row>
    <row r="116" spans="1:2" ht="12.75" customHeight="1">
      <c r="A116" s="7" t="s">
        <v>22</v>
      </c>
      <c r="B116" s="14">
        <v>8067</v>
      </c>
    </row>
    <row r="117" spans="1:2" ht="12.75" customHeight="1">
      <c r="A117" s="25" t="s">
        <v>9</v>
      </c>
      <c r="B117" s="26">
        <v>5786</v>
      </c>
    </row>
    <row r="118" spans="1:2" ht="21.75" customHeight="1">
      <c r="A118" s="32" t="s">
        <v>61</v>
      </c>
      <c r="B118" s="33">
        <f>B121+B122</f>
        <v>84875.5</v>
      </c>
    </row>
    <row r="119" spans="1:2" ht="12.75" customHeight="1">
      <c r="A119" s="8" t="s">
        <v>28</v>
      </c>
      <c r="B119" s="16">
        <f>B121</f>
        <v>2685</v>
      </c>
    </row>
    <row r="120" spans="1:2" ht="10.5" customHeight="1">
      <c r="A120" s="6" t="s">
        <v>1</v>
      </c>
      <c r="B120" s="14"/>
    </row>
    <row r="121" spans="1:2" ht="12.75" customHeight="1">
      <c r="A121" s="7" t="s">
        <v>9</v>
      </c>
      <c r="B121" s="14">
        <f>4785-2100</f>
        <v>2685</v>
      </c>
    </row>
    <row r="122" spans="1:2" ht="12.75" customHeight="1">
      <c r="A122" s="8" t="s">
        <v>29</v>
      </c>
      <c r="B122" s="16">
        <f>B124</f>
        <v>82190.5</v>
      </c>
    </row>
    <row r="123" spans="1:2" ht="12.75" customHeight="1">
      <c r="A123" s="6" t="s">
        <v>1</v>
      </c>
      <c r="B123" s="14"/>
    </row>
    <row r="124" spans="1:2" ht="12.75" customHeight="1">
      <c r="A124" s="25" t="s">
        <v>117</v>
      </c>
      <c r="B124" s="26">
        <v>82190.5</v>
      </c>
    </row>
    <row r="125" spans="1:2" ht="24.75" customHeight="1">
      <c r="A125" s="32" t="s">
        <v>62</v>
      </c>
      <c r="B125" s="33">
        <f>B126+B129</f>
        <v>5705</v>
      </c>
    </row>
    <row r="126" spans="1:2" ht="15" customHeight="1">
      <c r="A126" s="8" t="s">
        <v>28</v>
      </c>
      <c r="B126" s="16">
        <f>SUM(B128:B128)</f>
        <v>4215</v>
      </c>
    </row>
    <row r="127" spans="1:2" ht="10.5" customHeight="1">
      <c r="A127" s="6" t="s">
        <v>1</v>
      </c>
      <c r="B127" s="14"/>
    </row>
    <row r="128" spans="1:2" ht="12.75" customHeight="1">
      <c r="A128" s="7" t="s">
        <v>116</v>
      </c>
      <c r="B128" s="14">
        <v>4215</v>
      </c>
    </row>
    <row r="129" spans="1:2" ht="15" customHeight="1">
      <c r="A129" s="8" t="s">
        <v>29</v>
      </c>
      <c r="B129" s="16">
        <v>1490</v>
      </c>
    </row>
    <row r="130" spans="1:2" ht="10.5" customHeight="1">
      <c r="A130" s="6" t="s">
        <v>1</v>
      </c>
      <c r="B130" s="14"/>
    </row>
    <row r="131" spans="1:2" ht="12.75" customHeight="1">
      <c r="A131" s="25" t="s">
        <v>35</v>
      </c>
      <c r="B131" s="26">
        <v>1490</v>
      </c>
    </row>
    <row r="132" spans="1:2" ht="18.75" customHeight="1">
      <c r="A132" s="32" t="s">
        <v>67</v>
      </c>
      <c r="B132" s="33">
        <f>B133</f>
        <v>59734</v>
      </c>
    </row>
    <row r="133" spans="1:2" ht="15" customHeight="1">
      <c r="A133" s="8" t="s">
        <v>28</v>
      </c>
      <c r="B133" s="16">
        <f>SUM(B135:B136)</f>
        <v>59734</v>
      </c>
    </row>
    <row r="134" spans="1:2" ht="10.5" customHeight="1">
      <c r="A134" s="6" t="s">
        <v>1</v>
      </c>
      <c r="B134" s="13"/>
    </row>
    <row r="135" spans="1:2" ht="12.75" customHeight="1">
      <c r="A135" s="7" t="s">
        <v>115</v>
      </c>
      <c r="B135" s="14">
        <v>39734</v>
      </c>
    </row>
    <row r="136" spans="1:2" ht="12.75" customHeight="1">
      <c r="A136" s="25" t="s">
        <v>9</v>
      </c>
      <c r="B136" s="26">
        <v>20000</v>
      </c>
    </row>
    <row r="137" spans="1:2" ht="27.75" customHeight="1">
      <c r="A137" s="35" t="s">
        <v>113</v>
      </c>
      <c r="B137" s="36">
        <v>200000</v>
      </c>
    </row>
    <row r="138" spans="1:2" ht="13.5" customHeight="1">
      <c r="A138" s="7" t="s">
        <v>111</v>
      </c>
      <c r="B138" s="17">
        <v>84000</v>
      </c>
    </row>
    <row r="139" spans="1:2" ht="13.5" customHeight="1">
      <c r="A139" s="7" t="s">
        <v>112</v>
      </c>
      <c r="B139" s="17"/>
    </row>
    <row r="140" spans="1:2" ht="13.5" customHeight="1">
      <c r="A140" s="7" t="s">
        <v>73</v>
      </c>
      <c r="B140" s="17">
        <v>500</v>
      </c>
    </row>
    <row r="141" spans="1:2" ht="13.5" customHeight="1">
      <c r="A141" s="7" t="s">
        <v>74</v>
      </c>
      <c r="B141" s="17">
        <v>9000</v>
      </c>
    </row>
    <row r="142" spans="1:2" ht="13.5" customHeight="1">
      <c r="A142" s="7" t="s">
        <v>75</v>
      </c>
      <c r="B142" s="17">
        <v>13530</v>
      </c>
    </row>
    <row r="143" spans="1:2" ht="13.5" customHeight="1">
      <c r="A143" s="7" t="s">
        <v>76</v>
      </c>
      <c r="B143" s="17">
        <v>2700</v>
      </c>
    </row>
    <row r="144" spans="1:2" ht="13.5" customHeight="1">
      <c r="A144" s="7" t="s">
        <v>77</v>
      </c>
      <c r="B144" s="17">
        <v>4510</v>
      </c>
    </row>
    <row r="145" spans="1:2" ht="13.5" customHeight="1">
      <c r="A145" s="7" t="s">
        <v>78</v>
      </c>
      <c r="B145" s="17">
        <v>10280</v>
      </c>
    </row>
    <row r="146" spans="1:2" ht="13.5" customHeight="1">
      <c r="A146" s="7" t="s">
        <v>110</v>
      </c>
      <c r="B146" s="17">
        <v>28340</v>
      </c>
    </row>
    <row r="147" spans="1:2" ht="13.5" customHeight="1">
      <c r="A147" s="7" t="s">
        <v>79</v>
      </c>
      <c r="B147" s="17">
        <v>15140</v>
      </c>
    </row>
    <row r="148" spans="1:2" ht="13.5" customHeight="1">
      <c r="A148" s="7" t="s">
        <v>71</v>
      </c>
      <c r="B148" s="17">
        <v>45000</v>
      </c>
    </row>
    <row r="149" spans="1:2" ht="13.5" customHeight="1">
      <c r="A149" s="7" t="s">
        <v>107</v>
      </c>
      <c r="B149" s="17">
        <v>25000</v>
      </c>
    </row>
    <row r="150" spans="1:2" ht="13.5" customHeight="1">
      <c r="A150" s="7" t="s">
        <v>108</v>
      </c>
      <c r="B150" s="17">
        <v>20000</v>
      </c>
    </row>
    <row r="151" spans="1:2" ht="13.5" customHeight="1">
      <c r="A151" s="7" t="s">
        <v>106</v>
      </c>
      <c r="B151" s="17">
        <v>71000</v>
      </c>
    </row>
    <row r="152" spans="1:2" ht="13.5" customHeight="1">
      <c r="A152" s="7" t="s">
        <v>107</v>
      </c>
      <c r="B152" s="17">
        <v>45000</v>
      </c>
    </row>
    <row r="153" spans="1:2" ht="13.5" customHeight="1">
      <c r="A153" s="25" t="s">
        <v>108</v>
      </c>
      <c r="B153" s="34">
        <v>26000</v>
      </c>
    </row>
    <row r="154" spans="1:2" ht="19.5" customHeight="1">
      <c r="A154" s="32" t="s">
        <v>68</v>
      </c>
      <c r="B154" s="33">
        <f>B156+B157</f>
        <v>428487</v>
      </c>
    </row>
    <row r="155" spans="1:2" ht="10.5" customHeight="1">
      <c r="A155" s="7" t="s">
        <v>1</v>
      </c>
      <c r="B155" s="13"/>
    </row>
    <row r="156" spans="1:2" ht="12.75" customHeight="1">
      <c r="A156" s="5" t="s">
        <v>28</v>
      </c>
      <c r="B156" s="13">
        <f>B172+B185+B189</f>
        <v>9350</v>
      </c>
    </row>
    <row r="157" spans="1:2" ht="12.75" customHeight="1">
      <c r="A157" s="5" t="s">
        <v>29</v>
      </c>
      <c r="B157" s="13">
        <f>B159+B162+B165+B167+B170+B172+B174+B178+B183+B187-B156</f>
        <v>419137</v>
      </c>
    </row>
    <row r="158" spans="1:2" ht="12.75" customHeight="1">
      <c r="A158" s="6" t="s">
        <v>37</v>
      </c>
      <c r="B158" s="13"/>
    </row>
    <row r="159" spans="1:2" ht="12.75" customHeight="1">
      <c r="A159" s="27" t="s">
        <v>88</v>
      </c>
      <c r="B159" s="28">
        <v>2187</v>
      </c>
    </row>
    <row r="160" spans="1:2" ht="12.75" customHeight="1">
      <c r="A160" s="7" t="s">
        <v>90</v>
      </c>
      <c r="B160" s="14">
        <v>2150</v>
      </c>
    </row>
    <row r="161" spans="1:2" ht="12.75" customHeight="1">
      <c r="A161" s="25" t="s">
        <v>87</v>
      </c>
      <c r="B161" s="26">
        <v>37</v>
      </c>
    </row>
    <row r="162" spans="1:2" ht="12.75" customHeight="1">
      <c r="A162" s="27" t="s">
        <v>89</v>
      </c>
      <c r="B162" s="28">
        <f>B163+B164</f>
        <v>20000</v>
      </c>
    </row>
    <row r="163" spans="1:2" ht="12.75" customHeight="1">
      <c r="A163" s="7" t="s">
        <v>90</v>
      </c>
      <c r="B163" s="14">
        <v>10000</v>
      </c>
    </row>
    <row r="164" spans="1:2" ht="12.75" customHeight="1">
      <c r="A164" s="7" t="s">
        <v>91</v>
      </c>
      <c r="B164" s="14">
        <v>10000</v>
      </c>
    </row>
    <row r="165" spans="1:2" ht="12.75" customHeight="1">
      <c r="A165" s="27" t="s">
        <v>104</v>
      </c>
      <c r="B165" s="28">
        <v>0</v>
      </c>
    </row>
    <row r="166" spans="1:2" ht="12.75" customHeight="1">
      <c r="A166" s="7" t="s">
        <v>92</v>
      </c>
      <c r="B166" s="14">
        <v>0</v>
      </c>
    </row>
    <row r="167" spans="1:2" ht="12.75" customHeight="1">
      <c r="A167" s="27" t="s">
        <v>38</v>
      </c>
      <c r="B167" s="28">
        <v>100000</v>
      </c>
    </row>
    <row r="168" spans="1:2" ht="12.75" customHeight="1">
      <c r="A168" s="7" t="s">
        <v>93</v>
      </c>
      <c r="B168" s="14">
        <v>100000</v>
      </c>
    </row>
    <row r="169" spans="1:2" ht="12.75" customHeight="1">
      <c r="A169" s="7" t="s">
        <v>94</v>
      </c>
      <c r="B169" s="14">
        <v>0</v>
      </c>
    </row>
    <row r="170" spans="1:2" ht="12.75" customHeight="1">
      <c r="A170" s="27" t="s">
        <v>95</v>
      </c>
      <c r="B170" s="28">
        <v>300</v>
      </c>
    </row>
    <row r="171" spans="1:2" ht="12.75" customHeight="1">
      <c r="A171" s="7" t="s">
        <v>90</v>
      </c>
      <c r="B171" s="14">
        <v>300</v>
      </c>
    </row>
    <row r="172" spans="1:2" ht="12.75" customHeight="1">
      <c r="A172" s="27" t="s">
        <v>97</v>
      </c>
      <c r="B172" s="28">
        <v>0</v>
      </c>
    </row>
    <row r="173" spans="1:2" ht="12.75" customHeight="1">
      <c r="A173" s="7" t="s">
        <v>96</v>
      </c>
      <c r="B173" s="14">
        <v>0</v>
      </c>
    </row>
    <row r="174" spans="1:2" ht="12.75" customHeight="1">
      <c r="A174" s="27" t="s">
        <v>39</v>
      </c>
      <c r="B174" s="28">
        <v>48000</v>
      </c>
    </row>
    <row r="175" spans="1:2" ht="12.75" customHeight="1">
      <c r="A175" s="7" t="s">
        <v>98</v>
      </c>
      <c r="B175" s="14">
        <v>48000</v>
      </c>
    </row>
    <row r="176" spans="1:2" ht="12.75" customHeight="1">
      <c r="A176" s="7" t="s">
        <v>99</v>
      </c>
      <c r="B176" s="14">
        <v>0</v>
      </c>
    </row>
    <row r="177" spans="1:2" ht="12.75" customHeight="1">
      <c r="A177" s="7" t="s">
        <v>87</v>
      </c>
      <c r="B177" s="14">
        <v>0</v>
      </c>
    </row>
    <row r="178" spans="1:2" ht="12.75" customHeight="1">
      <c r="A178" s="27" t="s">
        <v>40</v>
      </c>
      <c r="B178" s="28">
        <v>150000</v>
      </c>
    </row>
    <row r="179" spans="1:2" ht="12.75" customHeight="1">
      <c r="A179" s="7" t="s">
        <v>90</v>
      </c>
      <c r="B179" s="14">
        <v>120000</v>
      </c>
    </row>
    <row r="180" spans="1:2" ht="12.75" customHeight="1">
      <c r="A180" s="7" t="s">
        <v>100</v>
      </c>
      <c r="B180" s="14">
        <v>30000</v>
      </c>
    </row>
    <row r="181" spans="1:2" ht="12.75" customHeight="1">
      <c r="A181" s="7" t="s">
        <v>101</v>
      </c>
      <c r="B181" s="14">
        <v>0</v>
      </c>
    </row>
    <row r="182" spans="1:2" ht="12.75" customHeight="1">
      <c r="A182" s="7" t="s">
        <v>87</v>
      </c>
      <c r="B182" s="14">
        <v>0</v>
      </c>
    </row>
    <row r="183" spans="1:2" ht="12.75" customHeight="1">
      <c r="A183" s="27" t="s">
        <v>36</v>
      </c>
      <c r="B183" s="28">
        <v>10000</v>
      </c>
    </row>
    <row r="184" spans="1:2" ht="12.75" customHeight="1">
      <c r="A184" s="7" t="s">
        <v>98</v>
      </c>
      <c r="B184" s="14">
        <v>10000</v>
      </c>
    </row>
    <row r="185" spans="1:2" ht="12.75" customHeight="1">
      <c r="A185" s="7" t="s">
        <v>102</v>
      </c>
      <c r="B185" s="14">
        <v>0</v>
      </c>
    </row>
    <row r="186" spans="1:2" ht="12.75" customHeight="1">
      <c r="A186" s="7" t="s">
        <v>87</v>
      </c>
      <c r="B186" s="14">
        <v>0</v>
      </c>
    </row>
    <row r="187" spans="1:2" ht="12.75" customHeight="1">
      <c r="A187" s="27" t="s">
        <v>34</v>
      </c>
      <c r="B187" s="28">
        <f>SUM(B188:B191)</f>
        <v>98000</v>
      </c>
    </row>
    <row r="188" spans="1:2" ht="12.75" customHeight="1">
      <c r="A188" s="7" t="s">
        <v>98</v>
      </c>
      <c r="B188" s="14">
        <v>84510</v>
      </c>
    </row>
    <row r="189" spans="1:2" ht="12.75" customHeight="1">
      <c r="A189" s="7" t="s">
        <v>102</v>
      </c>
      <c r="B189" s="14">
        <v>9350</v>
      </c>
    </row>
    <row r="190" spans="1:2" ht="12.75" customHeight="1">
      <c r="A190" s="7" t="s">
        <v>103</v>
      </c>
      <c r="B190" s="14">
        <v>0</v>
      </c>
    </row>
    <row r="191" spans="1:2" ht="12.75" customHeight="1" thickBot="1">
      <c r="A191" s="7" t="s">
        <v>87</v>
      </c>
      <c r="B191" s="14">
        <v>4140</v>
      </c>
    </row>
    <row r="192" spans="1:2" ht="12.75" customHeight="1">
      <c r="A192" s="21" t="s">
        <v>83</v>
      </c>
      <c r="B192" s="22">
        <f>B28+B37+B47+B55+B59+B69+B73+B82+B88+B96+B106+B110+B114+B119+B126+B133+B138+B149+B152+B156</f>
        <v>2420273</v>
      </c>
    </row>
    <row r="193" spans="1:2" ht="12.75" customHeight="1" thickBot="1">
      <c r="A193" s="23" t="s">
        <v>84</v>
      </c>
      <c r="B193" s="24">
        <f>B51+B129+B150+B153+B157+B78+B92+B102+B122</f>
        <v>1047932.6</v>
      </c>
    </row>
    <row r="194" spans="1:2" ht="21.75" customHeight="1" thickBot="1">
      <c r="A194" s="31" t="s">
        <v>86</v>
      </c>
      <c r="B194" s="30">
        <f>B27+B36+B46+B58+B68+B87+B95+B105+B110+B113+B125+B132+B154+B81+B72+B118+B54+B137</f>
        <v>3468205.6</v>
      </c>
    </row>
    <row r="195" spans="1:2" ht="19.5" customHeight="1" thickTop="1">
      <c r="A195" s="37" t="s">
        <v>42</v>
      </c>
      <c r="B195" s="38">
        <f>B194-B25</f>
        <v>556305.6000000001</v>
      </c>
    </row>
    <row r="196" spans="1:2" ht="9.75" customHeight="1">
      <c r="A196" s="10" t="s">
        <v>1</v>
      </c>
      <c r="B196" s="15"/>
    </row>
    <row r="197" spans="1:2" ht="12.75" customHeight="1" thickBot="1">
      <c r="A197" s="11" t="s">
        <v>59</v>
      </c>
      <c r="B197" s="18">
        <v>556305.6</v>
      </c>
    </row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>
      <c r="A206" s="1"/>
    </row>
    <row r="207" ht="12.75" customHeight="1"/>
    <row r="208" ht="12.75" customHeight="1">
      <c r="A208" s="1"/>
    </row>
    <row r="209" ht="12.75" customHeight="1"/>
    <row r="210" ht="12.75" customHeight="1">
      <c r="A210" s="2"/>
    </row>
    <row r="211" ht="12.75" customHeight="1">
      <c r="A211" s="2"/>
    </row>
    <row r="212" ht="12.75" customHeight="1">
      <c r="A212" s="2"/>
    </row>
    <row r="213" ht="12.75" customHeight="1">
      <c r="A213" s="2"/>
    </row>
    <row r="214" ht="15" customHeight="1">
      <c r="A214" s="2"/>
    </row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</sheetData>
  <mergeCells count="3">
    <mergeCell ref="A3:B3"/>
    <mergeCell ref="A2:B2"/>
    <mergeCell ref="A1:B1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</oddFooter>
  </headerFooter>
  <rowBreaks count="3" manualBreakCount="3">
    <brk id="53" max="255" man="1"/>
    <brk id="109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2006-12-11T12:49:05Z</cp:lastPrinted>
  <dcterms:created xsi:type="dcterms:W3CDTF">1997-01-24T11:07:25Z</dcterms:created>
  <dcterms:modified xsi:type="dcterms:W3CDTF">2006-12-11T15:02:44Z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799949583</vt:i4>
  </property>
  <property fmtid="{D5CDD505-2E9C-101B-9397-08002B2CF9AE}" pid="3" name="_EmailSubject">
    <vt:lpwstr>Schválený rozpočet na rok 2007 - zveřejnění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-2120926727</vt:i4>
  </property>
</Properties>
</file>