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10 Doprava " sheetId="1" r:id="rId1"/>
  </sheets>
  <definedNames/>
  <calcPr fullCalcOnLoad="1"/>
</workbook>
</file>

<file path=xl/sharedStrings.xml><?xml version="1.0" encoding="utf-8"?>
<sst xmlns="http://schemas.openxmlformats.org/spreadsheetml/2006/main" count="135" uniqueCount="81">
  <si>
    <t>příloha 1 list 1-3</t>
  </si>
  <si>
    <t xml:space="preserve">Kapitola 50 - Fond rozvoje a reprodukce Královéhradeckého kraje rok 2008 - sumář -  II. návrh úpravy </t>
  </si>
  <si>
    <t>Limit celkem od poč. roku:</t>
  </si>
  <si>
    <t xml:space="preserve">I. čerpání            Zastupitelstvo z  13.12.2007-ZK/25/1616/2007 </t>
  </si>
  <si>
    <t>zůstatek k rozdělení</t>
  </si>
  <si>
    <t xml:space="preserve">I. navýšení  RKz 2.4 2008 a ZK  z 3.4.2008 </t>
  </si>
  <si>
    <t>I. navýšení  RKz 2.4 2008 a ZK  z 3.4.2008  - nevyčerpaný úvěr r. 2007</t>
  </si>
  <si>
    <t>celkem limit FRR pro rok  2008</t>
  </si>
  <si>
    <t>Limit:</t>
  </si>
  <si>
    <t xml:space="preserve">I. uvolnění </t>
  </si>
  <si>
    <t>Zastupitelstvo ze dne 13.12.2007- ZK/25/1616/2007</t>
  </si>
  <si>
    <t xml:space="preserve">I. změna financování </t>
  </si>
  <si>
    <t>ZK 26/1736/2008 z 14.2.2008</t>
  </si>
  <si>
    <t>I. navýšení rozpočtu</t>
  </si>
  <si>
    <t xml:space="preserve">RKz 2.4 2008 a ZK  z 3.4.2008 </t>
  </si>
  <si>
    <t>I. navýšení  RKz 2.4 2008 a ZK  z 3.4.2008  - nevyčerpaný úvěr z roku 2007</t>
  </si>
  <si>
    <t xml:space="preserve">celkem zůstatek k rozdělení </t>
  </si>
  <si>
    <t>v tis. na 1 deset. místo</t>
  </si>
  <si>
    <t xml:space="preserve">Změna dle </t>
  </si>
  <si>
    <t xml:space="preserve">Změna dle RK/ / </t>
  </si>
  <si>
    <t>Změna dle Rady z</t>
  </si>
  <si>
    <t>Změna dle Rady</t>
  </si>
  <si>
    <t>Změna dle Zastupitelstva dne</t>
  </si>
  <si>
    <t>Číslo
org.</t>
  </si>
  <si>
    <t>§</t>
  </si>
  <si>
    <t>Položka</t>
  </si>
  <si>
    <t>Číslo
akce</t>
  </si>
  <si>
    <t>Organizace
Název akce</t>
  </si>
  <si>
    <t>DS/07/204</t>
  </si>
  <si>
    <t>II. 303     Police nad Metují - přeložka</t>
  </si>
  <si>
    <t>celkem inv.transféry PO</t>
  </si>
  <si>
    <t>celkem kapitálové výdaje</t>
  </si>
  <si>
    <t>DS/07/210</t>
  </si>
  <si>
    <t>Příprava SPZ Kvasiny - spolufinancování Královéhradeckého kraje</t>
  </si>
  <si>
    <t>DS/07/212</t>
  </si>
  <si>
    <t>II. 298 most ev.č. 299-003 přes Metuji v Josefově</t>
  </si>
  <si>
    <t>DS/07/214</t>
  </si>
  <si>
    <t>III. 3034 Náchod ul. Borská</t>
  </si>
  <si>
    <t>DS/07/221</t>
  </si>
  <si>
    <t>II. 286 Jičín ul. Vrchlického</t>
  </si>
  <si>
    <t>DS/08/200</t>
  </si>
  <si>
    <t>Oprava komunikace v Třebechovicích pod Orebem, Hradecká ul.</t>
  </si>
  <si>
    <t>usnesení  ZK/19/1190/2007</t>
  </si>
  <si>
    <t>DS/08/201</t>
  </si>
  <si>
    <t xml:space="preserve">III: 3055 Borohrádek - oprava silnice </t>
  </si>
  <si>
    <t>DS/08/202</t>
  </si>
  <si>
    <t>III 28415 Nová Paka - Gebauerova ul.</t>
  </si>
  <si>
    <t>DS/07/207</t>
  </si>
  <si>
    <t>II. 295 Vrchlabí-Špindl. Mlýn - opěrné zdi</t>
  </si>
  <si>
    <t>DS/07/213</t>
  </si>
  <si>
    <t>Příprava staveb  + příprava staveb EU</t>
  </si>
  <si>
    <t>DS/07/218</t>
  </si>
  <si>
    <t>II. 307 Havárie opěrné zdi  na silnici II/307 v obci Chvalkovice</t>
  </si>
  <si>
    <t>DS/07/223</t>
  </si>
  <si>
    <t>III. 318 6 Hřibiny</t>
  </si>
  <si>
    <t>nerozdělena rezerva v limitu odvětví</t>
  </si>
  <si>
    <t>navýšení FRR - vypořádání FRR z roku 2007</t>
  </si>
  <si>
    <t>nevyčerpaný úvěr z roku 2007</t>
  </si>
  <si>
    <t>celkem inv. transfery PO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</si>
  <si>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</si>
  <si>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</si>
  <si>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</si>
  <si>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</si>
  <si>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</si>
  <si>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</si>
  <si>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</si>
  <si>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investiční transféry PO</t>
  </si>
  <si>
    <t>kapitálové výdaje - pořízení dlouhodobého hmotného majetku - (budovy, haly a stavby)</t>
  </si>
  <si>
    <t xml:space="preserve">položka </t>
  </si>
  <si>
    <t>kapitálové výdaje  - rezervy kapitálových výdajů</t>
  </si>
  <si>
    <t xml:space="preserve">celkem </t>
  </si>
  <si>
    <r>
      <t xml:space="preserve">Odvětví: </t>
    </r>
    <r>
      <rPr>
        <sz val="10"/>
        <rFont val="Arial"/>
        <family val="2"/>
      </rPr>
      <t>doprava (</t>
    </r>
    <r>
      <rPr>
        <sz val="10"/>
        <rFont val="Arial"/>
        <family val="0"/>
      </rPr>
      <t xml:space="preserve"> kap. 10)</t>
    </r>
  </si>
  <si>
    <r>
      <t xml:space="preserve">změna dle usnesení Rady KHK a Zastupitelstva KHK   </t>
    </r>
    <r>
      <rPr>
        <b/>
        <sz val="10"/>
        <rFont val="Arial"/>
        <family val="2"/>
      </rPr>
      <t xml:space="preserve">                                            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</si>
  <si>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Zdroj krytí        </t>
    </r>
    <r>
      <rPr>
        <sz val="10"/>
        <rFont val="Arial"/>
        <family val="2"/>
      </rPr>
      <t xml:space="preserve"> úvěr  2008            </t>
    </r>
  </si>
  <si>
    <r>
      <t xml:space="preserve">Počáteční stav </t>
    </r>
    <r>
      <rPr>
        <sz val="10"/>
        <rFont val="Arial"/>
        <family val="2"/>
      </rPr>
      <t>/ze schváleného rozpočtu/ ze dne 13.12.2007- ZK/25/1616/07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</si>
  <si>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30.1.2008    č.  Zastupitelstva konané    č.26/1737/2008 dne 14.2.2008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</si>
  <si>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</si>
  <si>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2.4.2008    č.  Zastupitelstva konané  3.4.2008  č.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</si>
  <si>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</si>
  <si>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</t>
    </r>
  </si>
  <si>
    <t>příloha č. 2 tabulky odvětví dopravy  pro jednání Zastupitelstva KHK  3.4.2008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</si>
</sst>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_-* #,##0.0\ _K_č_-;\-* #,##0.0\ _K_č_-;_-* &quot;-&quot;??\ _K_č_-;_-@_-"/>
    <numFmt numFmtId="169" formatCode="0.000"/>
    <numFmt numFmtId="170" formatCode="#,##0.000\ &quot;Kč&quot;"/>
    <numFmt numFmtId="171" formatCode="[$-405]mmmm\ yy;@"/>
    <numFmt numFmtId="172" formatCode="0\2"/>
    <numFmt numFmtId="173" formatCode="0.00000"/>
    <numFmt numFmtId="174" formatCode="0.0000"/>
    <numFmt numFmtId="175" formatCode="0.000000"/>
    <numFmt numFmtId="176" formatCode="_-* #,##0\ _K_č_-;\-* #,##0\ _K_č_-;_-* &quot;-&quot;??\ _K_č_-;_-@_-"/>
    <numFmt numFmtId="177" formatCode="#,##0\ _K_č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_-* #,##0.0\ _K_č_-;\-* #,##0.0\ _K_č_-;_-* &quot;-&quot;\ _K_č_-;_-@_-"/>
    <numFmt numFmtId="183" formatCode="_-* #,##0.0\ _K_č_-;\-* #,##0.0\ _K_č_-;_-* &quot;-&quot;?\ _K_č_-;_-@_-"/>
    <numFmt numFmtId="184" formatCode="_-* #,##0.00\ _K_č_-;\-* #,##0.00\ _K_č_-;_-* &quot;-&quot;\ _K_č_-;_-@_-"/>
    <numFmt numFmtId="185" formatCode="_-* #,##0\ _K_č_-;\-* #,##0\ _K_č_-;_-* &quot;-&quot;?\ _K_č_-;_-@_-"/>
    <numFmt numFmtId="186" formatCode="#,##0.0_ ;\-#,##0.0\ "/>
    <numFmt numFmtId="187" formatCode="0.0E+00"/>
    <numFmt numFmtId="188" formatCode="_-* #,##0.000\ _K_č_-;\-* #,##0.000\ _K_č_-;_-* &quot;-&quot;??\ _K_č_-;_-@_-"/>
    <numFmt numFmtId="189" formatCode="[$-405]d\.\ mmmm\ yyyy"/>
    <numFmt numFmtId="190" formatCode="#,##0\ &quot;Kč&quot;"/>
    <numFmt numFmtId="191" formatCode="[$-F800]dddd\,\ mmmm\ dd\,\ yyyy"/>
    <numFmt numFmtId="192" formatCode="[$-405]mmm\-yy;@"/>
    <numFmt numFmtId="193" formatCode="#,##0.00\ &quot;Kč&quot;"/>
    <numFmt numFmtId="19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8" applyAlignment="0">
      <protection/>
    </xf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9" borderId="9" applyNumberFormat="0" applyAlignment="0" applyProtection="0"/>
    <xf numFmtId="0" fontId="18" fillId="19" borderId="10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12" xfId="0" applyFont="1" applyBorder="1" applyAlignment="1">
      <alignment/>
    </xf>
    <xf numFmtId="164" fontId="26" fillId="0" borderId="13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27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3" fillId="0" borderId="17" xfId="0" applyFont="1" applyBorder="1" applyAlignment="1">
      <alignment/>
    </xf>
    <xf numFmtId="0" fontId="0" fillId="0" borderId="0" xfId="0" applyBorder="1" applyAlignment="1">
      <alignment/>
    </xf>
    <xf numFmtId="164" fontId="26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164" fontId="27" fillId="0" borderId="21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23" xfId="0" applyBorder="1" applyAlignment="1">
      <alignment/>
    </xf>
    <xf numFmtId="164" fontId="26" fillId="0" borderId="24" xfId="0" applyNumberFormat="1" applyFont="1" applyBorder="1" applyAlignment="1">
      <alignment/>
    </xf>
    <xf numFmtId="0" fontId="25" fillId="0" borderId="0" xfId="0" applyFont="1" applyBorder="1" applyAlignment="1">
      <alignment/>
    </xf>
    <xf numFmtId="164" fontId="26" fillId="0" borderId="0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0" fontId="2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26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27" fillId="0" borderId="27" xfId="0" applyNumberFormat="1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26" fillId="0" borderId="31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27" fillId="0" borderId="21" xfId="0" applyNumberFormat="1" applyFont="1" applyBorder="1" applyAlignment="1">
      <alignment/>
    </xf>
    <xf numFmtId="164" fontId="27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164" fontId="27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Border="1" applyAlignment="1">
      <alignment/>
    </xf>
    <xf numFmtId="0" fontId="23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64" fontId="26" fillId="0" borderId="3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164" fontId="23" fillId="0" borderId="38" xfId="0" applyNumberFormat="1" applyFont="1" applyBorder="1" applyAlignment="1">
      <alignment horizontal="center" vertical="center" wrapText="1"/>
    </xf>
    <xf numFmtId="0" fontId="23" fillId="24" borderId="38" xfId="0" applyFont="1" applyFill="1" applyBorder="1" applyAlignment="1">
      <alignment horizontal="center" wrapText="1"/>
    </xf>
    <xf numFmtId="164" fontId="23" fillId="0" borderId="39" xfId="0" applyNumberFormat="1" applyFont="1" applyBorder="1" applyAlignment="1">
      <alignment horizontal="center" vertical="center" wrapText="1"/>
    </xf>
    <xf numFmtId="164" fontId="23" fillId="0" borderId="40" xfId="0" applyNumberFormat="1" applyFont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wrapText="1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0" fillId="0" borderId="8" xfId="0" applyFont="1" applyBorder="1" applyAlignment="1">
      <alignment/>
    </xf>
    <xf numFmtId="0" fontId="30" fillId="0" borderId="42" xfId="0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31" fillId="0" borderId="42" xfId="0" applyNumberFormat="1" applyFont="1" applyBorder="1" applyAlignment="1">
      <alignment/>
    </xf>
    <xf numFmtId="164" fontId="0" fillId="24" borderId="42" xfId="0" applyNumberFormat="1" applyFont="1" applyFill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24" borderId="41" xfId="0" applyNumberFormat="1" applyFont="1" applyFill="1" applyBorder="1" applyAlignment="1">
      <alignment/>
    </xf>
    <xf numFmtId="4" fontId="0" fillId="24" borderId="41" xfId="0" applyNumberFormat="1" applyFont="1" applyFill="1" applyBorder="1" applyAlignment="1">
      <alignment/>
    </xf>
    <xf numFmtId="164" fontId="0" fillId="0" borderId="43" xfId="0" applyNumberFormat="1" applyFont="1" applyBorder="1" applyAlignment="1">
      <alignment/>
    </xf>
    <xf numFmtId="0" fontId="0" fillId="24" borderId="41" xfId="0" applyFill="1" applyBorder="1" applyAlignment="1">
      <alignment/>
    </xf>
    <xf numFmtId="0" fontId="0" fillId="0" borderId="44" xfId="0" applyBorder="1" applyAlignment="1">
      <alignment/>
    </xf>
    <xf numFmtId="0" fontId="0" fillId="24" borderId="45" xfId="0" applyFill="1" applyBorder="1" applyAlignment="1">
      <alignment/>
    </xf>
    <xf numFmtId="0" fontId="23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23" fillId="0" borderId="47" xfId="0" applyFont="1" applyBorder="1" applyAlignment="1">
      <alignment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>
      <alignment horizontal="right" wrapText="1"/>
    </xf>
    <xf numFmtId="164" fontId="0" fillId="0" borderId="8" xfId="0" applyNumberFormat="1" applyFont="1" applyBorder="1" applyAlignment="1">
      <alignment/>
    </xf>
    <xf numFmtId="164" fontId="0" fillId="24" borderId="8" xfId="0" applyNumberFormat="1" applyFont="1" applyFill="1" applyBorder="1" applyAlignment="1">
      <alignment/>
    </xf>
    <xf numFmtId="164" fontId="0" fillId="0" borderId="48" xfId="0" applyNumberFormat="1" applyFont="1" applyBorder="1" applyAlignment="1">
      <alignment/>
    </xf>
    <xf numFmtId="164" fontId="0" fillId="24" borderId="47" xfId="0" applyNumberFormat="1" applyFont="1" applyFill="1" applyBorder="1" applyAlignment="1">
      <alignment/>
    </xf>
    <xf numFmtId="164" fontId="0" fillId="0" borderId="49" xfId="0" applyNumberFormat="1" applyFont="1" applyBorder="1" applyAlignment="1">
      <alignment/>
    </xf>
    <xf numFmtId="4" fontId="0" fillId="24" borderId="47" xfId="0" applyNumberFormat="1" applyFont="1" applyFill="1" applyBorder="1" applyAlignment="1">
      <alignment/>
    </xf>
    <xf numFmtId="164" fontId="0" fillId="0" borderId="49" xfId="0" applyNumberFormat="1" applyFont="1" applyBorder="1" applyAlignment="1">
      <alignment/>
    </xf>
    <xf numFmtId="164" fontId="0" fillId="24" borderId="45" xfId="0" applyNumberFormat="1" applyFill="1" applyBorder="1" applyAlignment="1">
      <alignment/>
    </xf>
    <xf numFmtId="164" fontId="0" fillId="0" borderId="46" xfId="0" applyNumberFormat="1" applyBorder="1" applyAlignment="1">
      <alignment/>
    </xf>
    <xf numFmtId="0" fontId="0" fillId="24" borderId="47" xfId="0" applyFill="1" applyBorder="1" applyAlignment="1">
      <alignment/>
    </xf>
    <xf numFmtId="0" fontId="23" fillId="0" borderId="50" xfId="0" applyFont="1" applyBorder="1" applyAlignment="1">
      <alignment/>
    </xf>
    <xf numFmtId="164" fontId="0" fillId="24" borderId="47" xfId="0" applyNumberFormat="1" applyFill="1" applyBorder="1" applyAlignment="1">
      <alignment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0" fontId="0" fillId="0" borderId="47" xfId="0" applyFont="1" applyBorder="1" applyAlignment="1">
      <alignment/>
    </xf>
    <xf numFmtId="0" fontId="23" fillId="0" borderId="8" xfId="0" applyFont="1" applyBorder="1" applyAlignment="1">
      <alignment/>
    </xf>
    <xf numFmtId="164" fontId="23" fillId="11" borderId="8" xfId="0" applyNumberFormat="1" applyFont="1" applyFill="1" applyBorder="1" applyAlignment="1">
      <alignment/>
    </xf>
    <xf numFmtId="164" fontId="23" fillId="24" borderId="8" xfId="0" applyNumberFormat="1" applyFont="1" applyFill="1" applyBorder="1" applyAlignment="1">
      <alignment/>
    </xf>
    <xf numFmtId="164" fontId="23" fillId="11" borderId="48" xfId="0" applyNumberFormat="1" applyFont="1" applyFill="1" applyBorder="1" applyAlignment="1">
      <alignment/>
    </xf>
    <xf numFmtId="164" fontId="23" fillId="11" borderId="49" xfId="0" applyNumberFormat="1" applyFont="1" applyFill="1" applyBorder="1" applyAlignment="1">
      <alignment/>
    </xf>
    <xf numFmtId="164" fontId="23" fillId="25" borderId="49" xfId="0" applyNumberFormat="1" applyFont="1" applyFill="1" applyBorder="1" applyAlignment="1">
      <alignment/>
    </xf>
    <xf numFmtId="164" fontId="23" fillId="24" borderId="47" xfId="0" applyNumberFormat="1" applyFont="1" applyFill="1" applyBorder="1" applyAlignment="1">
      <alignment/>
    </xf>
    <xf numFmtId="164" fontId="23" fillId="25" borderId="50" xfId="0" applyNumberFormat="1" applyFont="1" applyFill="1" applyBorder="1" applyAlignment="1">
      <alignment/>
    </xf>
    <xf numFmtId="164" fontId="23" fillId="25" borderId="47" xfId="0" applyNumberFormat="1" applyFont="1" applyFill="1" applyBorder="1" applyAlignment="1">
      <alignment/>
    </xf>
    <xf numFmtId="164" fontId="23" fillId="25" borderId="20" xfId="0" applyNumberFormat="1" applyFont="1" applyFill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0" fillId="0" borderId="52" xfId="0" applyFont="1" applyBorder="1" applyAlignment="1">
      <alignment/>
    </xf>
    <xf numFmtId="164" fontId="0" fillId="0" borderId="53" xfId="0" applyNumberFormat="1" applyFont="1" applyBorder="1" applyAlignment="1">
      <alignment/>
    </xf>
    <xf numFmtId="164" fontId="0" fillId="24" borderId="53" xfId="0" applyNumberFormat="1" applyFont="1" applyFill="1" applyBorder="1" applyAlignment="1">
      <alignment/>
    </xf>
    <xf numFmtId="164" fontId="0" fillId="0" borderId="54" xfId="0" applyNumberFormat="1" applyFont="1" applyBorder="1" applyAlignment="1">
      <alignment/>
    </xf>
    <xf numFmtId="164" fontId="0" fillId="24" borderId="45" xfId="0" applyNumberFormat="1" applyFont="1" applyFill="1" applyBorder="1" applyAlignment="1">
      <alignment/>
    </xf>
    <xf numFmtId="164" fontId="0" fillId="0" borderId="55" xfId="0" applyNumberFormat="1" applyFont="1" applyFill="1" applyBorder="1" applyAlignment="1">
      <alignment/>
    </xf>
    <xf numFmtId="4" fontId="0" fillId="24" borderId="45" xfId="0" applyNumberFormat="1" applyFont="1" applyFill="1" applyBorder="1" applyAlignment="1">
      <alignment/>
    </xf>
    <xf numFmtId="164" fontId="0" fillId="0" borderId="55" xfId="0" applyNumberFormat="1" applyFont="1" applyBorder="1" applyAlignment="1">
      <alignment/>
    </xf>
    <xf numFmtId="164" fontId="0" fillId="0" borderId="50" xfId="0" applyNumberFormat="1" applyBorder="1" applyAlignment="1">
      <alignment/>
    </xf>
    <xf numFmtId="0" fontId="23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23" fillId="0" borderId="57" xfId="0" applyFont="1" applyBorder="1" applyAlignment="1">
      <alignment/>
    </xf>
    <xf numFmtId="0" fontId="0" fillId="0" borderId="57" xfId="0" applyFont="1" applyFill="1" applyBorder="1" applyAlignment="1">
      <alignment/>
    </xf>
    <xf numFmtId="164" fontId="0" fillId="0" borderId="57" xfId="0" applyNumberFormat="1" applyFont="1" applyBorder="1" applyAlignment="1">
      <alignment/>
    </xf>
    <xf numFmtId="164" fontId="23" fillId="0" borderId="57" xfId="0" applyNumberFormat="1" applyFont="1" applyBorder="1" applyAlignment="1">
      <alignment/>
    </xf>
    <xf numFmtId="164" fontId="23" fillId="24" borderId="57" xfId="0" applyNumberFormat="1" applyFont="1" applyFill="1" applyBorder="1" applyAlignment="1">
      <alignment/>
    </xf>
    <xf numFmtId="164" fontId="23" fillId="0" borderId="58" xfId="0" applyNumberFormat="1" applyFont="1" applyBorder="1" applyAlignment="1">
      <alignment/>
    </xf>
    <xf numFmtId="164" fontId="0" fillId="24" borderId="56" xfId="0" applyNumberFormat="1" applyFont="1" applyFill="1" applyBorder="1" applyAlignment="1">
      <alignment/>
    </xf>
    <xf numFmtId="164" fontId="0" fillId="0" borderId="59" xfId="0" applyNumberFormat="1" applyFont="1" applyFill="1" applyBorder="1" applyAlignment="1">
      <alignment/>
    </xf>
    <xf numFmtId="4" fontId="0" fillId="24" borderId="56" xfId="0" applyNumberFormat="1" applyFont="1" applyFill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24" borderId="60" xfId="0" applyNumberFormat="1" applyFill="1" applyBorder="1" applyAlignment="1">
      <alignment/>
    </xf>
    <xf numFmtId="164" fontId="0" fillId="0" borderId="61" xfId="0" applyNumberFormat="1" applyBorder="1" applyAlignment="1">
      <alignment/>
    </xf>
    <xf numFmtId="0" fontId="0" fillId="24" borderId="56" xfId="0" applyFill="1" applyBorder="1" applyAlignment="1">
      <alignment/>
    </xf>
    <xf numFmtId="0" fontId="23" fillId="0" borderId="35" xfId="0" applyFont="1" applyBorder="1" applyAlignment="1">
      <alignment/>
    </xf>
    <xf numFmtId="164" fontId="0" fillId="24" borderId="56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56" xfId="0" applyBorder="1" applyAlignment="1">
      <alignment/>
    </xf>
    <xf numFmtId="0" fontId="0" fillId="0" borderId="34" xfId="0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5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0" fillId="0" borderId="53" xfId="0" applyFont="1" applyFill="1" applyBorder="1" applyAlignment="1">
      <alignment wrapText="1"/>
    </xf>
    <xf numFmtId="164" fontId="0" fillId="0" borderId="62" xfId="0" applyNumberFormat="1" applyFont="1" applyBorder="1" applyAlignment="1">
      <alignment/>
    </xf>
    <xf numFmtId="164" fontId="31" fillId="0" borderId="62" xfId="0" applyNumberFormat="1" applyFont="1" applyBorder="1" applyAlignment="1">
      <alignment/>
    </xf>
    <xf numFmtId="164" fontId="0" fillId="24" borderId="62" xfId="0" applyNumberFormat="1" applyFont="1" applyFill="1" applyBorder="1" applyAlignment="1">
      <alignment/>
    </xf>
    <xf numFmtId="164" fontId="0" fillId="0" borderId="63" xfId="0" applyNumberFormat="1" applyFont="1" applyBorder="1" applyAlignment="1">
      <alignment/>
    </xf>
    <xf numFmtId="164" fontId="0" fillId="24" borderId="64" xfId="0" applyNumberFormat="1" applyFont="1" applyFill="1" applyBorder="1" applyAlignment="1">
      <alignment/>
    </xf>
    <xf numFmtId="164" fontId="0" fillId="0" borderId="65" xfId="0" applyNumberFormat="1" applyFont="1" applyFill="1" applyBorder="1" applyAlignment="1">
      <alignment/>
    </xf>
    <xf numFmtId="4" fontId="0" fillId="24" borderId="64" xfId="0" applyNumberFormat="1" applyFont="1" applyFill="1" applyBorder="1" applyAlignment="1">
      <alignment/>
    </xf>
    <xf numFmtId="164" fontId="0" fillId="0" borderId="65" xfId="0" applyNumberFormat="1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2" xfId="0" applyFont="1" applyFill="1" applyBorder="1" applyAlignment="1">
      <alignment wrapText="1"/>
    </xf>
    <xf numFmtId="164" fontId="0" fillId="0" borderId="62" xfId="0" applyNumberFormat="1" applyFont="1" applyBorder="1" applyAlignment="1">
      <alignment horizontal="right" wrapText="1"/>
    </xf>
    <xf numFmtId="164" fontId="0" fillId="0" borderId="49" xfId="0" applyNumberFormat="1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8" xfId="0" applyFont="1" applyFill="1" applyBorder="1" applyAlignment="1">
      <alignment/>
    </xf>
    <xf numFmtId="0" fontId="23" fillId="0" borderId="52" xfId="0" applyFont="1" applyFill="1" applyBorder="1" applyAlignment="1">
      <alignment/>
    </xf>
    <xf numFmtId="164" fontId="23" fillId="11" borderId="62" xfId="0" applyNumberFormat="1" applyFont="1" applyFill="1" applyBorder="1" applyAlignment="1">
      <alignment/>
    </xf>
    <xf numFmtId="164" fontId="23" fillId="24" borderId="53" xfId="0" applyNumberFormat="1" applyFont="1" applyFill="1" applyBorder="1" applyAlignment="1">
      <alignment/>
    </xf>
    <xf numFmtId="164" fontId="23" fillId="11" borderId="54" xfId="0" applyNumberFormat="1" applyFont="1" applyFill="1" applyBorder="1" applyAlignment="1">
      <alignment/>
    </xf>
    <xf numFmtId="164" fontId="23" fillId="11" borderId="55" xfId="0" applyNumberFormat="1" applyFont="1" applyFill="1" applyBorder="1" applyAlignment="1">
      <alignment/>
    </xf>
    <xf numFmtId="164" fontId="23" fillId="25" borderId="55" xfId="0" applyNumberFormat="1" applyFont="1" applyFill="1" applyBorder="1" applyAlignment="1">
      <alignment/>
    </xf>
    <xf numFmtId="164" fontId="23" fillId="24" borderId="45" xfId="0" applyNumberFormat="1" applyFont="1" applyFill="1" applyBorder="1" applyAlignment="1">
      <alignment/>
    </xf>
    <xf numFmtId="164" fontId="23" fillId="25" borderId="46" xfId="0" applyNumberFormat="1" applyFont="1" applyFill="1" applyBorder="1" applyAlignment="1">
      <alignment/>
    </xf>
    <xf numFmtId="164" fontId="0" fillId="25" borderId="47" xfId="0" applyNumberFormat="1" applyFill="1" applyBorder="1" applyAlignment="1">
      <alignment/>
    </xf>
    <xf numFmtId="0" fontId="23" fillId="0" borderId="56" xfId="0" applyFont="1" applyFill="1" applyBorder="1" applyAlignment="1">
      <alignment/>
    </xf>
    <xf numFmtId="0" fontId="23" fillId="0" borderId="57" xfId="0" applyFont="1" applyFill="1" applyBorder="1" applyAlignment="1">
      <alignment/>
    </xf>
    <xf numFmtId="164" fontId="0" fillId="24" borderId="57" xfId="0" applyNumberFormat="1" applyFont="1" applyFill="1" applyBorder="1" applyAlignment="1">
      <alignment/>
    </xf>
    <xf numFmtId="164" fontId="0" fillId="0" borderId="58" xfId="0" applyNumberFormat="1" applyFont="1" applyBorder="1" applyAlignment="1">
      <alignment/>
    </xf>
    <xf numFmtId="164" fontId="0" fillId="0" borderId="59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0" fontId="23" fillId="0" borderId="34" xfId="0" applyFont="1" applyBorder="1" applyAlignment="1">
      <alignment/>
    </xf>
    <xf numFmtId="0" fontId="30" fillId="0" borderId="42" xfId="0" applyFont="1" applyFill="1" applyBorder="1" applyAlignment="1">
      <alignment wrapText="1"/>
    </xf>
    <xf numFmtId="164" fontId="32" fillId="0" borderId="53" xfId="0" applyNumberFormat="1" applyFont="1" applyBorder="1" applyAlignment="1">
      <alignment/>
    </xf>
    <xf numFmtId="164" fontId="0" fillId="0" borderId="55" xfId="0" applyNumberFormat="1" applyFont="1" applyBorder="1" applyAlignment="1">
      <alignment/>
    </xf>
    <xf numFmtId="164" fontId="0" fillId="0" borderId="52" xfId="0" applyNumberFormat="1" applyFont="1" applyBorder="1" applyAlignment="1">
      <alignment/>
    </xf>
    <xf numFmtId="164" fontId="23" fillId="11" borderId="52" xfId="0" applyNumberFormat="1" applyFont="1" applyFill="1" applyBorder="1" applyAlignment="1">
      <alignment/>
    </xf>
    <xf numFmtId="164" fontId="23" fillId="24" borderId="52" xfId="0" applyNumberFormat="1" applyFont="1" applyFill="1" applyBorder="1" applyAlignment="1">
      <alignment/>
    </xf>
    <xf numFmtId="164" fontId="23" fillId="11" borderId="66" xfId="0" applyNumberFormat="1" applyFont="1" applyFill="1" applyBorder="1" applyAlignment="1">
      <alignment/>
    </xf>
    <xf numFmtId="164" fontId="0" fillId="24" borderId="51" xfId="0" applyNumberFormat="1" applyFont="1" applyFill="1" applyBorder="1" applyAlignment="1">
      <alignment/>
    </xf>
    <xf numFmtId="164" fontId="23" fillId="11" borderId="67" xfId="0" applyNumberFormat="1" applyFont="1" applyFill="1" applyBorder="1" applyAlignment="1">
      <alignment/>
    </xf>
    <xf numFmtId="4" fontId="0" fillId="24" borderId="51" xfId="0" applyNumberFormat="1" applyFont="1" applyFill="1" applyBorder="1" applyAlignment="1">
      <alignment/>
    </xf>
    <xf numFmtId="164" fontId="0" fillId="0" borderId="67" xfId="0" applyNumberFormat="1" applyFont="1" applyBorder="1" applyAlignment="1">
      <alignment/>
    </xf>
    <xf numFmtId="164" fontId="23" fillId="24" borderId="51" xfId="0" applyNumberFormat="1" applyFont="1" applyFill="1" applyBorder="1" applyAlignment="1">
      <alignment/>
    </xf>
    <xf numFmtId="164" fontId="23" fillId="25" borderId="35" xfId="0" applyNumberFormat="1" applyFont="1" applyFill="1" applyBorder="1" applyAlignment="1">
      <alignment/>
    </xf>
    <xf numFmtId="164" fontId="23" fillId="25" borderId="56" xfId="0" applyNumberFormat="1" applyFont="1" applyFill="1" applyBorder="1" applyAlignment="1">
      <alignment/>
    </xf>
    <xf numFmtId="164" fontId="23" fillId="25" borderId="34" xfId="0" applyNumberFormat="1" applyFont="1" applyFill="1" applyBorder="1" applyAlignment="1">
      <alignment/>
    </xf>
    <xf numFmtId="0" fontId="23" fillId="0" borderId="47" xfId="0" applyFont="1" applyFill="1" applyBorder="1" applyAlignment="1">
      <alignment/>
    </xf>
    <xf numFmtId="164" fontId="23" fillId="0" borderId="8" xfId="0" applyNumberFormat="1" applyFont="1" applyFill="1" applyBorder="1" applyAlignment="1">
      <alignment/>
    </xf>
    <xf numFmtId="164" fontId="23" fillId="0" borderId="49" xfId="0" applyNumberFormat="1" applyFont="1" applyBorder="1" applyAlignment="1">
      <alignment/>
    </xf>
    <xf numFmtId="164" fontId="23" fillId="25" borderId="45" xfId="0" applyNumberFormat="1" applyFont="1" applyFill="1" applyBorder="1" applyAlignment="1">
      <alignment/>
    </xf>
    <xf numFmtId="164" fontId="23" fillId="25" borderId="0" xfId="0" applyNumberFormat="1" applyFont="1" applyFill="1" applyBorder="1" applyAlignment="1">
      <alignment/>
    </xf>
    <xf numFmtId="164" fontId="23" fillId="0" borderId="57" xfId="0" applyNumberFormat="1" applyFont="1" applyFill="1" applyBorder="1" applyAlignment="1">
      <alignment/>
    </xf>
    <xf numFmtId="164" fontId="23" fillId="0" borderId="59" xfId="0" applyNumberFormat="1" applyFont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0" fillId="0" borderId="42" xfId="0" applyFont="1" applyFill="1" applyBorder="1" applyAlignment="1">
      <alignment/>
    </xf>
    <xf numFmtId="164" fontId="32" fillId="0" borderId="42" xfId="0" applyNumberFormat="1" applyFont="1" applyBorder="1" applyAlignment="1">
      <alignment/>
    </xf>
    <xf numFmtId="164" fontId="0" fillId="0" borderId="68" xfId="0" applyNumberFormat="1" applyFont="1" applyBorder="1" applyAlignment="1">
      <alignment/>
    </xf>
    <xf numFmtId="164" fontId="23" fillId="0" borderId="43" xfId="0" applyNumberFormat="1" applyFont="1" applyBorder="1" applyAlignment="1">
      <alignment/>
    </xf>
    <xf numFmtId="164" fontId="0" fillId="24" borderId="41" xfId="0" applyNumberFormat="1" applyFill="1" applyBorder="1" applyAlignment="1">
      <alignment/>
    </xf>
    <xf numFmtId="164" fontId="0" fillId="0" borderId="44" xfId="0" applyNumberFormat="1" applyBorder="1" applyAlignment="1">
      <alignment/>
    </xf>
    <xf numFmtId="0" fontId="0" fillId="0" borderId="62" xfId="0" applyFont="1" applyFill="1" applyBorder="1" applyAlignment="1">
      <alignment/>
    </xf>
    <xf numFmtId="0" fontId="23" fillId="0" borderId="62" xfId="0" applyFont="1" applyFill="1" applyBorder="1" applyAlignment="1">
      <alignment/>
    </xf>
    <xf numFmtId="164" fontId="23" fillId="0" borderId="65" xfId="0" applyNumberFormat="1" applyFont="1" applyBorder="1" applyAlignment="1">
      <alignment/>
    </xf>
    <xf numFmtId="164" fontId="23" fillId="25" borderId="30" xfId="0" applyNumberFormat="1" applyFont="1" applyFill="1" applyBorder="1" applyAlignment="1">
      <alignment/>
    </xf>
    <xf numFmtId="0" fontId="0" fillId="24" borderId="51" xfId="0" applyFill="1" applyBorder="1" applyAlignment="1">
      <alignment/>
    </xf>
    <xf numFmtId="164" fontId="23" fillId="25" borderId="51" xfId="0" applyNumberFormat="1" applyFont="1" applyFill="1" applyBorder="1" applyAlignment="1">
      <alignment/>
    </xf>
    <xf numFmtId="164" fontId="23" fillId="24" borderId="56" xfId="0" applyNumberFormat="1" applyFont="1" applyFill="1" applyBorder="1" applyAlignment="1">
      <alignment/>
    </xf>
    <xf numFmtId="164" fontId="23" fillId="25" borderId="69" xfId="0" applyNumberFormat="1" applyFont="1" applyFill="1" applyBorder="1" applyAlignment="1">
      <alignment/>
    </xf>
    <xf numFmtId="0" fontId="0" fillId="24" borderId="60" xfId="0" applyFill="1" applyBorder="1" applyAlignment="1">
      <alignment/>
    </xf>
    <xf numFmtId="164" fontId="23" fillId="25" borderId="61" xfId="0" applyNumberFormat="1" applyFont="1" applyFill="1" applyBorder="1" applyAlignment="1">
      <alignment/>
    </xf>
    <xf numFmtId="164" fontId="23" fillId="25" borderId="60" xfId="0" applyNumberFormat="1" applyFont="1" applyFill="1" applyBorder="1" applyAlignment="1">
      <alignment/>
    </xf>
    <xf numFmtId="0" fontId="30" fillId="0" borderId="53" xfId="0" applyFont="1" applyFill="1" applyBorder="1" applyAlignment="1">
      <alignment/>
    </xf>
    <xf numFmtId="164" fontId="31" fillId="0" borderId="53" xfId="0" applyNumberFormat="1" applyFont="1" applyBorder="1" applyAlignment="1">
      <alignment/>
    </xf>
    <xf numFmtId="164" fontId="23" fillId="0" borderId="55" xfId="0" applyNumberFormat="1" applyFont="1" applyBorder="1" applyAlignment="1">
      <alignment/>
    </xf>
    <xf numFmtId="0" fontId="0" fillId="0" borderId="70" xfId="0" applyFont="1" applyFill="1" applyBorder="1" applyAlignment="1">
      <alignment/>
    </xf>
    <xf numFmtId="0" fontId="30" fillId="0" borderId="8" xfId="0" applyFont="1" applyFill="1" applyBorder="1" applyAlignment="1">
      <alignment/>
    </xf>
    <xf numFmtId="164" fontId="23" fillId="0" borderId="8" xfId="0" applyNumberFormat="1" applyFont="1" applyBorder="1" applyAlignment="1">
      <alignment/>
    </xf>
    <xf numFmtId="0" fontId="0" fillId="0" borderId="70" xfId="0" applyFill="1" applyBorder="1" applyAlignment="1">
      <alignment/>
    </xf>
    <xf numFmtId="0" fontId="23" fillId="0" borderId="6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23" fillId="0" borderId="71" xfId="0" applyFont="1" applyFill="1" applyBorder="1" applyAlignment="1">
      <alignment/>
    </xf>
    <xf numFmtId="164" fontId="0" fillId="0" borderId="71" xfId="0" applyNumberFormat="1" applyFont="1" applyBorder="1" applyAlignment="1">
      <alignment/>
    </xf>
    <xf numFmtId="164" fontId="23" fillId="0" borderId="71" xfId="0" applyNumberFormat="1" applyFont="1" applyBorder="1" applyAlignment="1">
      <alignment/>
    </xf>
    <xf numFmtId="164" fontId="0" fillId="24" borderId="71" xfId="0" applyNumberFormat="1" applyFont="1" applyFill="1" applyBorder="1" applyAlignment="1">
      <alignment/>
    </xf>
    <xf numFmtId="164" fontId="23" fillId="0" borderId="72" xfId="0" applyNumberFormat="1" applyFont="1" applyBorder="1" applyAlignment="1">
      <alignment/>
    </xf>
    <xf numFmtId="164" fontId="0" fillId="24" borderId="60" xfId="0" applyNumberFormat="1" applyFont="1" applyFill="1" applyBorder="1" applyAlignment="1">
      <alignment/>
    </xf>
    <xf numFmtId="164" fontId="23" fillId="0" borderId="69" xfId="0" applyNumberFormat="1" applyFont="1" applyBorder="1" applyAlignment="1">
      <alignment/>
    </xf>
    <xf numFmtId="4" fontId="0" fillId="24" borderId="60" xfId="0" applyNumberFormat="1" applyFont="1" applyFill="1" applyBorder="1" applyAlignment="1">
      <alignment/>
    </xf>
    <xf numFmtId="164" fontId="0" fillId="0" borderId="69" xfId="0" applyNumberFormat="1" applyFont="1" applyBorder="1" applyAlignment="1">
      <alignment/>
    </xf>
    <xf numFmtId="164" fontId="23" fillId="24" borderId="60" xfId="0" applyNumberFormat="1" applyFont="1" applyFill="1" applyBorder="1" applyAlignment="1">
      <alignment/>
    </xf>
    <xf numFmtId="164" fontId="23" fillId="0" borderId="61" xfId="0" applyNumberFormat="1" applyFont="1" applyBorder="1" applyAlignment="1">
      <alignment/>
    </xf>
    <xf numFmtId="164" fontId="23" fillId="0" borderId="35" xfId="0" applyNumberFormat="1" applyFont="1" applyBorder="1" applyAlignment="1">
      <alignment/>
    </xf>
    <xf numFmtId="164" fontId="23" fillId="0" borderId="56" xfId="0" applyNumberFormat="1" applyFont="1" applyBorder="1" applyAlignment="1">
      <alignment/>
    </xf>
    <xf numFmtId="164" fontId="23" fillId="0" borderId="34" xfId="0" applyNumberFormat="1" applyFont="1" applyBorder="1" applyAlignment="1">
      <alignment/>
    </xf>
    <xf numFmtId="164" fontId="32" fillId="0" borderId="8" xfId="0" applyNumberFormat="1" applyFont="1" applyBorder="1" applyAlignment="1">
      <alignment/>
    </xf>
    <xf numFmtId="0" fontId="0" fillId="0" borderId="53" xfId="0" applyFont="1" applyFill="1" applyBorder="1" applyAlignment="1">
      <alignment/>
    </xf>
    <xf numFmtId="164" fontId="23" fillId="24" borderId="71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0" fontId="30" fillId="0" borderId="62" xfId="0" applyFont="1" applyBorder="1" applyAlignment="1">
      <alignment/>
    </xf>
    <xf numFmtId="164" fontId="23" fillId="0" borderId="53" xfId="0" applyNumberFormat="1" applyFont="1" applyFill="1" applyBorder="1" applyAlignment="1">
      <alignment/>
    </xf>
    <xf numFmtId="164" fontId="23" fillId="0" borderId="54" xfId="0" applyNumberFormat="1" applyFont="1" applyBorder="1" applyAlignment="1">
      <alignment/>
    </xf>
    <xf numFmtId="164" fontId="23" fillId="0" borderId="60" xfId="0" applyNumberFormat="1" applyFont="1" applyBorder="1" applyAlignment="1">
      <alignment/>
    </xf>
    <xf numFmtId="164" fontId="23" fillId="0" borderId="23" xfId="0" applyNumberFormat="1" applyFont="1" applyBorder="1" applyAlignment="1">
      <alignment/>
    </xf>
    <xf numFmtId="164" fontId="23" fillId="0" borderId="52" xfId="0" applyNumberFormat="1" applyFont="1" applyFill="1" applyBorder="1" applyAlignment="1">
      <alignment/>
    </xf>
    <xf numFmtId="164" fontId="23" fillId="0" borderId="66" xfId="0" applyNumberFormat="1" applyFont="1" applyBorder="1" applyAlignment="1">
      <alignment/>
    </xf>
    <xf numFmtId="164" fontId="23" fillId="0" borderId="67" xfId="0" applyNumberFormat="1" applyFont="1" applyBorder="1" applyAlignment="1">
      <alignment/>
    </xf>
    <xf numFmtId="164" fontId="0" fillId="24" borderId="52" xfId="0" applyNumberFormat="1" applyFont="1" applyFill="1" applyBorder="1" applyAlignment="1">
      <alignment/>
    </xf>
    <xf numFmtId="164" fontId="23" fillId="0" borderId="48" xfId="0" applyNumberFormat="1" applyFont="1" applyBorder="1" applyAlignment="1">
      <alignment/>
    </xf>
    <xf numFmtId="0" fontId="23" fillId="0" borderId="53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left"/>
    </xf>
    <xf numFmtId="0" fontId="23" fillId="0" borderId="57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left"/>
    </xf>
    <xf numFmtId="164" fontId="23" fillId="0" borderId="71" xfId="0" applyNumberFormat="1" applyFont="1" applyFill="1" applyBorder="1" applyAlignment="1">
      <alignment/>
    </xf>
    <xf numFmtId="164" fontId="0" fillId="0" borderId="69" xfId="0" applyNumberFormat="1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26" fillId="0" borderId="38" xfId="0" applyFont="1" applyBorder="1" applyAlignment="1">
      <alignment/>
    </xf>
    <xf numFmtId="164" fontId="33" fillId="0" borderId="38" xfId="0" applyNumberFormat="1" applyFont="1" applyBorder="1" applyAlignment="1">
      <alignment/>
    </xf>
    <xf numFmtId="164" fontId="22" fillId="0" borderId="38" xfId="0" applyNumberFormat="1" applyFont="1" applyBorder="1" applyAlignment="1">
      <alignment/>
    </xf>
    <xf numFmtId="164" fontId="33" fillId="24" borderId="38" xfId="0" applyNumberFormat="1" applyFont="1" applyFill="1" applyBorder="1" applyAlignment="1">
      <alignment/>
    </xf>
    <xf numFmtId="164" fontId="33" fillId="25" borderId="39" xfId="0" applyNumberFormat="1" applyFont="1" applyFill="1" applyBorder="1" applyAlignment="1">
      <alignment/>
    </xf>
    <xf numFmtId="164" fontId="33" fillId="24" borderId="37" xfId="0" applyNumberFormat="1" applyFont="1" applyFill="1" applyBorder="1" applyAlignment="1">
      <alignment/>
    </xf>
    <xf numFmtId="164" fontId="33" fillId="25" borderId="40" xfId="0" applyNumberFormat="1" applyFont="1" applyFill="1" applyBorder="1" applyAlignment="1">
      <alignment/>
    </xf>
    <xf numFmtId="4" fontId="33" fillId="24" borderId="37" xfId="0" applyNumberFormat="1" applyFont="1" applyFill="1" applyBorder="1" applyAlignment="1">
      <alignment/>
    </xf>
    <xf numFmtId="164" fontId="33" fillId="25" borderId="40" xfId="0" applyNumberFormat="1" applyFont="1" applyFill="1" applyBorder="1" applyAlignment="1">
      <alignment/>
    </xf>
    <xf numFmtId="164" fontId="33" fillId="25" borderId="73" xfId="0" applyNumberFormat="1" applyFont="1" applyFill="1" applyBorder="1" applyAlignment="1">
      <alignment/>
    </xf>
    <xf numFmtId="164" fontId="28" fillId="24" borderId="37" xfId="0" applyNumberFormat="1" applyFont="1" applyFill="1" applyBorder="1" applyAlignment="1">
      <alignment/>
    </xf>
    <xf numFmtId="164" fontId="28" fillId="25" borderId="73" xfId="0" applyNumberFormat="1" applyFont="1" applyFill="1" applyBorder="1" applyAlignment="1">
      <alignment/>
    </xf>
    <xf numFmtId="164" fontId="28" fillId="25" borderId="37" xfId="0" applyNumberFormat="1" applyFont="1" applyFill="1" applyBorder="1" applyAlignment="1">
      <alignment/>
    </xf>
    <xf numFmtId="164" fontId="28" fillId="25" borderId="12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26" fillId="0" borderId="37" xfId="0" applyFont="1" applyBorder="1" applyAlignment="1">
      <alignment/>
    </xf>
    <xf numFmtId="0" fontId="26" fillId="0" borderId="39" xfId="0" applyFont="1" applyBorder="1" applyAlignment="1">
      <alignment/>
    </xf>
    <xf numFmtId="0" fontId="28" fillId="0" borderId="12" xfId="0" applyFont="1" applyBorder="1" applyAlignment="1">
      <alignment/>
    </xf>
    <xf numFmtId="164" fontId="28" fillId="0" borderId="74" xfId="0" applyNumberFormat="1" applyFont="1" applyBorder="1" applyAlignment="1">
      <alignment/>
    </xf>
    <xf numFmtId="164" fontId="33" fillId="0" borderId="39" xfId="0" applyNumberFormat="1" applyFont="1" applyBorder="1" applyAlignment="1">
      <alignment horizontal="center"/>
    </xf>
    <xf numFmtId="164" fontId="33" fillId="0" borderId="37" xfId="0" applyNumberFormat="1" applyFont="1" applyBorder="1" applyAlignment="1">
      <alignment horizontal="center"/>
    </xf>
    <xf numFmtId="164" fontId="33" fillId="0" borderId="40" xfId="0" applyNumberFormat="1" applyFont="1" applyBorder="1" applyAlignment="1">
      <alignment horizontal="center"/>
    </xf>
    <xf numFmtId="164" fontId="33" fillId="0" borderId="74" xfId="0" applyNumberFormat="1" applyFont="1" applyBorder="1" applyAlignment="1">
      <alignment horizontal="center"/>
    </xf>
    <xf numFmtId="164" fontId="33" fillId="0" borderId="7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5" xfId="0" applyFont="1" applyFill="1" applyBorder="1" applyAlignment="1">
      <alignment/>
    </xf>
    <xf numFmtId="164" fontId="0" fillId="15" borderId="15" xfId="0" applyNumberFormat="1" applyFont="1" applyFill="1" applyBorder="1" applyAlignment="1">
      <alignment/>
    </xf>
    <xf numFmtId="164" fontId="35" fillId="24" borderId="14" xfId="0" applyNumberFormat="1" applyFont="1" applyFill="1" applyBorder="1" applyAlignment="1">
      <alignment/>
    </xf>
    <xf numFmtId="164" fontId="35" fillId="15" borderId="43" xfId="0" applyNumberFormat="1" applyFont="1" applyFill="1" applyBorder="1" applyAlignment="1">
      <alignment/>
    </xf>
    <xf numFmtId="164" fontId="35" fillId="24" borderId="41" xfId="0" applyNumberFormat="1" applyFont="1" applyFill="1" applyBorder="1" applyAlignment="1">
      <alignment/>
    </xf>
    <xf numFmtId="164" fontId="35" fillId="0" borderId="50" xfId="0" applyNumberFormat="1" applyFont="1" applyBorder="1" applyAlignment="1">
      <alignment/>
    </xf>
    <xf numFmtId="164" fontId="35" fillId="24" borderId="76" xfId="0" applyNumberFormat="1" applyFont="1" applyFill="1" applyBorder="1" applyAlignment="1">
      <alignment/>
    </xf>
    <xf numFmtId="164" fontId="35" fillId="0" borderId="26" xfId="0" applyNumberFormat="1" applyFont="1" applyBorder="1" applyAlignment="1">
      <alignment/>
    </xf>
    <xf numFmtId="164" fontId="35" fillId="0" borderId="44" xfId="0" applyNumberFormat="1" applyFont="1" applyBorder="1" applyAlignment="1">
      <alignment/>
    </xf>
    <xf numFmtId="164" fontId="35" fillId="25" borderId="44" xfId="0" applyNumberFormat="1" applyFont="1" applyFill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8" xfId="0" applyFont="1" applyFill="1" applyBorder="1" applyAlignment="1">
      <alignment wrapText="1"/>
    </xf>
    <xf numFmtId="164" fontId="0" fillId="0" borderId="50" xfId="0" applyNumberFormat="1" applyFont="1" applyBorder="1" applyAlignment="1">
      <alignment/>
    </xf>
    <xf numFmtId="164" fontId="35" fillId="24" borderId="19" xfId="0" applyNumberFormat="1" applyFont="1" applyFill="1" applyBorder="1" applyAlignment="1">
      <alignment/>
    </xf>
    <xf numFmtId="164" fontId="35" fillId="0" borderId="49" xfId="0" applyNumberFormat="1" applyFont="1" applyBorder="1" applyAlignment="1">
      <alignment/>
    </xf>
    <xf numFmtId="164" fontId="35" fillId="24" borderId="47" xfId="0" applyNumberFormat="1" applyFont="1" applyFill="1" applyBorder="1" applyAlignment="1">
      <alignment/>
    </xf>
    <xf numFmtId="164" fontId="35" fillId="24" borderId="51" xfId="0" applyNumberFormat="1" applyFont="1" applyFill="1" applyBorder="1" applyAlignment="1">
      <alignment/>
    </xf>
    <xf numFmtId="164" fontId="35" fillId="0" borderId="46" xfId="0" applyNumberFormat="1" applyFont="1" applyBorder="1" applyAlignment="1">
      <alignment/>
    </xf>
    <xf numFmtId="164" fontId="35" fillId="24" borderId="45" xfId="0" applyNumberFormat="1" applyFont="1" applyFill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0" xfId="0" applyNumberFormat="1" applyFont="1" applyBorder="1" applyAlignment="1">
      <alignment/>
    </xf>
    <xf numFmtId="164" fontId="35" fillId="24" borderId="0" xfId="0" applyNumberFormat="1" applyFont="1" applyFill="1" applyBorder="1" applyAlignment="1">
      <alignment/>
    </xf>
    <xf numFmtId="164" fontId="35" fillId="0" borderId="0" xfId="0" applyNumberFormat="1" applyFont="1" applyBorder="1" applyAlignment="1">
      <alignment/>
    </xf>
    <xf numFmtId="164" fontId="35" fillId="24" borderId="17" xfId="0" applyNumberFormat="1" applyFont="1" applyFill="1" applyBorder="1" applyAlignment="1">
      <alignment/>
    </xf>
    <xf numFmtId="164" fontId="0" fillId="0" borderId="23" xfId="0" applyNumberFormat="1" applyFont="1" applyBorder="1" applyAlignment="1">
      <alignment/>
    </xf>
    <xf numFmtId="164" fontId="35" fillId="0" borderId="55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0" fillId="0" borderId="71" xfId="0" applyFont="1" applyBorder="1" applyAlignment="1">
      <alignment/>
    </xf>
    <xf numFmtId="164" fontId="22" fillId="0" borderId="23" xfId="0" applyNumberFormat="1" applyFont="1" applyBorder="1" applyAlignment="1">
      <alignment/>
    </xf>
    <xf numFmtId="164" fontId="22" fillId="24" borderId="11" xfId="0" applyNumberFormat="1" applyFont="1" applyFill="1" applyBorder="1" applyAlignment="1">
      <alignment/>
    </xf>
    <xf numFmtId="164" fontId="22" fillId="25" borderId="40" xfId="0" applyNumberFormat="1" applyFont="1" applyFill="1" applyBorder="1" applyAlignment="1">
      <alignment/>
    </xf>
    <xf numFmtId="164" fontId="22" fillId="24" borderId="37" xfId="0" applyNumberFormat="1" applyFont="1" applyFill="1" applyBorder="1" applyAlignment="1">
      <alignment/>
    </xf>
    <xf numFmtId="164" fontId="22" fillId="25" borderId="7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7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61" xfId="0" applyBorder="1" applyAlignment="1">
      <alignment/>
    </xf>
    <xf numFmtId="0" fontId="0" fillId="0" borderId="22" xfId="0" applyBorder="1" applyAlignment="1">
      <alignment/>
    </xf>
    <xf numFmtId="0" fontId="36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9" xfId="0" applyFont="1" applyBorder="1" applyAlignment="1">
      <alignment/>
    </xf>
    <xf numFmtId="0" fontId="0" fillId="0" borderId="52" xfId="0" applyFont="1" applyFill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73" xfId="0" applyBorder="1" applyAlignment="1">
      <alignment/>
    </xf>
    <xf numFmtId="0" fontId="0" fillId="0" borderId="12" xfId="0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workbookViewId="0" topLeftCell="B1">
      <selection activeCell="E13" sqref="E13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7.7109375" style="0" customWidth="1"/>
    <col min="4" max="4" width="9.57421875" style="0" customWidth="1"/>
    <col min="5" max="5" width="51.00390625" style="0" customWidth="1"/>
    <col min="6" max="6" width="11.28125" style="0" customWidth="1"/>
    <col min="7" max="11" width="13.00390625" style="0" customWidth="1"/>
    <col min="12" max="13" width="11.140625" style="0" hidden="1" customWidth="1"/>
    <col min="14" max="14" width="13.421875" style="0" hidden="1" customWidth="1"/>
    <col min="15" max="25" width="11.140625" style="0" hidden="1" customWidth="1"/>
    <col min="26" max="26" width="11.421875" style="0" bestFit="1" customWidth="1"/>
  </cols>
  <sheetData>
    <row r="1" spans="1:11" s="3" customFormat="1" ht="14.25" customHeight="1">
      <c r="A1" s="1"/>
      <c r="B1" t="s">
        <v>80</v>
      </c>
      <c r="C1"/>
      <c r="D1"/>
      <c r="E1"/>
      <c r="F1" s="2"/>
      <c r="G1" s="2"/>
      <c r="H1" s="2"/>
      <c r="K1" s="4" t="s">
        <v>0</v>
      </c>
    </row>
    <row r="2" spans="1:8" s="3" customFormat="1" ht="19.5" customHeight="1">
      <c r="A2" s="5" t="s">
        <v>1</v>
      </c>
      <c r="B2" s="2"/>
      <c r="C2" s="2"/>
      <c r="D2" s="2"/>
      <c r="E2" s="2"/>
      <c r="F2" s="2"/>
      <c r="G2" s="2"/>
      <c r="H2" s="2"/>
    </row>
    <row r="3" spans="1:8" s="3" customFormat="1" ht="14.25" customHeight="1" thickBot="1">
      <c r="A3" s="5"/>
      <c r="B3" s="2"/>
      <c r="C3" s="2"/>
      <c r="D3" s="2"/>
      <c r="E3" s="2"/>
      <c r="F3" s="2"/>
      <c r="G3" s="2"/>
      <c r="H3" s="2"/>
    </row>
    <row r="4" spans="1:11" s="3" customFormat="1" ht="17.25" customHeight="1" thickBot="1">
      <c r="A4" s="5"/>
      <c r="B4" s="2"/>
      <c r="C4" s="2"/>
      <c r="D4" s="2"/>
      <c r="E4" s="6" t="s">
        <v>2</v>
      </c>
      <c r="F4" s="7"/>
      <c r="G4" s="8">
        <v>120000</v>
      </c>
      <c r="H4" s="9"/>
      <c r="I4" s="10"/>
      <c r="J4" s="10"/>
      <c r="K4" s="10"/>
    </row>
    <row r="5" spans="1:11" ht="14.25" customHeight="1">
      <c r="A5" s="3"/>
      <c r="B5" s="3"/>
      <c r="C5" s="3"/>
      <c r="E5" s="11" t="s">
        <v>3</v>
      </c>
      <c r="F5" s="12"/>
      <c r="G5" s="13">
        <v>-120000</v>
      </c>
      <c r="H5" s="14"/>
      <c r="I5" s="14"/>
      <c r="J5" s="14"/>
      <c r="K5" s="14"/>
    </row>
    <row r="6" spans="1:11" ht="14.25" customHeight="1">
      <c r="A6" s="3"/>
      <c r="B6" s="3"/>
      <c r="C6" s="3"/>
      <c r="E6" s="15" t="s">
        <v>4</v>
      </c>
      <c r="F6" s="16"/>
      <c r="G6" s="17">
        <f>SUM(G4:G5)</f>
        <v>0</v>
      </c>
      <c r="H6" s="14"/>
      <c r="I6" s="14"/>
      <c r="J6" s="14"/>
      <c r="K6" s="14"/>
    </row>
    <row r="7" spans="1:11" ht="14.25" customHeight="1">
      <c r="A7" s="3"/>
      <c r="B7" s="3"/>
      <c r="C7" s="3"/>
      <c r="E7" s="18" t="s">
        <v>5</v>
      </c>
      <c r="F7" s="19"/>
      <c r="G7" s="20">
        <v>81.149</v>
      </c>
      <c r="H7" s="14"/>
      <c r="I7" s="14"/>
      <c r="J7" s="14"/>
      <c r="K7" s="14"/>
    </row>
    <row r="8" spans="1:11" ht="14.25" customHeight="1">
      <c r="A8" s="3"/>
      <c r="B8" s="3"/>
      <c r="C8" s="3"/>
      <c r="E8" s="18" t="s">
        <v>6</v>
      </c>
      <c r="F8" s="19"/>
      <c r="G8" s="20">
        <v>2297.4</v>
      </c>
      <c r="H8" s="14"/>
      <c r="I8" s="14"/>
      <c r="J8" s="14"/>
      <c r="K8" s="14"/>
    </row>
    <row r="9" spans="1:11" ht="14.25" customHeight="1" thickBot="1">
      <c r="A9" s="3"/>
      <c r="B9" s="3"/>
      <c r="C9" s="3"/>
      <c r="E9" s="21" t="s">
        <v>7</v>
      </c>
      <c r="F9" s="22"/>
      <c r="G9" s="23">
        <v>122378.5</v>
      </c>
      <c r="H9" s="14"/>
      <c r="I9" s="14"/>
      <c r="J9" s="14"/>
      <c r="K9" s="14"/>
    </row>
    <row r="10" spans="1:11" ht="14.25" customHeight="1">
      <c r="A10" t="s">
        <v>71</v>
      </c>
      <c r="E10" s="24"/>
      <c r="F10" s="24"/>
      <c r="G10" s="25"/>
      <c r="H10" s="14"/>
      <c r="I10" s="14"/>
      <c r="J10" s="14"/>
      <c r="K10" s="14"/>
    </row>
    <row r="11" spans="7:11" ht="14.25" customHeight="1" thickBot="1">
      <c r="G11" s="26"/>
      <c r="H11" s="14"/>
      <c r="I11" s="14"/>
      <c r="J11" s="14"/>
      <c r="K11" s="14"/>
    </row>
    <row r="12" spans="1:13" ht="14.25" customHeight="1" thickBot="1">
      <c r="A12" s="27" t="s">
        <v>8</v>
      </c>
      <c r="B12" s="28"/>
      <c r="C12" s="28"/>
      <c r="D12" s="29"/>
      <c r="E12" s="29"/>
      <c r="F12" s="29"/>
      <c r="G12" s="30">
        <v>120000</v>
      </c>
      <c r="H12" s="14"/>
      <c r="I12" s="14"/>
      <c r="J12" s="14"/>
      <c r="K12" s="14"/>
      <c r="L12" s="16"/>
      <c r="M12" s="16"/>
    </row>
    <row r="13" spans="1:13" ht="14.25" customHeight="1">
      <c r="A13" s="11" t="s">
        <v>9</v>
      </c>
      <c r="B13" s="12"/>
      <c r="C13" s="12"/>
      <c r="D13" s="31"/>
      <c r="E13" s="31" t="s">
        <v>10</v>
      </c>
      <c r="F13" s="32"/>
      <c r="G13" s="33">
        <v>-120000</v>
      </c>
      <c r="H13" s="14"/>
      <c r="I13" s="14"/>
      <c r="J13" s="14"/>
      <c r="K13" s="14"/>
      <c r="L13" s="16"/>
      <c r="M13" s="16"/>
    </row>
    <row r="14" spans="1:13" ht="14.25" customHeight="1">
      <c r="A14" s="34" t="s">
        <v>4</v>
      </c>
      <c r="B14" s="35"/>
      <c r="C14" s="35"/>
      <c r="D14" s="36"/>
      <c r="E14" s="36"/>
      <c r="F14" s="37"/>
      <c r="G14" s="38">
        <f>SUM(G12:G13)</f>
        <v>0</v>
      </c>
      <c r="H14" s="39"/>
      <c r="I14" s="14"/>
      <c r="J14" s="14"/>
      <c r="K14" s="14"/>
      <c r="L14" s="16"/>
      <c r="M14" s="16"/>
    </row>
    <row r="15" spans="1:13" ht="14.25" customHeight="1">
      <c r="A15" s="352" t="s">
        <v>11</v>
      </c>
      <c r="B15" s="353"/>
      <c r="C15" s="353"/>
      <c r="D15" s="353"/>
      <c r="E15" s="353" t="s">
        <v>12</v>
      </c>
      <c r="F15" s="356"/>
      <c r="G15" s="40">
        <v>29695.3</v>
      </c>
      <c r="H15" s="39"/>
      <c r="I15" s="14"/>
      <c r="J15" s="14"/>
      <c r="K15" s="14"/>
      <c r="L15" s="16"/>
      <c r="M15" s="16"/>
    </row>
    <row r="16" spans="1:13" ht="14.25" customHeight="1">
      <c r="A16" s="354"/>
      <c r="B16" s="355"/>
      <c r="C16" s="355"/>
      <c r="D16" s="355"/>
      <c r="E16" s="355"/>
      <c r="F16" s="357"/>
      <c r="G16" s="41">
        <v>-29695.3</v>
      </c>
      <c r="H16" s="39"/>
      <c r="I16" s="14"/>
      <c r="J16" s="14"/>
      <c r="K16" s="14"/>
      <c r="L16" s="16"/>
      <c r="M16" s="16"/>
    </row>
    <row r="17" spans="1:13" ht="14.25" customHeight="1">
      <c r="A17" s="34" t="s">
        <v>4</v>
      </c>
      <c r="B17" s="35"/>
      <c r="C17" s="35"/>
      <c r="D17" s="36"/>
      <c r="E17" s="36"/>
      <c r="F17" s="37"/>
      <c r="G17" s="38">
        <f>SUM(G15:G16)</f>
        <v>0</v>
      </c>
      <c r="H17" s="39"/>
      <c r="I17" s="14"/>
      <c r="J17" s="14"/>
      <c r="K17" s="14"/>
      <c r="L17" s="16"/>
      <c r="M17" s="16"/>
    </row>
    <row r="18" spans="1:13" ht="14.25" customHeight="1">
      <c r="A18" s="18" t="s">
        <v>13</v>
      </c>
      <c r="B18" s="19"/>
      <c r="C18" s="19"/>
      <c r="D18" s="42"/>
      <c r="E18" s="36" t="s">
        <v>14</v>
      </c>
      <c r="F18" s="37"/>
      <c r="G18" s="43">
        <v>81.1</v>
      </c>
      <c r="H18" s="39"/>
      <c r="I18" s="14"/>
      <c r="J18" s="14"/>
      <c r="K18" s="14"/>
      <c r="L18" s="16"/>
      <c r="M18" s="16"/>
    </row>
    <row r="19" spans="1:13" ht="14.25" customHeight="1">
      <c r="A19" s="44" t="s">
        <v>15</v>
      </c>
      <c r="B19" s="16"/>
      <c r="C19" s="16"/>
      <c r="D19" s="45"/>
      <c r="E19" s="36"/>
      <c r="F19" s="37"/>
      <c r="G19" s="43">
        <v>2297.4</v>
      </c>
      <c r="H19" s="39"/>
      <c r="I19" s="14"/>
      <c r="J19" s="14"/>
      <c r="K19" s="14"/>
      <c r="L19" s="16"/>
      <c r="M19" s="16"/>
    </row>
    <row r="20" spans="1:13" ht="14.25" customHeight="1" thickBot="1">
      <c r="A20" s="46" t="s">
        <v>16</v>
      </c>
      <c r="B20" s="47"/>
      <c r="C20" s="47"/>
      <c r="D20" s="47"/>
      <c r="E20" s="47"/>
      <c r="F20" s="48"/>
      <c r="G20" s="49">
        <f>SUM(G18:G19)</f>
        <v>2378.5</v>
      </c>
      <c r="H20" s="39"/>
      <c r="I20" s="14"/>
      <c r="J20" s="14"/>
      <c r="K20" s="14"/>
      <c r="L20" s="16"/>
      <c r="M20" s="16"/>
    </row>
    <row r="21" spans="1:11" ht="15" customHeight="1" thickBot="1">
      <c r="A21" s="16"/>
      <c r="B21" s="16"/>
      <c r="C21" s="16"/>
      <c r="D21" s="45"/>
      <c r="E21" s="45"/>
      <c r="F21" s="45"/>
      <c r="G21" s="50"/>
      <c r="H21" s="14" t="s">
        <v>17</v>
      </c>
      <c r="I21" s="14"/>
      <c r="J21" s="14"/>
      <c r="K21" s="14"/>
    </row>
    <row r="22" spans="1:25" ht="57.75" customHeight="1" thickBot="1">
      <c r="A22" s="16"/>
      <c r="B22" s="16"/>
      <c r="C22" s="16"/>
      <c r="D22" s="45"/>
      <c r="E22" s="45"/>
      <c r="F22" s="45"/>
      <c r="G22" s="50"/>
      <c r="H22" s="361" t="s">
        <v>72</v>
      </c>
      <c r="I22" s="362"/>
      <c r="J22" s="360"/>
      <c r="K22" s="344"/>
      <c r="L22" s="360"/>
      <c r="M22" s="344"/>
      <c r="N22" s="343" t="s">
        <v>18</v>
      </c>
      <c r="O22" s="344"/>
      <c r="P22" s="358"/>
      <c r="Q22" s="359"/>
      <c r="R22" s="343" t="s">
        <v>19</v>
      </c>
      <c r="S22" s="344"/>
      <c r="T22" s="343" t="s">
        <v>20</v>
      </c>
      <c r="U22" s="344"/>
      <c r="V22" s="343" t="s">
        <v>21</v>
      </c>
      <c r="W22" s="344"/>
      <c r="X22" s="343" t="s">
        <v>22</v>
      </c>
      <c r="Y22" s="344"/>
    </row>
    <row r="23" spans="1:25" ht="117" customHeight="1" thickBot="1">
      <c r="A23" s="51" t="s">
        <v>23</v>
      </c>
      <c r="B23" s="52" t="s">
        <v>24</v>
      </c>
      <c r="C23" s="52" t="s">
        <v>25</v>
      </c>
      <c r="D23" s="53" t="s">
        <v>26</v>
      </c>
      <c r="E23" s="53" t="s">
        <v>27</v>
      </c>
      <c r="F23" s="53" t="s">
        <v>73</v>
      </c>
      <c r="G23" s="54" t="s">
        <v>74</v>
      </c>
      <c r="H23" s="55" t="s">
        <v>75</v>
      </c>
      <c r="I23" s="56" t="s">
        <v>76</v>
      </c>
      <c r="J23" s="55" t="s">
        <v>77</v>
      </c>
      <c r="K23" s="57" t="s">
        <v>76</v>
      </c>
      <c r="L23" s="58" t="s">
        <v>78</v>
      </c>
      <c r="M23" s="59" t="s">
        <v>76</v>
      </c>
      <c r="N23" s="58" t="s">
        <v>79</v>
      </c>
      <c r="O23" s="59" t="s">
        <v>76</v>
      </c>
      <c r="P23" s="60" t="s">
        <v>78</v>
      </c>
      <c r="Q23" s="59" t="s">
        <v>76</v>
      </c>
      <c r="R23" s="60" t="s">
        <v>78</v>
      </c>
      <c r="S23" s="59" t="s">
        <v>76</v>
      </c>
      <c r="T23" s="60" t="s">
        <v>78</v>
      </c>
      <c r="U23" s="59" t="s">
        <v>76</v>
      </c>
      <c r="V23" s="60" t="s">
        <v>78</v>
      </c>
      <c r="W23" s="59" t="s">
        <v>76</v>
      </c>
      <c r="X23" s="60" t="s">
        <v>78</v>
      </c>
      <c r="Y23" s="59" t="s">
        <v>76</v>
      </c>
    </row>
    <row r="24" spans="1:25" ht="12.75" customHeight="1">
      <c r="A24" s="61"/>
      <c r="B24" s="62">
        <v>2212</v>
      </c>
      <c r="C24" s="62"/>
      <c r="D24" s="63" t="s">
        <v>28</v>
      </c>
      <c r="E24" s="64" t="s">
        <v>29</v>
      </c>
      <c r="F24" s="65"/>
      <c r="G24" s="66">
        <v>55000</v>
      </c>
      <c r="H24" s="67"/>
      <c r="I24" s="68"/>
      <c r="J24" s="69"/>
      <c r="K24" s="68"/>
      <c r="L24" s="70"/>
      <c r="M24" s="71"/>
      <c r="N24" s="72"/>
      <c r="O24" s="73"/>
      <c r="P24" s="74"/>
      <c r="Q24" s="75"/>
      <c r="R24" s="74"/>
      <c r="S24" s="76"/>
      <c r="T24" s="77"/>
      <c r="U24" s="16"/>
      <c r="V24" s="74"/>
      <c r="W24" s="76"/>
      <c r="X24" s="74"/>
      <c r="Y24" s="76"/>
    </row>
    <row r="25" spans="1:25" ht="12.75" customHeight="1">
      <c r="A25" s="78"/>
      <c r="B25" s="63"/>
      <c r="C25" s="63">
        <v>6351</v>
      </c>
      <c r="D25" s="63"/>
      <c r="E25" s="79"/>
      <c r="F25" s="80"/>
      <c r="G25" s="81">
        <v>55000</v>
      </c>
      <c r="H25" s="82">
        <v>-13842.4</v>
      </c>
      <c r="I25" s="83"/>
      <c r="J25" s="84"/>
      <c r="K25" s="85"/>
      <c r="L25" s="86"/>
      <c r="M25" s="87"/>
      <c r="N25" s="88"/>
      <c r="O25" s="89"/>
      <c r="P25" s="90"/>
      <c r="Q25" s="91"/>
      <c r="R25" s="92"/>
      <c r="S25" s="93"/>
      <c r="T25" s="94"/>
      <c r="U25" s="19"/>
      <c r="V25" s="92"/>
      <c r="W25" s="93"/>
      <c r="X25" s="92"/>
      <c r="Y25" s="93"/>
    </row>
    <row r="26" spans="1:25" ht="12.75" customHeight="1">
      <c r="A26" s="95"/>
      <c r="B26" s="96"/>
      <c r="C26" s="96">
        <v>6351</v>
      </c>
      <c r="D26" s="96"/>
      <c r="E26" s="63" t="s">
        <v>30</v>
      </c>
      <c r="F26" s="81"/>
      <c r="G26" s="97">
        <f>SUM(G25)</f>
        <v>55000</v>
      </c>
      <c r="H26" s="98">
        <f>SUM(H25)</f>
        <v>-13842.4</v>
      </c>
      <c r="I26" s="99">
        <f>SUM(G26:H26)</f>
        <v>41157.6</v>
      </c>
      <c r="J26" s="84">
        <v>0</v>
      </c>
      <c r="K26" s="100">
        <f>SUM(I26:J26)</f>
        <v>41157.6</v>
      </c>
      <c r="L26" s="86"/>
      <c r="M26" s="101">
        <f>SUM(K26:L26)</f>
        <v>41157.6</v>
      </c>
      <c r="N26" s="102">
        <f>SUM(N25)</f>
        <v>0</v>
      </c>
      <c r="O26" s="103">
        <f>SUM(M26:N26)</f>
        <v>41157.6</v>
      </c>
      <c r="P26" s="90"/>
      <c r="Q26" s="103">
        <f>SUM(O26:P26)</f>
        <v>41157.6</v>
      </c>
      <c r="R26" s="104">
        <f>SUM(R25)</f>
        <v>0</v>
      </c>
      <c r="S26" s="103">
        <f>SUM(R26)</f>
        <v>0</v>
      </c>
      <c r="T26" s="104"/>
      <c r="U26" s="105">
        <f>SUM(S26:T26)</f>
        <v>0</v>
      </c>
      <c r="V26" s="104">
        <f>SUM(V25)</f>
        <v>0</v>
      </c>
      <c r="W26" s="103">
        <f>SUM(U26:V26)</f>
        <v>0</v>
      </c>
      <c r="X26" s="104">
        <f>SUM(X25)</f>
        <v>0</v>
      </c>
      <c r="Y26" s="103">
        <f>SUM(W26:X26)</f>
        <v>0</v>
      </c>
    </row>
    <row r="27" spans="1:25" ht="12.75" customHeight="1">
      <c r="A27" s="106"/>
      <c r="B27" s="107"/>
      <c r="C27" s="108">
        <v>6121</v>
      </c>
      <c r="D27" s="63"/>
      <c r="E27" s="108"/>
      <c r="F27" s="109"/>
      <c r="G27" s="109"/>
      <c r="H27" s="110">
        <v>13842.4</v>
      </c>
      <c r="I27" s="111"/>
      <c r="J27" s="112"/>
      <c r="K27" s="113"/>
      <c r="L27" s="114"/>
      <c r="M27" s="115"/>
      <c r="N27" s="92"/>
      <c r="O27" s="116"/>
      <c r="P27" s="74"/>
      <c r="Q27" s="75"/>
      <c r="R27" s="88"/>
      <c r="S27" s="76"/>
      <c r="T27" s="77"/>
      <c r="U27" s="16"/>
      <c r="V27" s="88"/>
      <c r="W27" s="76"/>
      <c r="X27" s="88"/>
      <c r="Y27" s="76"/>
    </row>
    <row r="28" spans="1:25" ht="12.75" customHeight="1" thickBot="1">
      <c r="A28" s="117"/>
      <c r="B28" s="118"/>
      <c r="C28" s="119">
        <v>6121</v>
      </c>
      <c r="D28" s="119"/>
      <c r="E28" s="120" t="s">
        <v>31</v>
      </c>
      <c r="F28" s="121"/>
      <c r="G28" s="122"/>
      <c r="H28" s="123">
        <f>SUM(H27)</f>
        <v>13842.4</v>
      </c>
      <c r="I28" s="124">
        <f>SUM(H28)</f>
        <v>13842.4</v>
      </c>
      <c r="J28" s="125">
        <v>0</v>
      </c>
      <c r="K28" s="126">
        <f>SUM(I28:J28)</f>
        <v>13842.4</v>
      </c>
      <c r="L28" s="127"/>
      <c r="M28" s="128"/>
      <c r="N28" s="129"/>
      <c r="O28" s="130"/>
      <c r="P28" s="131"/>
      <c r="Q28" s="132"/>
      <c r="R28" s="133"/>
      <c r="S28" s="134"/>
      <c r="T28" s="135"/>
      <c r="U28" s="136"/>
      <c r="V28" s="133"/>
      <c r="W28" s="134"/>
      <c r="X28" s="133"/>
      <c r="Y28" s="134"/>
    </row>
    <row r="29" spans="1:25" ht="12.75" customHeight="1">
      <c r="A29" s="137"/>
      <c r="B29" s="138">
        <v>2212</v>
      </c>
      <c r="C29" s="138"/>
      <c r="D29" s="139" t="s">
        <v>32</v>
      </c>
      <c r="E29" s="140" t="s">
        <v>33</v>
      </c>
      <c r="F29" s="141"/>
      <c r="G29" s="142">
        <v>5550</v>
      </c>
      <c r="H29" s="143"/>
      <c r="I29" s="144"/>
      <c r="J29" s="145"/>
      <c r="K29" s="146"/>
      <c r="L29" s="147"/>
      <c r="M29" s="148"/>
      <c r="N29" s="88"/>
      <c r="O29" s="89"/>
      <c r="P29" s="74"/>
      <c r="Q29" s="75"/>
      <c r="R29" s="88"/>
      <c r="S29" s="75"/>
      <c r="T29" s="149"/>
      <c r="U29" s="150"/>
      <c r="V29" s="88"/>
      <c r="W29" s="75"/>
      <c r="X29" s="88"/>
      <c r="Y29" s="75"/>
    </row>
    <row r="30" spans="1:25" ht="12.75" customHeight="1">
      <c r="A30" s="151"/>
      <c r="B30" s="152"/>
      <c r="C30" s="139">
        <v>6351</v>
      </c>
      <c r="D30" s="139"/>
      <c r="E30" s="153"/>
      <c r="F30" s="154"/>
      <c r="G30" s="141">
        <v>5550</v>
      </c>
      <c r="H30" s="82"/>
      <c r="I30" s="83"/>
      <c r="J30" s="84"/>
      <c r="K30" s="155"/>
      <c r="L30" s="86"/>
      <c r="M30" s="87"/>
      <c r="N30" s="92"/>
      <c r="O30" s="116"/>
      <c r="P30" s="90"/>
      <c r="Q30" s="91"/>
      <c r="R30" s="92"/>
      <c r="S30" s="91"/>
      <c r="T30" s="78"/>
      <c r="U30" s="156"/>
      <c r="V30" s="92"/>
      <c r="W30" s="91"/>
      <c r="X30" s="92"/>
      <c r="Y30" s="91"/>
    </row>
    <row r="31" spans="1:25" ht="12.75" customHeight="1">
      <c r="A31" s="151"/>
      <c r="B31" s="152"/>
      <c r="C31" s="157">
        <v>6351</v>
      </c>
      <c r="D31" s="158"/>
      <c r="E31" s="139" t="s">
        <v>30</v>
      </c>
      <c r="F31" s="141"/>
      <c r="G31" s="159">
        <f>SUM(G30)</f>
        <v>5550</v>
      </c>
      <c r="H31" s="160"/>
      <c r="I31" s="161">
        <f>SUM(G31:H31)</f>
        <v>5550</v>
      </c>
      <c r="J31" s="112">
        <v>0</v>
      </c>
      <c r="K31" s="162">
        <f>SUM(I31:J31)</f>
        <v>5550</v>
      </c>
      <c r="L31" s="114"/>
      <c r="M31" s="163">
        <f>SUM(K31:L31)</f>
        <v>5550</v>
      </c>
      <c r="N31" s="164"/>
      <c r="O31" s="165">
        <f>SUM(M31:N31)</f>
        <v>5550</v>
      </c>
      <c r="P31" s="90"/>
      <c r="Q31" s="103">
        <f>SUM(O31:P31)</f>
        <v>5550</v>
      </c>
      <c r="R31" s="166"/>
      <c r="S31" s="103">
        <f>SUM(Q31:R31)</f>
        <v>5550</v>
      </c>
      <c r="T31" s="104"/>
      <c r="U31" s="105">
        <f>SUM(S31:T31)</f>
        <v>5550</v>
      </c>
      <c r="V31" s="104">
        <f>SUM(V30)</f>
        <v>0</v>
      </c>
      <c r="W31" s="103">
        <f>SUM(U31:V31)</f>
        <v>5550</v>
      </c>
      <c r="X31" s="104"/>
      <c r="Y31" s="103">
        <f>SUM(W31:X31)</f>
        <v>5550</v>
      </c>
    </row>
    <row r="32" spans="1:25" ht="12.75" customHeight="1">
      <c r="A32" s="151"/>
      <c r="B32" s="152"/>
      <c r="C32" s="152">
        <v>6121</v>
      </c>
      <c r="D32" s="158"/>
      <c r="E32" s="152"/>
      <c r="F32" s="141"/>
      <c r="G32" s="141"/>
      <c r="H32" s="82"/>
      <c r="I32" s="83"/>
      <c r="J32" s="84"/>
      <c r="K32" s="85"/>
      <c r="L32" s="86"/>
      <c r="M32" s="87"/>
      <c r="N32" s="92"/>
      <c r="O32" s="116"/>
      <c r="P32" s="74"/>
      <c r="Q32" s="75"/>
      <c r="R32" s="88"/>
      <c r="S32" s="75"/>
      <c r="T32" s="149"/>
      <c r="U32" s="150"/>
      <c r="V32" s="88"/>
      <c r="W32" s="75"/>
      <c r="X32" s="88"/>
      <c r="Y32" s="75"/>
    </row>
    <row r="33" spans="1:25" ht="12.75" customHeight="1" thickBot="1">
      <c r="A33" s="167"/>
      <c r="B33" s="120"/>
      <c r="C33" s="168">
        <v>6121</v>
      </c>
      <c r="D33" s="168"/>
      <c r="E33" s="120" t="s">
        <v>31</v>
      </c>
      <c r="F33" s="121"/>
      <c r="G33" s="122"/>
      <c r="H33" s="169"/>
      <c r="I33" s="170"/>
      <c r="J33" s="125"/>
      <c r="K33" s="171"/>
      <c r="L33" s="127"/>
      <c r="M33" s="128"/>
      <c r="N33" s="133"/>
      <c r="O33" s="172"/>
      <c r="P33" s="131"/>
      <c r="Q33" s="132"/>
      <c r="R33" s="133"/>
      <c r="S33" s="132"/>
      <c r="T33" s="117"/>
      <c r="U33" s="173"/>
      <c r="V33" s="133"/>
      <c r="W33" s="132"/>
      <c r="X33" s="133"/>
      <c r="Y33" s="132"/>
    </row>
    <row r="34" spans="1:25" ht="12.75" customHeight="1">
      <c r="A34" s="137"/>
      <c r="B34" s="138">
        <v>2212</v>
      </c>
      <c r="C34" s="138"/>
      <c r="D34" s="139" t="s">
        <v>34</v>
      </c>
      <c r="E34" s="174" t="s">
        <v>35</v>
      </c>
      <c r="F34" s="109"/>
      <c r="G34" s="175">
        <v>21000</v>
      </c>
      <c r="H34" s="110"/>
      <c r="I34" s="111"/>
      <c r="J34" s="112"/>
      <c r="K34" s="176"/>
      <c r="L34" s="114"/>
      <c r="M34" s="115"/>
      <c r="N34" s="88"/>
      <c r="O34" s="89"/>
      <c r="P34" s="74"/>
      <c r="Q34" s="75"/>
      <c r="R34" s="88"/>
      <c r="S34" s="75"/>
      <c r="T34" s="149"/>
      <c r="U34" s="150"/>
      <c r="V34" s="88"/>
      <c r="W34" s="75"/>
      <c r="X34" s="88"/>
      <c r="Y34" s="75"/>
    </row>
    <row r="35" spans="1:25" ht="12.75" customHeight="1">
      <c r="A35" s="151"/>
      <c r="B35" s="152"/>
      <c r="C35" s="139">
        <v>6351</v>
      </c>
      <c r="D35" s="139"/>
      <c r="E35" s="157"/>
      <c r="F35" s="81"/>
      <c r="G35" s="81">
        <v>21000</v>
      </c>
      <c r="H35" s="82">
        <v>-21000</v>
      </c>
      <c r="I35" s="83"/>
      <c r="J35" s="84"/>
      <c r="K35" s="85"/>
      <c r="L35" s="86"/>
      <c r="M35" s="87"/>
      <c r="N35" s="92"/>
      <c r="O35" s="116"/>
      <c r="P35" s="90"/>
      <c r="Q35" s="91"/>
      <c r="R35" s="84"/>
      <c r="S35" s="91"/>
      <c r="T35" s="78"/>
      <c r="U35" s="156"/>
      <c r="V35" s="84"/>
      <c r="W35" s="91"/>
      <c r="X35" s="84"/>
      <c r="Y35" s="91"/>
    </row>
    <row r="36" spans="1:25" ht="12.75" customHeight="1" thickBot="1">
      <c r="A36" s="151"/>
      <c r="B36" s="152"/>
      <c r="C36" s="158">
        <v>6351</v>
      </c>
      <c r="D36" s="158"/>
      <c r="E36" s="152" t="s">
        <v>30</v>
      </c>
      <c r="F36" s="177"/>
      <c r="G36" s="178">
        <f>SUM(G35)</f>
        <v>21000</v>
      </c>
      <c r="H36" s="179">
        <f>SUM(H35)</f>
        <v>-21000</v>
      </c>
      <c r="I36" s="180">
        <f>SUM(G36:H36)</f>
        <v>0</v>
      </c>
      <c r="J36" s="181">
        <v>0</v>
      </c>
      <c r="K36" s="182">
        <f>SUM(I36:J36)</f>
        <v>0</v>
      </c>
      <c r="L36" s="183"/>
      <c r="M36" s="184"/>
      <c r="N36" s="185">
        <f>SUM(N35)</f>
        <v>0</v>
      </c>
      <c r="O36" s="186">
        <f>SUM(N36)</f>
        <v>0</v>
      </c>
      <c r="P36" s="131"/>
      <c r="Q36" s="186">
        <f>SUM(O36:P36)</f>
        <v>0</v>
      </c>
      <c r="R36" s="187">
        <f>SUM(R35)</f>
        <v>0</v>
      </c>
      <c r="S36" s="186">
        <f>SUM(Q36:R36)</f>
        <v>0</v>
      </c>
      <c r="T36" s="187"/>
      <c r="U36" s="188">
        <f>SUM(S36:T36)</f>
        <v>0</v>
      </c>
      <c r="V36" s="187">
        <f>SUM(V35)</f>
        <v>0</v>
      </c>
      <c r="W36" s="186">
        <f>SUM(U36:V36)</f>
        <v>0</v>
      </c>
      <c r="X36" s="187"/>
      <c r="Y36" s="186">
        <f>SUM(W36:X36)</f>
        <v>0</v>
      </c>
    </row>
    <row r="37" spans="1:25" ht="12.75" customHeight="1">
      <c r="A37" s="189"/>
      <c r="B37" s="139"/>
      <c r="C37" s="152">
        <v>6121</v>
      </c>
      <c r="D37" s="158"/>
      <c r="E37" s="152"/>
      <c r="F37" s="81"/>
      <c r="G37" s="190"/>
      <c r="H37" s="82"/>
      <c r="I37" s="83"/>
      <c r="J37" s="84"/>
      <c r="K37" s="191"/>
      <c r="L37" s="86"/>
      <c r="M37" s="87"/>
      <c r="N37" s="102"/>
      <c r="O37" s="165"/>
      <c r="P37" s="74"/>
      <c r="Q37" s="165"/>
      <c r="R37" s="192"/>
      <c r="S37" s="165"/>
      <c r="T37" s="192"/>
      <c r="U37" s="193"/>
      <c r="V37" s="192"/>
      <c r="W37" s="165"/>
      <c r="X37" s="192"/>
      <c r="Y37" s="165"/>
    </row>
    <row r="38" spans="1:25" ht="12.75" customHeight="1" thickBot="1">
      <c r="A38" s="167"/>
      <c r="B38" s="120"/>
      <c r="C38" s="168">
        <v>6121</v>
      </c>
      <c r="D38" s="168"/>
      <c r="E38" s="120" t="s">
        <v>31</v>
      </c>
      <c r="F38" s="121"/>
      <c r="G38" s="194"/>
      <c r="H38" s="169"/>
      <c r="I38" s="170"/>
      <c r="J38" s="125"/>
      <c r="K38" s="195"/>
      <c r="L38" s="114"/>
      <c r="M38" s="115"/>
      <c r="N38" s="164"/>
      <c r="O38" s="165"/>
      <c r="P38" s="74"/>
      <c r="Q38" s="165"/>
      <c r="R38" s="192"/>
      <c r="S38" s="165"/>
      <c r="T38" s="192"/>
      <c r="U38" s="193"/>
      <c r="V38" s="192"/>
      <c r="W38" s="165"/>
      <c r="X38" s="192"/>
      <c r="Y38" s="165"/>
    </row>
    <row r="39" spans="1:25" ht="12.75" customHeight="1">
      <c r="A39" s="196"/>
      <c r="B39" s="197">
        <v>2212</v>
      </c>
      <c r="C39" s="198"/>
      <c r="D39" s="199" t="s">
        <v>36</v>
      </c>
      <c r="E39" s="200" t="s">
        <v>37</v>
      </c>
      <c r="F39" s="65"/>
      <c r="G39" s="201">
        <v>6350</v>
      </c>
      <c r="H39" s="67"/>
      <c r="I39" s="202"/>
      <c r="J39" s="69"/>
      <c r="K39" s="203"/>
      <c r="L39" s="70"/>
      <c r="M39" s="71"/>
      <c r="N39" s="204"/>
      <c r="O39" s="205"/>
      <c r="P39" s="74"/>
      <c r="Q39" s="75"/>
      <c r="R39" s="88"/>
      <c r="S39" s="75"/>
      <c r="T39" s="149"/>
      <c r="U39" s="150"/>
      <c r="V39" s="88"/>
      <c r="W39" s="75"/>
      <c r="X39" s="88"/>
      <c r="Y39" s="75"/>
    </row>
    <row r="40" spans="1:25" ht="12.75" customHeight="1">
      <c r="A40" s="189"/>
      <c r="B40" s="206"/>
      <c r="C40" s="206">
        <v>6351</v>
      </c>
      <c r="D40" s="206"/>
      <c r="E40" s="207"/>
      <c r="F40" s="141"/>
      <c r="G40" s="141">
        <v>6350</v>
      </c>
      <c r="H40" s="143">
        <v>-6350</v>
      </c>
      <c r="I40" s="144"/>
      <c r="J40" s="145"/>
      <c r="K40" s="208"/>
      <c r="L40" s="114"/>
      <c r="M40" s="115"/>
      <c r="N40" s="88"/>
      <c r="O40" s="89"/>
      <c r="P40" s="90"/>
      <c r="Q40" s="91"/>
      <c r="R40" s="92"/>
      <c r="S40" s="91"/>
      <c r="T40" s="78"/>
      <c r="U40" s="156"/>
      <c r="V40" s="92"/>
      <c r="W40" s="91"/>
      <c r="X40" s="92"/>
      <c r="Y40" s="91"/>
    </row>
    <row r="41" spans="1:25" ht="12.75" customHeight="1" thickBot="1">
      <c r="A41" s="151"/>
      <c r="B41" s="152"/>
      <c r="C41" s="158">
        <v>6351</v>
      </c>
      <c r="D41" s="158"/>
      <c r="E41" s="152" t="s">
        <v>30</v>
      </c>
      <c r="F41" s="177"/>
      <c r="G41" s="178">
        <f>SUM(G40)</f>
        <v>6350</v>
      </c>
      <c r="H41" s="179">
        <f>SUM(H40)</f>
        <v>-6350</v>
      </c>
      <c r="I41" s="180">
        <f>SUM(G41:H41)</f>
        <v>0</v>
      </c>
      <c r="J41" s="181">
        <v>0</v>
      </c>
      <c r="K41" s="182">
        <f>SUM(I41:J41)</f>
        <v>0</v>
      </c>
      <c r="L41" s="183"/>
      <c r="M41" s="184"/>
      <c r="N41" s="185">
        <f>SUM(N40)</f>
        <v>0</v>
      </c>
      <c r="O41" s="209">
        <f>SUM(N41)</f>
        <v>0</v>
      </c>
      <c r="P41" s="210"/>
      <c r="Q41" s="209">
        <f>SUM(O41:P41)</f>
        <v>0</v>
      </c>
      <c r="R41" s="211">
        <f>SUM(R40)</f>
        <v>0</v>
      </c>
      <c r="S41" s="209">
        <f>SUM(Q41:R41)</f>
        <v>0</v>
      </c>
      <c r="T41" s="211"/>
      <c r="U41" s="188">
        <f>SUM(S41:T41)</f>
        <v>0</v>
      </c>
      <c r="V41" s="187"/>
      <c r="W41" s="186">
        <f>SUM(U41:V41)</f>
        <v>0</v>
      </c>
      <c r="X41" s="187"/>
      <c r="Y41" s="186">
        <f>SUM(W41:X41)</f>
        <v>0</v>
      </c>
    </row>
    <row r="42" spans="1:25" ht="12.75" customHeight="1">
      <c r="A42" s="189"/>
      <c r="B42" s="139"/>
      <c r="C42" s="152">
        <v>6121</v>
      </c>
      <c r="D42" s="158"/>
      <c r="E42" s="152"/>
      <c r="F42" s="81"/>
      <c r="G42" s="190"/>
      <c r="H42" s="82"/>
      <c r="I42" s="83"/>
      <c r="J42" s="84"/>
      <c r="K42" s="191"/>
      <c r="L42" s="86"/>
      <c r="M42" s="87"/>
      <c r="N42" s="102"/>
      <c r="O42" s="101"/>
      <c r="P42" s="90"/>
      <c r="Q42" s="103"/>
      <c r="R42" s="104"/>
      <c r="S42" s="103"/>
      <c r="T42" s="104"/>
      <c r="U42" s="193"/>
      <c r="V42" s="192"/>
      <c r="W42" s="165"/>
      <c r="X42" s="192"/>
      <c r="Y42" s="165"/>
    </row>
    <row r="43" spans="1:25" ht="12.75" customHeight="1" thickBot="1">
      <c r="A43" s="167"/>
      <c r="B43" s="120"/>
      <c r="C43" s="168">
        <v>6121</v>
      </c>
      <c r="D43" s="168"/>
      <c r="E43" s="120" t="s">
        <v>31</v>
      </c>
      <c r="F43" s="121"/>
      <c r="G43" s="194"/>
      <c r="H43" s="169"/>
      <c r="I43" s="170"/>
      <c r="J43" s="125"/>
      <c r="K43" s="195"/>
      <c r="L43" s="127"/>
      <c r="M43" s="128"/>
      <c r="N43" s="212"/>
      <c r="O43" s="213"/>
      <c r="P43" s="214"/>
      <c r="Q43" s="215"/>
      <c r="R43" s="216"/>
      <c r="S43" s="215"/>
      <c r="T43" s="216"/>
      <c r="U43" s="215"/>
      <c r="V43" s="192"/>
      <c r="W43" s="165"/>
      <c r="X43" s="192"/>
      <c r="Y43" s="165"/>
    </row>
    <row r="44" spans="1:25" ht="12.75" customHeight="1">
      <c r="A44" s="137"/>
      <c r="B44" s="138">
        <v>2212</v>
      </c>
      <c r="C44" s="138"/>
      <c r="D44" s="139" t="s">
        <v>38</v>
      </c>
      <c r="E44" s="217" t="s">
        <v>39</v>
      </c>
      <c r="F44" s="109"/>
      <c r="G44" s="218">
        <v>3000</v>
      </c>
      <c r="H44" s="110"/>
      <c r="I44" s="111"/>
      <c r="J44" s="112"/>
      <c r="K44" s="219"/>
      <c r="L44" s="114"/>
      <c r="M44" s="115"/>
      <c r="N44" s="88"/>
      <c r="O44" s="89"/>
      <c r="P44" s="74"/>
      <c r="Q44" s="75"/>
      <c r="R44" s="88"/>
      <c r="S44" s="76"/>
      <c r="T44" s="77"/>
      <c r="U44" s="16"/>
      <c r="V44" s="88"/>
      <c r="W44" s="76"/>
      <c r="X44" s="88"/>
      <c r="Y44" s="76"/>
    </row>
    <row r="45" spans="1:25" ht="12.75" customHeight="1">
      <c r="A45" s="189"/>
      <c r="B45" s="157"/>
      <c r="C45" s="139">
        <v>6351</v>
      </c>
      <c r="D45" s="220"/>
      <c r="E45" s="221"/>
      <c r="F45" s="81"/>
      <c r="G45" s="222"/>
      <c r="H45" s="82"/>
      <c r="I45" s="83"/>
      <c r="J45" s="84"/>
      <c r="K45" s="191"/>
      <c r="L45" s="86"/>
      <c r="M45" s="87"/>
      <c r="N45" s="92"/>
      <c r="O45" s="116"/>
      <c r="P45" s="90"/>
      <c r="Q45" s="91"/>
      <c r="R45" s="92"/>
      <c r="S45" s="93"/>
      <c r="T45" s="94"/>
      <c r="U45" s="19"/>
      <c r="V45" s="92"/>
      <c r="W45" s="93"/>
      <c r="X45" s="92"/>
      <c r="Y45" s="93"/>
    </row>
    <row r="46" spans="1:25" ht="12.75" customHeight="1">
      <c r="A46" s="189"/>
      <c r="B46" s="157"/>
      <c r="C46" s="157">
        <v>6351</v>
      </c>
      <c r="D46" s="220"/>
      <c r="E46" s="139" t="s">
        <v>30</v>
      </c>
      <c r="F46" s="81"/>
      <c r="G46" s="222"/>
      <c r="H46" s="82"/>
      <c r="I46" s="83"/>
      <c r="J46" s="84"/>
      <c r="K46" s="191"/>
      <c r="L46" s="86"/>
      <c r="M46" s="87"/>
      <c r="N46" s="92"/>
      <c r="O46" s="116"/>
      <c r="P46" s="90"/>
      <c r="Q46" s="91"/>
      <c r="R46" s="92"/>
      <c r="S46" s="93"/>
      <c r="T46" s="94"/>
      <c r="U46" s="19"/>
      <c r="V46" s="92"/>
      <c r="W46" s="93"/>
      <c r="X46" s="92"/>
      <c r="Y46" s="93"/>
    </row>
    <row r="47" spans="1:25" ht="12.75" customHeight="1">
      <c r="A47" s="189"/>
      <c r="B47" s="139"/>
      <c r="C47" s="139">
        <v>6121</v>
      </c>
      <c r="D47" s="223"/>
      <c r="E47" s="139"/>
      <c r="F47" s="81"/>
      <c r="G47" s="81">
        <v>3000</v>
      </c>
      <c r="H47" s="82"/>
      <c r="I47" s="83"/>
      <c r="J47" s="84"/>
      <c r="K47" s="191"/>
      <c r="L47" s="86"/>
      <c r="M47" s="87"/>
      <c r="N47" s="92"/>
      <c r="O47" s="116"/>
      <c r="P47" s="92"/>
      <c r="Q47" s="91"/>
      <c r="R47" s="92"/>
      <c r="S47" s="91"/>
      <c r="T47" s="78"/>
      <c r="U47" s="156"/>
      <c r="V47" s="92"/>
      <c r="W47" s="91"/>
      <c r="X47" s="92"/>
      <c r="Y47" s="91"/>
    </row>
    <row r="48" spans="1:25" ht="12.75" customHeight="1" thickBot="1">
      <c r="A48" s="224"/>
      <c r="B48" s="225"/>
      <c r="C48" s="226">
        <v>6121</v>
      </c>
      <c r="D48" s="226"/>
      <c r="E48" s="225" t="s">
        <v>31</v>
      </c>
      <c r="F48" s="227"/>
      <c r="G48" s="228">
        <f>SUM(G47)</f>
        <v>3000</v>
      </c>
      <c r="H48" s="229"/>
      <c r="I48" s="230">
        <f>SUM(G48:H48)</f>
        <v>3000</v>
      </c>
      <c r="J48" s="231">
        <v>0</v>
      </c>
      <c r="K48" s="232">
        <f>SUM(I48:J48)</f>
        <v>3000</v>
      </c>
      <c r="L48" s="233"/>
      <c r="M48" s="234"/>
      <c r="N48" s="235"/>
      <c r="O48" s="236"/>
      <c r="P48" s="212"/>
      <c r="Q48" s="237"/>
      <c r="R48" s="133"/>
      <c r="S48" s="237"/>
      <c r="T48" s="238"/>
      <c r="U48" s="239"/>
      <c r="V48" s="133"/>
      <c r="W48" s="237"/>
      <c r="X48" s="133"/>
      <c r="Y48" s="237"/>
    </row>
    <row r="49" spans="1:25" ht="12.75" customHeight="1">
      <c r="A49" s="197"/>
      <c r="B49" s="198">
        <v>2212</v>
      </c>
      <c r="C49" s="198"/>
      <c r="D49" s="199" t="s">
        <v>40</v>
      </c>
      <c r="E49" s="174" t="s">
        <v>41</v>
      </c>
      <c r="F49" s="65"/>
      <c r="G49" s="201">
        <v>6000</v>
      </c>
      <c r="H49" s="67"/>
      <c r="I49" s="202"/>
      <c r="J49" s="69"/>
      <c r="K49" s="203"/>
      <c r="L49" s="114"/>
      <c r="M49" s="115"/>
      <c r="N49" s="88"/>
      <c r="O49" s="89"/>
      <c r="P49" s="74"/>
      <c r="Q49" s="75"/>
      <c r="R49" s="88"/>
      <c r="S49" s="75"/>
      <c r="T49" s="149"/>
      <c r="U49" s="150"/>
      <c r="V49" s="88"/>
      <c r="W49" s="75"/>
      <c r="X49" s="88"/>
      <c r="Y49" s="75"/>
    </row>
    <row r="50" spans="1:25" ht="12.75" customHeight="1">
      <c r="A50" s="189"/>
      <c r="B50" s="157"/>
      <c r="C50" s="139">
        <v>6351</v>
      </c>
      <c r="D50" s="157"/>
      <c r="E50" s="157" t="s">
        <v>42</v>
      </c>
      <c r="F50" s="81"/>
      <c r="G50" s="240"/>
      <c r="H50" s="82"/>
      <c r="I50" s="83"/>
      <c r="J50" s="84"/>
      <c r="K50" s="191"/>
      <c r="L50" s="86"/>
      <c r="M50" s="87"/>
      <c r="N50" s="92"/>
      <c r="O50" s="89"/>
      <c r="P50" s="74"/>
      <c r="Q50" s="75"/>
      <c r="R50" s="88"/>
      <c r="S50" s="75"/>
      <c r="T50" s="149"/>
      <c r="U50" s="150"/>
      <c r="V50" s="88"/>
      <c r="W50" s="75"/>
      <c r="X50" s="88"/>
      <c r="Y50" s="75"/>
    </row>
    <row r="51" spans="1:25" ht="12.75" customHeight="1">
      <c r="A51" s="137"/>
      <c r="B51" s="138"/>
      <c r="C51" s="207">
        <v>6351</v>
      </c>
      <c r="D51" s="138"/>
      <c r="E51" s="241" t="s">
        <v>30</v>
      </c>
      <c r="F51" s="109"/>
      <c r="G51" s="175"/>
      <c r="H51" s="110"/>
      <c r="I51" s="111"/>
      <c r="J51" s="112"/>
      <c r="K51" s="219"/>
      <c r="L51" s="114"/>
      <c r="M51" s="115"/>
      <c r="N51" s="88"/>
      <c r="O51" s="89"/>
      <c r="P51" s="74"/>
      <c r="Q51" s="75"/>
      <c r="R51" s="88"/>
      <c r="S51" s="75"/>
      <c r="T51" s="149"/>
      <c r="U51" s="150"/>
      <c r="V51" s="88"/>
      <c r="W51" s="75"/>
      <c r="X51" s="88"/>
      <c r="Y51" s="75"/>
    </row>
    <row r="52" spans="1:25" ht="12.75" customHeight="1">
      <c r="A52" s="189"/>
      <c r="B52" s="139"/>
      <c r="C52" s="139">
        <v>6121</v>
      </c>
      <c r="D52" s="139"/>
      <c r="E52" s="139"/>
      <c r="F52" s="81"/>
      <c r="G52" s="81">
        <v>6000</v>
      </c>
      <c r="H52" s="82">
        <v>-6000</v>
      </c>
      <c r="I52" s="83"/>
      <c r="J52" s="84"/>
      <c r="K52" s="191"/>
      <c r="L52" s="86"/>
      <c r="M52" s="87"/>
      <c r="N52" s="92"/>
      <c r="O52" s="116"/>
      <c r="P52" s="90"/>
      <c r="Q52" s="91"/>
      <c r="R52" s="92"/>
      <c r="S52" s="91"/>
      <c r="T52" s="78"/>
      <c r="U52" s="156"/>
      <c r="V52" s="92"/>
      <c r="W52" s="91"/>
      <c r="X52" s="92"/>
      <c r="Y52" s="91"/>
    </row>
    <row r="53" spans="1:25" ht="12.75" customHeight="1" thickBot="1">
      <c r="A53" s="224"/>
      <c r="B53" s="225"/>
      <c r="C53" s="226">
        <v>6121</v>
      </c>
      <c r="D53" s="226"/>
      <c r="E53" s="120" t="s">
        <v>31</v>
      </c>
      <c r="F53" s="227"/>
      <c r="G53" s="228">
        <f>SUM(G52)</f>
        <v>6000</v>
      </c>
      <c r="H53" s="242">
        <f>SUM(H52)</f>
        <v>-6000</v>
      </c>
      <c r="I53" s="230">
        <f>SUM(G53:H53)</f>
        <v>0</v>
      </c>
      <c r="J53" s="231">
        <v>0</v>
      </c>
      <c r="K53" s="232">
        <f>SUM(I53:J53)</f>
        <v>0</v>
      </c>
      <c r="L53" s="233"/>
      <c r="M53" s="234"/>
      <c r="N53" s="235">
        <f>SUM(N52)</f>
        <v>0</v>
      </c>
      <c r="O53" s="236">
        <f>SUM(N53)</f>
        <v>0</v>
      </c>
      <c r="P53" s="131"/>
      <c r="Q53" s="237">
        <f>SUM(O53:P53)</f>
        <v>0</v>
      </c>
      <c r="R53" s="131"/>
      <c r="S53" s="237">
        <f>SUM(Q53:R53)</f>
        <v>0</v>
      </c>
      <c r="T53" s="238"/>
      <c r="U53" s="239">
        <f>SUM(S53:T53)</f>
        <v>0</v>
      </c>
      <c r="V53" s="212">
        <f>SUM(V52)</f>
        <v>0</v>
      </c>
      <c r="W53" s="237">
        <f>SUM(U53:V53)</f>
        <v>0</v>
      </c>
      <c r="X53" s="212"/>
      <c r="Y53" s="237">
        <f>SUM(W53:X53)</f>
        <v>0</v>
      </c>
    </row>
    <row r="54" spans="1:25" ht="12.75" customHeight="1">
      <c r="A54" s="137"/>
      <c r="B54" s="138">
        <v>2212</v>
      </c>
      <c r="C54" s="138"/>
      <c r="D54" s="152" t="s">
        <v>43</v>
      </c>
      <c r="E54" s="217" t="s">
        <v>44</v>
      </c>
      <c r="F54" s="109"/>
      <c r="G54" s="175">
        <v>17600</v>
      </c>
      <c r="H54" s="110"/>
      <c r="I54" s="111"/>
      <c r="J54" s="112"/>
      <c r="K54" s="219"/>
      <c r="L54" s="114"/>
      <c r="M54" s="115"/>
      <c r="N54" s="88"/>
      <c r="O54" s="89"/>
      <c r="P54" s="74"/>
      <c r="Q54" s="75"/>
      <c r="R54" s="74"/>
      <c r="S54" s="75"/>
      <c r="T54" s="149"/>
      <c r="U54" s="150"/>
      <c r="V54" s="74"/>
      <c r="W54" s="75"/>
      <c r="X54" s="74"/>
      <c r="Y54" s="75"/>
    </row>
    <row r="55" spans="1:25" ht="12.75" customHeight="1">
      <c r="A55" s="189"/>
      <c r="B55" s="157"/>
      <c r="C55" s="139">
        <v>6351</v>
      </c>
      <c r="D55" s="139"/>
      <c r="E55" s="221"/>
      <c r="F55" s="81"/>
      <c r="G55" s="240"/>
      <c r="H55" s="82"/>
      <c r="I55" s="83"/>
      <c r="J55" s="84"/>
      <c r="K55" s="191"/>
      <c r="L55" s="86"/>
      <c r="M55" s="87"/>
      <c r="N55" s="92"/>
      <c r="O55" s="89"/>
      <c r="P55" s="74"/>
      <c r="Q55" s="75"/>
      <c r="R55" s="74"/>
      <c r="S55" s="75"/>
      <c r="T55" s="149"/>
      <c r="U55" s="150"/>
      <c r="V55" s="74"/>
      <c r="W55" s="75"/>
      <c r="X55" s="74"/>
      <c r="Y55" s="75"/>
    </row>
    <row r="56" spans="1:25" ht="12.75" customHeight="1">
      <c r="A56" s="137"/>
      <c r="B56" s="138"/>
      <c r="C56" s="207">
        <v>6351</v>
      </c>
      <c r="D56" s="206"/>
      <c r="E56" s="152" t="s">
        <v>30</v>
      </c>
      <c r="F56" s="109"/>
      <c r="G56" s="175"/>
      <c r="H56" s="110"/>
      <c r="I56" s="111"/>
      <c r="J56" s="112"/>
      <c r="K56" s="219"/>
      <c r="L56" s="114"/>
      <c r="M56" s="115"/>
      <c r="N56" s="88"/>
      <c r="O56" s="89"/>
      <c r="P56" s="74"/>
      <c r="Q56" s="75"/>
      <c r="R56" s="74"/>
      <c r="S56" s="75"/>
      <c r="T56" s="149"/>
      <c r="U56" s="150"/>
      <c r="V56" s="74"/>
      <c r="W56" s="75"/>
      <c r="X56" s="74"/>
      <c r="Y56" s="75"/>
    </row>
    <row r="57" spans="1:25" ht="12.75" customHeight="1">
      <c r="A57" s="189"/>
      <c r="B57" s="139"/>
      <c r="C57" s="139">
        <v>6121</v>
      </c>
      <c r="D57" s="139"/>
      <c r="E57" s="139"/>
      <c r="F57" s="81"/>
      <c r="G57" s="81">
        <v>17600</v>
      </c>
      <c r="H57" s="82">
        <v>4400</v>
      </c>
      <c r="I57" s="83"/>
      <c r="J57" s="84"/>
      <c r="K57" s="191"/>
      <c r="L57" s="86"/>
      <c r="M57" s="87"/>
      <c r="N57" s="92"/>
      <c r="O57" s="116"/>
      <c r="P57" s="90"/>
      <c r="Q57" s="91"/>
      <c r="R57" s="92"/>
      <c r="S57" s="91"/>
      <c r="T57" s="78"/>
      <c r="U57" s="156"/>
      <c r="V57" s="92"/>
      <c r="W57" s="91"/>
      <c r="X57" s="92"/>
      <c r="Y57" s="91"/>
    </row>
    <row r="58" spans="1:25" ht="12.75" customHeight="1" thickBot="1">
      <c r="A58" s="224"/>
      <c r="B58" s="225"/>
      <c r="C58" s="226">
        <v>6121</v>
      </c>
      <c r="D58" s="226"/>
      <c r="E58" s="120" t="s">
        <v>31</v>
      </c>
      <c r="F58" s="121"/>
      <c r="G58" s="122">
        <f>SUM(G57)</f>
        <v>17600</v>
      </c>
      <c r="H58" s="123">
        <f>SUM(H57)</f>
        <v>4400</v>
      </c>
      <c r="I58" s="124">
        <f>SUM(G58:H58)</f>
        <v>22000</v>
      </c>
      <c r="J58" s="125">
        <v>0</v>
      </c>
      <c r="K58" s="195">
        <f>SUM(I58:J58)</f>
        <v>22000</v>
      </c>
      <c r="L58" s="127"/>
      <c r="M58" s="128"/>
      <c r="N58" s="212">
        <f>SUM(N57)</f>
        <v>0</v>
      </c>
      <c r="O58" s="237">
        <f>SUM(N58)</f>
        <v>0</v>
      </c>
      <c r="P58" s="131"/>
      <c r="Q58" s="237">
        <f>SUM(O58:P58)</f>
        <v>0</v>
      </c>
      <c r="R58" s="212">
        <f>SUM(R57)</f>
        <v>0</v>
      </c>
      <c r="S58" s="237">
        <f>SUM(Q58:R58)</f>
        <v>0</v>
      </c>
      <c r="T58" s="238"/>
      <c r="U58" s="239">
        <f>SUM(S58:T58)</f>
        <v>0</v>
      </c>
      <c r="V58" s="212"/>
      <c r="W58" s="237">
        <f>SUM(U58:V58)</f>
        <v>0</v>
      </c>
      <c r="X58" s="212"/>
      <c r="Y58" s="237">
        <f>SUM(W58:X58)</f>
        <v>0</v>
      </c>
    </row>
    <row r="59" spans="1:25" ht="12.75" customHeight="1">
      <c r="A59" s="137"/>
      <c r="B59" s="138">
        <v>2212</v>
      </c>
      <c r="C59" s="138"/>
      <c r="D59" s="152" t="s">
        <v>45</v>
      </c>
      <c r="E59" s="217" t="s">
        <v>46</v>
      </c>
      <c r="F59" s="109"/>
      <c r="G59" s="175">
        <v>5500</v>
      </c>
      <c r="H59" s="110"/>
      <c r="I59" s="111"/>
      <c r="J59" s="112"/>
      <c r="K59" s="219"/>
      <c r="L59" s="114"/>
      <c r="M59" s="115"/>
      <c r="N59" s="88"/>
      <c r="O59" s="89"/>
      <c r="P59" s="74"/>
      <c r="Q59" s="75"/>
      <c r="R59" s="88"/>
      <c r="S59" s="76"/>
      <c r="T59" s="77"/>
      <c r="U59" s="16"/>
      <c r="V59" s="88"/>
      <c r="W59" s="76"/>
      <c r="X59" s="88"/>
      <c r="Y59" s="76"/>
    </row>
    <row r="60" spans="1:25" ht="12.75" customHeight="1">
      <c r="A60" s="189"/>
      <c r="B60" s="157"/>
      <c r="C60" s="139">
        <v>6351</v>
      </c>
      <c r="D60" s="139"/>
      <c r="E60" s="221"/>
      <c r="F60" s="81"/>
      <c r="G60" s="240"/>
      <c r="H60" s="82"/>
      <c r="I60" s="83"/>
      <c r="J60" s="84"/>
      <c r="K60" s="191"/>
      <c r="L60" s="86"/>
      <c r="M60" s="87"/>
      <c r="N60" s="92"/>
      <c r="O60" s="89"/>
      <c r="P60" s="74"/>
      <c r="Q60" s="75"/>
      <c r="R60" s="88"/>
      <c r="S60" s="76"/>
      <c r="T60" s="77"/>
      <c r="U60" s="16"/>
      <c r="V60" s="88"/>
      <c r="W60" s="76"/>
      <c r="X60" s="88"/>
      <c r="Y60" s="76"/>
    </row>
    <row r="61" spans="1:25" ht="12.75" customHeight="1">
      <c r="A61" s="137"/>
      <c r="B61" s="138"/>
      <c r="C61" s="207">
        <v>6351</v>
      </c>
      <c r="D61" s="206"/>
      <c r="E61" s="152" t="s">
        <v>30</v>
      </c>
      <c r="F61" s="109"/>
      <c r="G61" s="175"/>
      <c r="H61" s="110"/>
      <c r="I61" s="111"/>
      <c r="J61" s="112"/>
      <c r="K61" s="219"/>
      <c r="L61" s="114"/>
      <c r="M61" s="115"/>
      <c r="N61" s="88"/>
      <c r="O61" s="89"/>
      <c r="P61" s="74"/>
      <c r="Q61" s="75"/>
      <c r="R61" s="88"/>
      <c r="S61" s="76"/>
      <c r="T61" s="77"/>
      <c r="U61" s="16"/>
      <c r="V61" s="88"/>
      <c r="W61" s="76"/>
      <c r="X61" s="88"/>
      <c r="Y61" s="76"/>
    </row>
    <row r="62" spans="1:25" ht="12.75" customHeight="1">
      <c r="A62" s="189"/>
      <c r="B62" s="139"/>
      <c r="C62" s="139">
        <v>6121</v>
      </c>
      <c r="D62" s="139"/>
      <c r="E62" s="139"/>
      <c r="F62" s="81"/>
      <c r="G62" s="243">
        <v>5500</v>
      </c>
      <c r="H62" s="82"/>
      <c r="I62" s="83"/>
      <c r="J62" s="84"/>
      <c r="K62" s="191"/>
      <c r="L62" s="86"/>
      <c r="M62" s="87"/>
      <c r="N62" s="92"/>
      <c r="O62" s="116"/>
      <c r="P62" s="90"/>
      <c r="Q62" s="91"/>
      <c r="R62" s="92"/>
      <c r="S62" s="93"/>
      <c r="T62" s="94"/>
      <c r="U62" s="19"/>
      <c r="V62" s="92"/>
      <c r="W62" s="93"/>
      <c r="X62" s="92"/>
      <c r="Y62" s="93"/>
    </row>
    <row r="63" spans="1:25" ht="12.75" customHeight="1" thickBot="1">
      <c r="A63" s="167"/>
      <c r="B63" s="120"/>
      <c r="C63" s="168">
        <v>6121</v>
      </c>
      <c r="D63" s="168"/>
      <c r="E63" s="120" t="s">
        <v>31</v>
      </c>
      <c r="F63" s="121"/>
      <c r="G63" s="194">
        <f>SUM(G62)</f>
        <v>5500</v>
      </c>
      <c r="H63" s="123"/>
      <c r="I63" s="124">
        <f>SUM(G63:H63)</f>
        <v>5500</v>
      </c>
      <c r="J63" s="125">
        <v>0</v>
      </c>
      <c r="K63" s="195">
        <f>SUM(I63:J63)</f>
        <v>5500</v>
      </c>
      <c r="L63" s="127"/>
      <c r="M63" s="128"/>
      <c r="N63" s="212">
        <f>SUM(N62)</f>
        <v>0</v>
      </c>
      <c r="O63" s="237">
        <f>SUM(N63)</f>
        <v>0</v>
      </c>
      <c r="P63" s="131"/>
      <c r="Q63" s="237">
        <f>SUM(O63:P63)</f>
        <v>0</v>
      </c>
      <c r="R63" s="212">
        <f>SUM(R62)</f>
        <v>0</v>
      </c>
      <c r="S63" s="237">
        <f>SUM(Q63:R63)</f>
        <v>0</v>
      </c>
      <c r="T63" s="238"/>
      <c r="U63" s="239">
        <f>SUM(S63:T63)</f>
        <v>0</v>
      </c>
      <c r="V63" s="212">
        <f>SUM(V62)</f>
        <v>0</v>
      </c>
      <c r="W63" s="237">
        <f>SUM(U63:V63)</f>
        <v>0</v>
      </c>
      <c r="X63" s="212"/>
      <c r="Y63" s="237">
        <f>SUM(W63:X63)</f>
        <v>0</v>
      </c>
    </row>
    <row r="64" spans="1:25" ht="12.75" customHeight="1" thickBot="1">
      <c r="A64" s="137"/>
      <c r="B64" s="241"/>
      <c r="C64" s="138"/>
      <c r="D64" s="241" t="s">
        <v>47</v>
      </c>
      <c r="E64" s="244" t="s">
        <v>48</v>
      </c>
      <c r="F64" s="109"/>
      <c r="G64" s="245"/>
      <c r="H64" s="160"/>
      <c r="I64" s="246"/>
      <c r="J64" s="112"/>
      <c r="K64" s="219"/>
      <c r="L64" s="233"/>
      <c r="M64" s="234"/>
      <c r="N64" s="235"/>
      <c r="O64" s="236"/>
      <c r="P64" s="214"/>
      <c r="Q64" s="236"/>
      <c r="R64" s="235"/>
      <c r="S64" s="236"/>
      <c r="T64" s="247"/>
      <c r="U64" s="248"/>
      <c r="V64" s="235"/>
      <c r="W64" s="236"/>
      <c r="X64" s="235"/>
      <c r="Y64" s="236"/>
    </row>
    <row r="65" spans="1:25" ht="12.75" customHeight="1" thickBot="1">
      <c r="A65" s="151"/>
      <c r="B65" s="138">
        <v>2212</v>
      </c>
      <c r="C65" s="139">
        <v>6351</v>
      </c>
      <c r="D65" s="158"/>
      <c r="E65" s="221"/>
      <c r="F65" s="177"/>
      <c r="G65" s="249"/>
      <c r="H65" s="179"/>
      <c r="I65" s="250"/>
      <c r="J65" s="181"/>
      <c r="K65" s="251"/>
      <c r="L65" s="233"/>
      <c r="M65" s="234"/>
      <c r="N65" s="235"/>
      <c r="O65" s="236"/>
      <c r="P65" s="214"/>
      <c r="Q65" s="236"/>
      <c r="R65" s="235"/>
      <c r="S65" s="236"/>
      <c r="T65" s="247"/>
      <c r="U65" s="248"/>
      <c r="V65" s="235"/>
      <c r="W65" s="236"/>
      <c r="X65" s="235"/>
      <c r="Y65" s="236"/>
    </row>
    <row r="66" spans="1:25" ht="12.75" customHeight="1" thickBot="1">
      <c r="A66" s="151"/>
      <c r="B66" s="152"/>
      <c r="C66" s="207">
        <v>6351</v>
      </c>
      <c r="D66" s="158"/>
      <c r="E66" s="152" t="s">
        <v>30</v>
      </c>
      <c r="F66" s="177"/>
      <c r="G66" s="249"/>
      <c r="H66" s="179"/>
      <c r="I66" s="250"/>
      <c r="J66" s="181"/>
      <c r="K66" s="251"/>
      <c r="L66" s="233"/>
      <c r="M66" s="234"/>
      <c r="N66" s="235"/>
      <c r="O66" s="236"/>
      <c r="P66" s="214"/>
      <c r="Q66" s="236"/>
      <c r="R66" s="235"/>
      <c r="S66" s="236"/>
      <c r="T66" s="247"/>
      <c r="U66" s="248"/>
      <c r="V66" s="235"/>
      <c r="W66" s="236"/>
      <c r="X66" s="235"/>
      <c r="Y66" s="236"/>
    </row>
    <row r="67" spans="1:25" ht="12.75" customHeight="1" thickBot="1">
      <c r="A67" s="151"/>
      <c r="B67" s="152"/>
      <c r="C67" s="139">
        <v>6121</v>
      </c>
      <c r="D67" s="158"/>
      <c r="E67" s="139"/>
      <c r="F67" s="177"/>
      <c r="G67" s="249"/>
      <c r="H67" s="252">
        <v>10512.4</v>
      </c>
      <c r="I67" s="250"/>
      <c r="J67" s="181"/>
      <c r="K67" s="251"/>
      <c r="L67" s="233"/>
      <c r="M67" s="234"/>
      <c r="N67" s="235"/>
      <c r="O67" s="236"/>
      <c r="P67" s="214"/>
      <c r="Q67" s="236"/>
      <c r="R67" s="235"/>
      <c r="S67" s="236"/>
      <c r="T67" s="247"/>
      <c r="U67" s="248"/>
      <c r="V67" s="235"/>
      <c r="W67" s="236"/>
      <c r="X67" s="235"/>
      <c r="Y67" s="236"/>
    </row>
    <row r="68" spans="1:25" ht="12.75" customHeight="1" thickBot="1">
      <c r="A68" s="167"/>
      <c r="B68" s="120"/>
      <c r="C68" s="168">
        <v>6121</v>
      </c>
      <c r="D68" s="168"/>
      <c r="E68" s="120" t="s">
        <v>31</v>
      </c>
      <c r="F68" s="121"/>
      <c r="G68" s="194"/>
      <c r="H68" s="123">
        <f>SUM(H67)</f>
        <v>10512.4</v>
      </c>
      <c r="I68" s="124">
        <f>SUM(H68)</f>
        <v>10512.4</v>
      </c>
      <c r="J68" s="125">
        <v>0</v>
      </c>
      <c r="K68" s="195">
        <f>SUM(I68:J68)</f>
        <v>10512.4</v>
      </c>
      <c r="L68" s="233"/>
      <c r="M68" s="234"/>
      <c r="N68" s="235"/>
      <c r="O68" s="236"/>
      <c r="P68" s="214"/>
      <c r="Q68" s="236"/>
      <c r="R68" s="235"/>
      <c r="S68" s="236"/>
      <c r="T68" s="247"/>
      <c r="U68" s="248"/>
      <c r="V68" s="235"/>
      <c r="W68" s="236"/>
      <c r="X68" s="235"/>
      <c r="Y68" s="236"/>
    </row>
    <row r="69" spans="1:25" ht="12.75" customHeight="1" thickBot="1">
      <c r="A69" s="137"/>
      <c r="B69" s="241"/>
      <c r="C69" s="138"/>
      <c r="D69" s="241" t="s">
        <v>49</v>
      </c>
      <c r="E69" s="217" t="s">
        <v>50</v>
      </c>
      <c r="F69" s="109"/>
      <c r="G69" s="245"/>
      <c r="H69" s="160"/>
      <c r="I69" s="246"/>
      <c r="J69" s="112"/>
      <c r="K69" s="219"/>
      <c r="L69" s="233"/>
      <c r="M69" s="234"/>
      <c r="N69" s="235"/>
      <c r="O69" s="236"/>
      <c r="P69" s="214"/>
      <c r="Q69" s="236"/>
      <c r="R69" s="235"/>
      <c r="S69" s="236"/>
      <c r="T69" s="247"/>
      <c r="U69" s="248"/>
      <c r="V69" s="235"/>
      <c r="W69" s="236"/>
      <c r="X69" s="235"/>
      <c r="Y69" s="236"/>
    </row>
    <row r="70" spans="1:25" ht="12.75" customHeight="1" thickBot="1">
      <c r="A70" s="189"/>
      <c r="B70" s="157">
        <v>2212</v>
      </c>
      <c r="C70" s="139">
        <v>6351</v>
      </c>
      <c r="D70" s="157"/>
      <c r="E70" s="221"/>
      <c r="F70" s="81"/>
      <c r="G70" s="190"/>
      <c r="H70" s="82">
        <v>11497.1</v>
      </c>
      <c r="I70" s="253"/>
      <c r="J70" s="84"/>
      <c r="K70" s="191"/>
      <c r="L70" s="233"/>
      <c r="M70" s="234"/>
      <c r="N70" s="235"/>
      <c r="O70" s="236"/>
      <c r="P70" s="214"/>
      <c r="Q70" s="236"/>
      <c r="R70" s="235"/>
      <c r="S70" s="236"/>
      <c r="T70" s="247"/>
      <c r="U70" s="248"/>
      <c r="V70" s="235"/>
      <c r="W70" s="236"/>
      <c r="X70" s="235"/>
      <c r="Y70" s="236"/>
    </row>
    <row r="71" spans="1:25" ht="12.75" customHeight="1" thickBot="1">
      <c r="A71" s="137"/>
      <c r="B71" s="241"/>
      <c r="C71" s="138">
        <v>6351</v>
      </c>
      <c r="D71" s="138"/>
      <c r="E71" s="152" t="s">
        <v>30</v>
      </c>
      <c r="F71" s="109"/>
      <c r="G71" s="245"/>
      <c r="H71" s="160">
        <f>SUM(H70)</f>
        <v>11497.1</v>
      </c>
      <c r="I71" s="161">
        <f>SUM(H71)</f>
        <v>11497.1</v>
      </c>
      <c r="J71" s="112">
        <v>0</v>
      </c>
      <c r="K71" s="162">
        <f>SUM(I71:J71)</f>
        <v>11497.1</v>
      </c>
      <c r="L71" s="233"/>
      <c r="M71" s="234"/>
      <c r="N71" s="235"/>
      <c r="O71" s="236"/>
      <c r="P71" s="214"/>
      <c r="Q71" s="236"/>
      <c r="R71" s="235"/>
      <c r="S71" s="236"/>
      <c r="T71" s="247"/>
      <c r="U71" s="248"/>
      <c r="V71" s="235"/>
      <c r="W71" s="236"/>
      <c r="X71" s="235"/>
      <c r="Y71" s="236"/>
    </row>
    <row r="72" spans="1:25" ht="12.75" customHeight="1" thickBot="1">
      <c r="A72" s="189"/>
      <c r="B72" s="139"/>
      <c r="C72" s="139">
        <v>6121</v>
      </c>
      <c r="D72" s="157"/>
      <c r="E72" s="139"/>
      <c r="F72" s="81"/>
      <c r="G72" s="190"/>
      <c r="H72" s="98"/>
      <c r="I72" s="253"/>
      <c r="J72" s="84"/>
      <c r="K72" s="191"/>
      <c r="L72" s="233"/>
      <c r="M72" s="234"/>
      <c r="N72" s="235"/>
      <c r="O72" s="236"/>
      <c r="P72" s="214"/>
      <c r="Q72" s="236"/>
      <c r="R72" s="235"/>
      <c r="S72" s="236"/>
      <c r="T72" s="247"/>
      <c r="U72" s="248"/>
      <c r="V72" s="235"/>
      <c r="W72" s="236"/>
      <c r="X72" s="235"/>
      <c r="Y72" s="236"/>
    </row>
    <row r="73" spans="1:25" ht="12.75" customHeight="1" thickBot="1">
      <c r="A73" s="167"/>
      <c r="B73" s="120"/>
      <c r="C73" s="168">
        <v>6121</v>
      </c>
      <c r="D73" s="168"/>
      <c r="E73" s="120" t="s">
        <v>31</v>
      </c>
      <c r="F73" s="121"/>
      <c r="G73" s="194"/>
      <c r="H73" s="123"/>
      <c r="I73" s="124"/>
      <c r="J73" s="125"/>
      <c r="K73" s="195"/>
      <c r="L73" s="233"/>
      <c r="M73" s="234"/>
      <c r="N73" s="235"/>
      <c r="O73" s="236"/>
      <c r="P73" s="214"/>
      <c r="Q73" s="236"/>
      <c r="R73" s="235"/>
      <c r="S73" s="236"/>
      <c r="T73" s="247"/>
      <c r="U73" s="248"/>
      <c r="V73" s="235"/>
      <c r="W73" s="236"/>
      <c r="X73" s="235"/>
      <c r="Y73" s="236"/>
    </row>
    <row r="74" spans="1:25" ht="12.75" customHeight="1" thickBot="1">
      <c r="A74" s="137"/>
      <c r="B74" s="241"/>
      <c r="C74" s="138"/>
      <c r="D74" s="241" t="s">
        <v>51</v>
      </c>
      <c r="E74" s="217" t="s">
        <v>52</v>
      </c>
      <c r="F74" s="109"/>
      <c r="G74" s="245"/>
      <c r="H74" s="160"/>
      <c r="I74" s="246"/>
      <c r="J74" s="112"/>
      <c r="K74" s="219"/>
      <c r="L74" s="233"/>
      <c r="M74" s="234"/>
      <c r="N74" s="235"/>
      <c r="O74" s="236"/>
      <c r="P74" s="214"/>
      <c r="Q74" s="236"/>
      <c r="R74" s="235"/>
      <c r="S74" s="236"/>
      <c r="T74" s="247"/>
      <c r="U74" s="248"/>
      <c r="V74" s="235"/>
      <c r="W74" s="236"/>
      <c r="X74" s="235"/>
      <c r="Y74" s="236"/>
    </row>
    <row r="75" spans="1:25" ht="12.75" customHeight="1" thickBot="1">
      <c r="A75" s="189"/>
      <c r="B75" s="157">
        <v>2212</v>
      </c>
      <c r="C75" s="139">
        <v>6351</v>
      </c>
      <c r="D75" s="157"/>
      <c r="E75" s="221"/>
      <c r="F75" s="81"/>
      <c r="G75" s="190"/>
      <c r="H75" s="98"/>
      <c r="I75" s="253"/>
      <c r="J75" s="84"/>
      <c r="K75" s="191"/>
      <c r="L75" s="233"/>
      <c r="M75" s="234"/>
      <c r="N75" s="235"/>
      <c r="O75" s="236"/>
      <c r="P75" s="214"/>
      <c r="Q75" s="236"/>
      <c r="R75" s="235"/>
      <c r="S75" s="236"/>
      <c r="T75" s="247"/>
      <c r="U75" s="248"/>
      <c r="V75" s="235"/>
      <c r="W75" s="236"/>
      <c r="X75" s="235"/>
      <c r="Y75" s="236"/>
    </row>
    <row r="76" spans="1:25" ht="12.75" customHeight="1" thickBot="1">
      <c r="A76" s="137"/>
      <c r="B76" s="241"/>
      <c r="C76" s="138">
        <v>6351</v>
      </c>
      <c r="D76" s="138"/>
      <c r="E76" s="152" t="s">
        <v>30</v>
      </c>
      <c r="F76" s="109"/>
      <c r="G76" s="245"/>
      <c r="H76" s="160"/>
      <c r="I76" s="246"/>
      <c r="J76" s="112"/>
      <c r="K76" s="219"/>
      <c r="L76" s="233"/>
      <c r="M76" s="234"/>
      <c r="N76" s="235"/>
      <c r="O76" s="236"/>
      <c r="P76" s="214"/>
      <c r="Q76" s="236"/>
      <c r="R76" s="235"/>
      <c r="S76" s="236"/>
      <c r="T76" s="247"/>
      <c r="U76" s="248"/>
      <c r="V76" s="235"/>
      <c r="W76" s="236"/>
      <c r="X76" s="235"/>
      <c r="Y76" s="236"/>
    </row>
    <row r="77" spans="1:25" ht="12.75" customHeight="1" thickBot="1">
      <c r="A77" s="189"/>
      <c r="B77" s="139"/>
      <c r="C77" s="139">
        <v>6121</v>
      </c>
      <c r="D77" s="157"/>
      <c r="E77" s="139"/>
      <c r="F77" s="81"/>
      <c r="G77" s="190"/>
      <c r="H77" s="82">
        <v>4800</v>
      </c>
      <c r="I77" s="253"/>
      <c r="J77" s="84"/>
      <c r="K77" s="191"/>
      <c r="L77" s="233"/>
      <c r="M77" s="234"/>
      <c r="N77" s="235"/>
      <c r="O77" s="236"/>
      <c r="P77" s="214"/>
      <c r="Q77" s="236"/>
      <c r="R77" s="235"/>
      <c r="S77" s="236"/>
      <c r="T77" s="247"/>
      <c r="U77" s="248"/>
      <c r="V77" s="235"/>
      <c r="W77" s="236"/>
      <c r="X77" s="235"/>
      <c r="Y77" s="236"/>
    </row>
    <row r="78" spans="1:25" ht="12.75" customHeight="1" thickBot="1">
      <c r="A78" s="167"/>
      <c r="B78" s="120"/>
      <c r="C78" s="168">
        <v>6121</v>
      </c>
      <c r="D78" s="168"/>
      <c r="E78" s="120" t="s">
        <v>31</v>
      </c>
      <c r="F78" s="121"/>
      <c r="G78" s="194"/>
      <c r="H78" s="123">
        <f>SUM(H77)</f>
        <v>4800</v>
      </c>
      <c r="I78" s="124">
        <f>SUM(H78)</f>
        <v>4800</v>
      </c>
      <c r="J78" s="125">
        <v>0</v>
      </c>
      <c r="K78" s="195">
        <f>SUM(I78:J78)</f>
        <v>4800</v>
      </c>
      <c r="L78" s="233"/>
      <c r="M78" s="234"/>
      <c r="N78" s="235"/>
      <c r="O78" s="236"/>
      <c r="P78" s="214"/>
      <c r="Q78" s="236"/>
      <c r="R78" s="235"/>
      <c r="S78" s="236"/>
      <c r="T78" s="247"/>
      <c r="U78" s="248"/>
      <c r="V78" s="235"/>
      <c r="W78" s="236"/>
      <c r="X78" s="235"/>
      <c r="Y78" s="236"/>
    </row>
    <row r="79" spans="1:25" ht="12.75" customHeight="1" thickBot="1">
      <c r="A79" s="137"/>
      <c r="B79" s="241"/>
      <c r="C79" s="138"/>
      <c r="D79" s="241" t="s">
        <v>53</v>
      </c>
      <c r="E79" s="217" t="s">
        <v>54</v>
      </c>
      <c r="F79" s="109"/>
      <c r="G79" s="245"/>
      <c r="H79" s="160"/>
      <c r="I79" s="246"/>
      <c r="J79" s="112"/>
      <c r="K79" s="219"/>
      <c r="L79" s="233"/>
      <c r="M79" s="234"/>
      <c r="N79" s="235"/>
      <c r="O79" s="236"/>
      <c r="P79" s="214"/>
      <c r="Q79" s="236"/>
      <c r="R79" s="235"/>
      <c r="S79" s="236"/>
      <c r="T79" s="247"/>
      <c r="U79" s="248"/>
      <c r="V79" s="235"/>
      <c r="W79" s="236"/>
      <c r="X79" s="235"/>
      <c r="Y79" s="236"/>
    </row>
    <row r="80" spans="1:25" ht="12.75" customHeight="1" thickBot="1">
      <c r="A80" s="189"/>
      <c r="B80" s="157">
        <v>2212</v>
      </c>
      <c r="C80" s="139">
        <v>6351</v>
      </c>
      <c r="D80" s="157"/>
      <c r="E80" s="221"/>
      <c r="F80" s="81"/>
      <c r="G80" s="190"/>
      <c r="H80" s="98"/>
      <c r="I80" s="253"/>
      <c r="J80" s="84"/>
      <c r="K80" s="191"/>
      <c r="L80" s="233"/>
      <c r="M80" s="234"/>
      <c r="N80" s="235"/>
      <c r="O80" s="236"/>
      <c r="P80" s="214"/>
      <c r="Q80" s="236"/>
      <c r="R80" s="235"/>
      <c r="S80" s="236"/>
      <c r="T80" s="247"/>
      <c r="U80" s="248"/>
      <c r="V80" s="235"/>
      <c r="W80" s="236"/>
      <c r="X80" s="235"/>
      <c r="Y80" s="236"/>
    </row>
    <row r="81" spans="1:25" ht="12.75" customHeight="1" thickBot="1">
      <c r="A81" s="137"/>
      <c r="B81" s="241"/>
      <c r="C81" s="138">
        <v>6351</v>
      </c>
      <c r="D81" s="138"/>
      <c r="E81" s="152" t="s">
        <v>30</v>
      </c>
      <c r="F81" s="109"/>
      <c r="G81" s="245"/>
      <c r="H81" s="160"/>
      <c r="I81" s="246"/>
      <c r="J81" s="112"/>
      <c r="K81" s="219"/>
      <c r="L81" s="233"/>
      <c r="M81" s="234"/>
      <c r="N81" s="235"/>
      <c r="O81" s="236"/>
      <c r="P81" s="214"/>
      <c r="Q81" s="236"/>
      <c r="R81" s="235"/>
      <c r="S81" s="236"/>
      <c r="T81" s="247"/>
      <c r="U81" s="248"/>
      <c r="V81" s="235"/>
      <c r="W81" s="236"/>
      <c r="X81" s="235"/>
      <c r="Y81" s="236"/>
    </row>
    <row r="82" spans="1:25" ht="12.75" customHeight="1" thickBot="1">
      <c r="A82" s="189"/>
      <c r="B82" s="139"/>
      <c r="C82" s="139">
        <v>6121</v>
      </c>
      <c r="D82" s="157"/>
      <c r="E82" s="139"/>
      <c r="F82" s="81"/>
      <c r="G82" s="190"/>
      <c r="H82" s="82">
        <v>2140.5</v>
      </c>
      <c r="I82" s="253"/>
      <c r="J82" s="84"/>
      <c r="K82" s="191"/>
      <c r="L82" s="233"/>
      <c r="M82" s="234"/>
      <c r="N82" s="235"/>
      <c r="O82" s="236"/>
      <c r="P82" s="214"/>
      <c r="Q82" s="236"/>
      <c r="R82" s="235"/>
      <c r="S82" s="236"/>
      <c r="T82" s="247"/>
      <c r="U82" s="248"/>
      <c r="V82" s="235"/>
      <c r="W82" s="236"/>
      <c r="X82" s="235"/>
      <c r="Y82" s="236"/>
    </row>
    <row r="83" spans="1:25" ht="12.75" customHeight="1" thickBot="1">
      <c r="A83" s="167"/>
      <c r="B83" s="120"/>
      <c r="C83" s="168">
        <v>6121</v>
      </c>
      <c r="D83" s="168"/>
      <c r="E83" s="120" t="s">
        <v>31</v>
      </c>
      <c r="F83" s="121"/>
      <c r="G83" s="194"/>
      <c r="H83" s="123">
        <v>2140.5</v>
      </c>
      <c r="I83" s="124">
        <f>SUM(H83)</f>
        <v>2140.5</v>
      </c>
      <c r="J83" s="125">
        <v>0</v>
      </c>
      <c r="K83" s="195">
        <f>SUM(I83:J83)</f>
        <v>2140.5</v>
      </c>
      <c r="L83" s="233"/>
      <c r="M83" s="234"/>
      <c r="N83" s="235"/>
      <c r="O83" s="236"/>
      <c r="P83" s="214"/>
      <c r="Q83" s="236"/>
      <c r="R83" s="235"/>
      <c r="S83" s="236"/>
      <c r="T83" s="247"/>
      <c r="U83" s="248"/>
      <c r="V83" s="235"/>
      <c r="W83" s="236"/>
      <c r="X83" s="235"/>
      <c r="Y83" s="236"/>
    </row>
    <row r="84" spans="1:25" ht="12.75" customHeight="1" thickBot="1">
      <c r="A84" s="137"/>
      <c r="B84" s="241"/>
      <c r="C84" s="254"/>
      <c r="D84" s="138"/>
      <c r="E84" s="255" t="s">
        <v>55</v>
      </c>
      <c r="F84" s="109"/>
      <c r="G84" s="245"/>
      <c r="H84" s="160"/>
      <c r="I84" s="246"/>
      <c r="J84" s="112"/>
      <c r="K84" s="219"/>
      <c r="L84" s="233"/>
      <c r="M84" s="234"/>
      <c r="N84" s="235"/>
      <c r="O84" s="236"/>
      <c r="P84" s="214"/>
      <c r="Q84" s="236"/>
      <c r="R84" s="235"/>
      <c r="S84" s="236"/>
      <c r="T84" s="247"/>
      <c r="U84" s="248"/>
      <c r="V84" s="235"/>
      <c r="W84" s="236"/>
      <c r="X84" s="235"/>
      <c r="Y84" s="236"/>
    </row>
    <row r="85" spans="1:25" ht="12.75" customHeight="1" thickBot="1">
      <c r="A85" s="189"/>
      <c r="B85" s="139"/>
      <c r="C85" s="256"/>
      <c r="D85" s="157"/>
      <c r="E85" s="257" t="s">
        <v>56</v>
      </c>
      <c r="F85" s="81"/>
      <c r="G85" s="190"/>
      <c r="H85" s="98"/>
      <c r="I85" s="253"/>
      <c r="J85" s="84">
        <v>81.1</v>
      </c>
      <c r="K85" s="191"/>
      <c r="L85" s="233"/>
      <c r="M85" s="234"/>
      <c r="N85" s="235"/>
      <c r="O85" s="236"/>
      <c r="P85" s="214"/>
      <c r="Q85" s="236"/>
      <c r="R85" s="235"/>
      <c r="S85" s="236"/>
      <c r="T85" s="247"/>
      <c r="U85" s="248"/>
      <c r="V85" s="235"/>
      <c r="W85" s="236"/>
      <c r="X85" s="235"/>
      <c r="Y85" s="236"/>
    </row>
    <row r="86" spans="1:25" ht="12.75" customHeight="1" thickBot="1">
      <c r="A86" s="189"/>
      <c r="B86" s="157">
        <v>2212</v>
      </c>
      <c r="C86" s="258">
        <v>6901</v>
      </c>
      <c r="D86" s="157"/>
      <c r="E86" s="259" t="s">
        <v>57</v>
      </c>
      <c r="F86" s="81">
        <v>2297.425</v>
      </c>
      <c r="G86" s="190"/>
      <c r="H86" s="98"/>
      <c r="I86" s="253"/>
      <c r="J86" s="84">
        <f>SUM(F86:I86)</f>
        <v>2297.425</v>
      </c>
      <c r="K86" s="191"/>
      <c r="L86" s="233"/>
      <c r="M86" s="234"/>
      <c r="N86" s="235"/>
      <c r="O86" s="236"/>
      <c r="P86" s="214"/>
      <c r="Q86" s="236"/>
      <c r="R86" s="235"/>
      <c r="S86" s="236"/>
      <c r="T86" s="247"/>
      <c r="U86" s="248"/>
      <c r="V86" s="235"/>
      <c r="W86" s="236"/>
      <c r="X86" s="235"/>
      <c r="Y86" s="236"/>
    </row>
    <row r="87" spans="1:25" ht="12.75" customHeight="1" thickBot="1">
      <c r="A87" s="167"/>
      <c r="B87" s="120"/>
      <c r="C87" s="260">
        <v>6901</v>
      </c>
      <c r="D87" s="168"/>
      <c r="E87" s="261" t="s">
        <v>58</v>
      </c>
      <c r="F87" s="121"/>
      <c r="G87" s="194"/>
      <c r="H87" s="123"/>
      <c r="I87" s="124"/>
      <c r="J87" s="212">
        <f>SUM(J85:J86)</f>
        <v>2378.525</v>
      </c>
      <c r="K87" s="195">
        <f>SUM(J87)</f>
        <v>2378.525</v>
      </c>
      <c r="L87" s="233"/>
      <c r="M87" s="234"/>
      <c r="N87" s="235"/>
      <c r="O87" s="236"/>
      <c r="P87" s="214"/>
      <c r="Q87" s="236"/>
      <c r="R87" s="235"/>
      <c r="S87" s="236"/>
      <c r="T87" s="247"/>
      <c r="U87" s="248"/>
      <c r="V87" s="235"/>
      <c r="W87" s="236"/>
      <c r="X87" s="235"/>
      <c r="Y87" s="236"/>
    </row>
    <row r="88" spans="1:25" ht="12.75" customHeight="1" thickBot="1">
      <c r="A88" s="224"/>
      <c r="B88" s="225"/>
      <c r="C88" s="226"/>
      <c r="D88" s="226"/>
      <c r="E88" s="226"/>
      <c r="F88" s="227"/>
      <c r="G88" s="262"/>
      <c r="H88" s="242"/>
      <c r="I88" s="230"/>
      <c r="J88" s="231"/>
      <c r="K88" s="263"/>
      <c r="L88" s="233"/>
      <c r="M88" s="234"/>
      <c r="N88" s="235"/>
      <c r="O88" s="236"/>
      <c r="P88" s="214"/>
      <c r="Q88" s="236"/>
      <c r="R88" s="235"/>
      <c r="S88" s="236"/>
      <c r="T88" s="247"/>
      <c r="U88" s="248"/>
      <c r="V88" s="235"/>
      <c r="W88" s="236"/>
      <c r="X88" s="235"/>
      <c r="Y88" s="236"/>
    </row>
    <row r="89" spans="1:26" s="280" customFormat="1" ht="16.5" thickBot="1">
      <c r="A89" s="264"/>
      <c r="B89" s="265"/>
      <c r="C89" s="265"/>
      <c r="D89" s="265"/>
      <c r="E89" s="266" t="s">
        <v>59</v>
      </c>
      <c r="F89" s="267"/>
      <c r="G89" s="268">
        <f>G24+G29+G34+G39+G44+G49+G54+G59</f>
        <v>120000</v>
      </c>
      <c r="H89" s="269">
        <f>H83+H78+H71+H68+H58+H53+H41+H36+H28+H26</f>
        <v>0</v>
      </c>
      <c r="I89" s="270">
        <f>I26+I28+I31+I36+I41+I48+I53+I58+I63+I68+I71+I78+I83</f>
        <v>120000</v>
      </c>
      <c r="J89" s="271">
        <f>J83+J78+J71+J68+J63+J58+J53+J48+J41+J36+J31+J26+J28+J87</f>
        <v>2378.525</v>
      </c>
      <c r="K89" s="272">
        <f>K26+K28+K31+K36+K41+K48+K53+K58+K63+K68+K71+K78+K83+K87</f>
        <v>122378.525</v>
      </c>
      <c r="L89" s="273"/>
      <c r="M89" s="274"/>
      <c r="N89" s="271"/>
      <c r="O89" s="275"/>
      <c r="P89" s="271"/>
      <c r="Q89" s="275"/>
      <c r="R89" s="276"/>
      <c r="S89" s="277"/>
      <c r="T89" s="278"/>
      <c r="U89" s="279"/>
      <c r="V89" s="276"/>
      <c r="W89" s="277"/>
      <c r="X89" s="276"/>
      <c r="Y89" s="277"/>
      <c r="Z89" s="26"/>
    </row>
    <row r="90" spans="1:17" ht="12.75" customHeight="1">
      <c r="A90" s="281"/>
      <c r="B90" s="281"/>
      <c r="C90" s="281"/>
      <c r="D90" s="281"/>
      <c r="E90" s="281"/>
      <c r="F90" s="282"/>
      <c r="G90" s="282"/>
      <c r="H90" s="282"/>
      <c r="I90" s="282"/>
      <c r="J90" s="282"/>
      <c r="K90" s="282"/>
      <c r="L90" s="281"/>
      <c r="M90" s="283"/>
      <c r="Q90" s="14"/>
    </row>
    <row r="91" spans="1:13" ht="18" customHeight="1" thickBot="1">
      <c r="A91" s="281" t="s">
        <v>60</v>
      </c>
      <c r="B91" s="284"/>
      <c r="C91" s="281"/>
      <c r="D91" s="281"/>
      <c r="E91" s="281"/>
      <c r="F91" s="282"/>
      <c r="G91" s="282"/>
      <c r="H91" s="282"/>
      <c r="I91" s="282"/>
      <c r="J91" s="282"/>
      <c r="K91" s="282"/>
      <c r="L91" s="281"/>
      <c r="M91" s="283"/>
    </row>
    <row r="92" spans="1:25" s="280" customFormat="1" ht="16.5" thickBot="1">
      <c r="A92" s="285" t="s">
        <v>61</v>
      </c>
      <c r="B92" s="266"/>
      <c r="C92" s="286"/>
      <c r="D92" s="287"/>
      <c r="E92" s="287"/>
      <c r="F92" s="288"/>
      <c r="G92" s="289" t="s">
        <v>62</v>
      </c>
      <c r="H92" s="290" t="s">
        <v>63</v>
      </c>
      <c r="I92" s="291" t="s">
        <v>64</v>
      </c>
      <c r="J92" s="292" t="s">
        <v>63</v>
      </c>
      <c r="K92" s="291" t="s">
        <v>64</v>
      </c>
      <c r="L92" s="290" t="s">
        <v>63</v>
      </c>
      <c r="M92" s="293" t="s">
        <v>64</v>
      </c>
      <c r="N92" s="290" t="s">
        <v>63</v>
      </c>
      <c r="O92" s="293" t="s">
        <v>64</v>
      </c>
      <c r="P92" s="290" t="s">
        <v>63</v>
      </c>
      <c r="Q92" s="293" t="s">
        <v>64</v>
      </c>
      <c r="R92" s="290" t="s">
        <v>63</v>
      </c>
      <c r="S92" s="293" t="s">
        <v>64</v>
      </c>
      <c r="T92" s="290" t="s">
        <v>63</v>
      </c>
      <c r="U92" s="293" t="s">
        <v>64</v>
      </c>
      <c r="V92" s="290" t="s">
        <v>63</v>
      </c>
      <c r="W92" s="293" t="s">
        <v>64</v>
      </c>
      <c r="X92" s="290" t="s">
        <v>63</v>
      </c>
      <c r="Y92" s="293" t="s">
        <v>64</v>
      </c>
    </row>
    <row r="93" spans="1:26" ht="14.25">
      <c r="A93" s="294" t="s">
        <v>65</v>
      </c>
      <c r="B93" s="295"/>
      <c r="C93" s="295">
        <v>6351</v>
      </c>
      <c r="D93" s="295"/>
      <c r="E93" s="296" t="s">
        <v>66</v>
      </c>
      <c r="F93" s="65"/>
      <c r="G93" s="297">
        <f>G61+G56+G51+G45+G41+G36+G31+G26</f>
        <v>87900</v>
      </c>
      <c r="H93" s="298">
        <f>H71+H41+H36+H31+H26</f>
        <v>-29695.3</v>
      </c>
      <c r="I93" s="299">
        <f>I71+I41+I36+I31+I26</f>
        <v>58204.7</v>
      </c>
      <c r="J93" s="300"/>
      <c r="K93" s="301">
        <f>SUM(I93:J93)</f>
        <v>58204.7</v>
      </c>
      <c r="L93" s="302"/>
      <c r="M93" s="303"/>
      <c r="N93" s="300"/>
      <c r="O93" s="304"/>
      <c r="P93" s="300"/>
      <c r="Q93" s="305"/>
      <c r="R93" s="204"/>
      <c r="S93" s="205"/>
      <c r="T93" s="306"/>
      <c r="U93" s="307"/>
      <c r="V93" s="204"/>
      <c r="W93" s="205"/>
      <c r="X93" s="308"/>
      <c r="Y93" s="89"/>
      <c r="Z93" s="14"/>
    </row>
    <row r="94" spans="1:26" ht="28.5" customHeight="1">
      <c r="A94" s="18" t="s">
        <v>65</v>
      </c>
      <c r="B94" s="309"/>
      <c r="C94" s="309">
        <v>6121</v>
      </c>
      <c r="D94" s="309"/>
      <c r="E94" s="310" t="s">
        <v>67</v>
      </c>
      <c r="F94" s="81"/>
      <c r="G94" s="311">
        <f>G28+G33+G38+G43+G48+G53+G58+G63</f>
        <v>32100</v>
      </c>
      <c r="H94" s="312">
        <f>H83+H78+H68+H58+H53+H28</f>
        <v>29695.300000000003</v>
      </c>
      <c r="I94" s="313">
        <f>I83+I78+I68+I63+I58+I53+I48+I28</f>
        <v>61795.3</v>
      </c>
      <c r="J94" s="314"/>
      <c r="K94" s="301">
        <f>SUM(I94:J94)</f>
        <v>61795.3</v>
      </c>
      <c r="L94" s="315"/>
      <c r="M94" s="316"/>
      <c r="N94" s="317"/>
      <c r="O94" s="316"/>
      <c r="P94" s="317"/>
      <c r="Q94" s="316"/>
      <c r="R94" s="88"/>
      <c r="S94" s="89"/>
      <c r="T94" s="318"/>
      <c r="U94" s="319"/>
      <c r="V94" s="88"/>
      <c r="W94" s="89"/>
      <c r="X94" s="308"/>
      <c r="Y94" s="89"/>
      <c r="Z94" s="14"/>
    </row>
    <row r="95" spans="1:26" ht="13.5" customHeight="1">
      <c r="A95" s="345" t="s">
        <v>68</v>
      </c>
      <c r="B95" s="346"/>
      <c r="C95" s="349">
        <v>6901</v>
      </c>
      <c r="D95" s="349"/>
      <c r="E95" s="350" t="s">
        <v>69</v>
      </c>
      <c r="F95" s="81"/>
      <c r="G95" s="320"/>
      <c r="H95" s="312"/>
      <c r="I95" s="313"/>
      <c r="J95" s="314">
        <v>81.1</v>
      </c>
      <c r="K95" s="301"/>
      <c r="L95" s="321"/>
      <c r="M95" s="322"/>
      <c r="N95" s="321"/>
      <c r="O95" s="316"/>
      <c r="P95" s="323"/>
      <c r="Q95" s="316"/>
      <c r="R95" s="88"/>
      <c r="S95" s="89"/>
      <c r="T95" s="319"/>
      <c r="U95" s="319"/>
      <c r="V95" s="88"/>
      <c r="W95" s="89"/>
      <c r="X95" s="308"/>
      <c r="Y95" s="89"/>
      <c r="Z95" s="14"/>
    </row>
    <row r="96" spans="1:26" ht="15.75" customHeight="1" thickBot="1">
      <c r="A96" s="347"/>
      <c r="B96" s="348"/>
      <c r="C96" s="348"/>
      <c r="D96" s="348"/>
      <c r="E96" s="351"/>
      <c r="F96" s="227">
        <v>2297.4</v>
      </c>
      <c r="G96" s="324"/>
      <c r="H96" s="323"/>
      <c r="I96" s="325"/>
      <c r="J96" s="317">
        <f>SUM(F96:I96)</f>
        <v>2297.4</v>
      </c>
      <c r="K96" s="316">
        <f>SUM(J96)</f>
        <v>2297.4</v>
      </c>
      <c r="L96" s="321"/>
      <c r="M96" s="322"/>
      <c r="N96" s="321"/>
      <c r="O96" s="316"/>
      <c r="P96" s="323"/>
      <c r="Q96" s="316"/>
      <c r="R96" s="88"/>
      <c r="S96" s="89"/>
      <c r="T96" s="319"/>
      <c r="U96" s="319"/>
      <c r="V96" s="88"/>
      <c r="W96" s="89"/>
      <c r="X96" s="308"/>
      <c r="Y96" s="89"/>
      <c r="Z96" s="14"/>
    </row>
    <row r="97" spans="1:25" ht="15.75" thickBot="1">
      <c r="A97" s="326"/>
      <c r="B97" s="327"/>
      <c r="C97" s="327"/>
      <c r="D97" s="327"/>
      <c r="E97" s="328" t="s">
        <v>70</v>
      </c>
      <c r="F97" s="329"/>
      <c r="G97" s="330">
        <f>SUM(G93:G94)</f>
        <v>120000</v>
      </c>
      <c r="H97" s="331">
        <f>SUM(H93:H94)</f>
        <v>0</v>
      </c>
      <c r="I97" s="332">
        <f>SUM(I93:I94)</f>
        <v>120000</v>
      </c>
      <c r="J97" s="333">
        <f>SUM(J93:J96)</f>
        <v>2378.5</v>
      </c>
      <c r="K97" s="334">
        <f>SUM(I97:J97)</f>
        <v>122378.5</v>
      </c>
      <c r="L97" s="335"/>
      <c r="M97" s="336"/>
      <c r="N97" s="28"/>
      <c r="O97" s="337"/>
      <c r="P97" s="338"/>
      <c r="Q97" s="337"/>
      <c r="R97" s="339"/>
      <c r="S97" s="340"/>
      <c r="T97" s="22"/>
      <c r="U97" s="22"/>
      <c r="V97" s="339"/>
      <c r="W97" s="340"/>
      <c r="X97" s="341"/>
      <c r="Y97" s="340"/>
    </row>
    <row r="98" spans="1:17" ht="12.75">
      <c r="A98" s="281"/>
      <c r="B98" s="281"/>
      <c r="C98" s="281"/>
      <c r="D98" s="281"/>
      <c r="E98" s="281"/>
      <c r="F98" s="281"/>
      <c r="G98" s="282"/>
      <c r="H98" s="282"/>
      <c r="I98" s="282"/>
      <c r="J98" s="282"/>
      <c r="K98" s="282"/>
      <c r="L98" s="281"/>
      <c r="M98" s="283"/>
      <c r="O98" s="14"/>
      <c r="Q98" s="14"/>
    </row>
    <row r="99" spans="7:11" ht="12.75">
      <c r="G99" s="14"/>
      <c r="H99" s="14"/>
      <c r="I99" s="14"/>
      <c r="J99" s="14"/>
      <c r="K99" s="14"/>
    </row>
    <row r="100" spans="1:14" ht="12.75">
      <c r="A100" s="342"/>
      <c r="B100" s="342"/>
      <c r="C100" s="342"/>
      <c r="D100" s="342"/>
      <c r="E100" s="342"/>
      <c r="G100" s="14"/>
      <c r="H100" s="14"/>
      <c r="I100" s="14"/>
      <c r="J100" s="14"/>
      <c r="K100" s="14"/>
      <c r="N100" s="14"/>
    </row>
  </sheetData>
  <mergeCells count="15">
    <mergeCell ref="A15:D16"/>
    <mergeCell ref="F15:F16"/>
    <mergeCell ref="R22:S22"/>
    <mergeCell ref="V22:W22"/>
    <mergeCell ref="P22:Q22"/>
    <mergeCell ref="L22:M22"/>
    <mergeCell ref="H22:K22"/>
    <mergeCell ref="E15:E16"/>
    <mergeCell ref="X22:Y22"/>
    <mergeCell ref="N22:O22"/>
    <mergeCell ref="T22:U22"/>
    <mergeCell ref="A95:B96"/>
    <mergeCell ref="C95:C96"/>
    <mergeCell ref="D95:D96"/>
    <mergeCell ref="E95:E96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dcterms:created xsi:type="dcterms:W3CDTF">2008-03-25T08:01:19Z</dcterms:created>
  <dcterms:modified xsi:type="dcterms:W3CDTF">2008-03-28T06:36:01Z</dcterms:modified>
  <cp:category/>
  <cp:version/>
  <cp:contentType/>
  <cp:contentStatus/>
</cp:coreProperties>
</file>