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710" windowHeight="8355" activeTab="0"/>
  </bookViews>
  <sheets>
    <sheet name="6.ZR" sheetId="1" r:id="rId1"/>
    <sheet name="List2" sheetId="2" r:id="rId2"/>
    <sheet name="List3" sheetId="3" r:id="rId3"/>
  </sheets>
  <definedNames>
    <definedName name="_xlnm.Print_Titles" localSheetId="0">'6.ZR'!$5:$6</definedName>
  </definedNames>
  <calcPr fullCalcOnLoad="1"/>
</workbook>
</file>

<file path=xl/sharedStrings.xml><?xml version="1.0" encoding="utf-8"?>
<sst xmlns="http://schemas.openxmlformats.org/spreadsheetml/2006/main" count="201" uniqueCount="200">
  <si>
    <t>Organizace</t>
  </si>
  <si>
    <t>v tom:</t>
  </si>
  <si>
    <t>Protialkoholní záchytná stanice Královéhradeckého kraje</t>
  </si>
  <si>
    <t>Muzeum východních Čech v Hradci Králové</t>
  </si>
  <si>
    <t>Galerie moderního umění v Hradci Králové</t>
  </si>
  <si>
    <t>Galerie výtvarného umění v Náchodě</t>
  </si>
  <si>
    <t>SOŠ a SOU,Třebechovice pod Orebem,Heldovo nám.231</t>
  </si>
  <si>
    <t>Střední průmyslová škola,Nové Město nad Metují,ČSA 376</t>
  </si>
  <si>
    <t>SOU spol.stravování,Teplice nad Metují,Střmenské Podhradí 218</t>
  </si>
  <si>
    <t>SPŠ elektrotechnická,Dobruška,Čs.odboje 670</t>
  </si>
  <si>
    <t>Odborné učiliště a praktická škola,Hořice,Havlíčkova 54</t>
  </si>
  <si>
    <t>Pedagogicko-psychologická poradna,Jičín,Fortna 39</t>
  </si>
  <si>
    <t>Gymnázium,Dvůr Králové nad Labem,nám.Odboje 304</t>
  </si>
  <si>
    <t>SPŠ,Dvůr Králové nad Labem,nábřeží J.Wolkera 132</t>
  </si>
  <si>
    <t>SOŠ a SOU,Dvůr Králové nad Labem,E.Krásnohorské 2069</t>
  </si>
  <si>
    <t>SOŠ a SOU,Vrchlabí,Krkonošská 265</t>
  </si>
  <si>
    <t>VOŠ technicko-ekonomická a SPŠ,Rychnov n.K.,U stadionu 1166</t>
  </si>
  <si>
    <t>Gymnázium a SOŠ,Hostinné,Horská 309</t>
  </si>
  <si>
    <t>§</t>
  </si>
  <si>
    <t>Hvězdárna a planetárium v Hradci Králové</t>
  </si>
  <si>
    <t>Muzeum Podkrkonoší v Trutnově</t>
  </si>
  <si>
    <t>Domov důchodců Borohrádek</t>
  </si>
  <si>
    <t>Domov důchodců Dvůr Králové n. L.</t>
  </si>
  <si>
    <t>Domov důchodců Hradec Králové</t>
  </si>
  <si>
    <t>Domov důchodců Lampertice</t>
  </si>
  <si>
    <t>Domov důchodců Pilníkov</t>
  </si>
  <si>
    <t>Domov důchodců Vrchlabí</t>
  </si>
  <si>
    <t>kap. 10 - doprava</t>
  </si>
  <si>
    <t>kap. 15 - zdravotnictví</t>
  </si>
  <si>
    <t>kap. 16 - kultura</t>
  </si>
  <si>
    <t>kap. 28 - sociální věci</t>
  </si>
  <si>
    <t>kap. 14 - školství</t>
  </si>
  <si>
    <t>Integrovaná střední škola,Nová Paka,Kumburská 846</t>
  </si>
  <si>
    <t>Školní statek,Hořice,Jižní 2118</t>
  </si>
  <si>
    <t>Léčebna dlouhodobě nemocných Opočno</t>
  </si>
  <si>
    <t>Sdružení ozdravoven a léčeben okresu Trutnov</t>
  </si>
  <si>
    <t>Léčebna pro dlouhodobě nemocné Hradec Králové</t>
  </si>
  <si>
    <t>Domov důchodců Albrechtice nad Orlicí</t>
  </si>
  <si>
    <t>Domov důchodců Tmavý Důl</t>
  </si>
  <si>
    <t>ÚSP pro mentálně postiženou mládež Chotělice</t>
  </si>
  <si>
    <t>ÚSP pro mládež Kvasiny</t>
  </si>
  <si>
    <t>ÚSP pro dospělé Opočno</t>
  </si>
  <si>
    <t>ÚSP pro dospělé Rokytnice v O. h.</t>
  </si>
  <si>
    <t>Lepařovo gymnázium,Jičín,Jiráskova 30</t>
  </si>
  <si>
    <t>Regionální muzeum v Náchodě</t>
  </si>
  <si>
    <t>Muzeum a galerie Orlických hor v Rychnově n. K.</t>
  </si>
  <si>
    <t>Domov důchodců Černožice n. L.</t>
  </si>
  <si>
    <t>Domov důchodců Humburky</t>
  </si>
  <si>
    <t>ÚSP pro mládež ČTYŘLÍSTEK, Markoušovice</t>
  </si>
  <si>
    <t>Č. o.</t>
  </si>
  <si>
    <t>VOŠ, SOŠ a SOU,Kostelec nad Orlicí,Komenského 873</t>
  </si>
  <si>
    <t>Gymnázium,Vrchlabí,Komenského 586</t>
  </si>
  <si>
    <t>SOŠ a SOU,Trutnov,Volanovská 243</t>
  </si>
  <si>
    <t>Domov důchodců "V Podzámčí", Chlumec n. C.</t>
  </si>
  <si>
    <t>ÚSP pro mládež DOMEČKY, Rychnov n. K.</t>
  </si>
  <si>
    <t>Domov důchodců Náchod</t>
  </si>
  <si>
    <t>Domov důchodců Teplice n. Met.</t>
  </si>
  <si>
    <t>Domov důchodců Police n. Met.</t>
  </si>
  <si>
    <t>Domov důchodců Malá Čermná</t>
  </si>
  <si>
    <t>Zdravotnická záchranná služba Královéhradeckého kraje</t>
  </si>
  <si>
    <t>Středisko služeb školám, Náchod, Kladská 733</t>
  </si>
  <si>
    <t>Domov důchodců a ÚSP Česká Skalice</t>
  </si>
  <si>
    <t>ÚSP pro mentálně postiženou mládež a dospělé obč.Skřivany</t>
  </si>
  <si>
    <t>v tis. Kč</t>
  </si>
  <si>
    <t>kap. 13 - evropská integrace</t>
  </si>
  <si>
    <t>Studijní a vědecká knihovna v HK</t>
  </si>
  <si>
    <t xml:space="preserve">SÚS KHK </t>
  </si>
  <si>
    <t>SOŠ a SOU, Nový  Bydžov, Dr. M.Tyrše 112</t>
  </si>
  <si>
    <t>Školní jídelna, HK, Hradecká 1219</t>
  </si>
  <si>
    <t>SOU obchodu a řemesel, Rychnov nad Kněžnou, Javornická 1501</t>
  </si>
  <si>
    <t>změna</t>
  </si>
  <si>
    <t>Příloha č. 2</t>
  </si>
  <si>
    <t>SOU, Lázně Bělohrad,Zámecká 478</t>
  </si>
  <si>
    <t xml:space="preserve">Střední odborné učiliště služeb, HK, Dlouhá 127 </t>
  </si>
  <si>
    <t xml:space="preserve">SOŠ a SOU,Nové Město nad Metují,Školní 1377 </t>
  </si>
  <si>
    <t>Granty, prostř. 
z jiných odv., dary</t>
  </si>
  <si>
    <t>Závazné ukazatele rozpočtu příspěvkových organizací na rok 2006 z vlastních prostředků kraje</t>
  </si>
  <si>
    <t>z pol. 5331
 FRR</t>
  </si>
  <si>
    <t xml:space="preserve">Hvězdárna v Úpici </t>
  </si>
  <si>
    <t xml:space="preserve">ÚSP pro tělesně postižené v Hořicích v P. </t>
  </si>
  <si>
    <t xml:space="preserve">Střední průmyslová škola, HK, Hradecká 647 </t>
  </si>
  <si>
    <t xml:space="preserve">SPŠ stavební,HK,Pospíšilova tř.787         </t>
  </si>
  <si>
    <t>OA a Jaz.šk.s právem st.j.zk., HK, ČSA 274</t>
  </si>
  <si>
    <t xml:space="preserve">SOŠ veterinární,HK-Kukleny,Pražská 68 </t>
  </si>
  <si>
    <t xml:space="preserve">SOŠ a SOU, HK, Vocelova 1338 </t>
  </si>
  <si>
    <t xml:space="preserve">SOŠ veřejnosprávní a sociální, Stěžery, Lipová 56 </t>
  </si>
  <si>
    <t>Stř.uměleckoprům.šk.hudebních nástrojů a nábytku HK</t>
  </si>
  <si>
    <t xml:space="preserve">Střední odborné učiliště obchodní, HK, Velká 3 </t>
  </si>
  <si>
    <t xml:space="preserve">Speciální ZŠ a PrŠ, HK,  Hradecká 1231 </t>
  </si>
  <si>
    <t>KVÍTEK-mateřská škola logopedická, HK, Brněnská 268</t>
  </si>
  <si>
    <t>LENTILKA-mateřská škola pro zrak.post.děti, HK, Šimkova 879</t>
  </si>
  <si>
    <t>Základní škola praktická,Chlumec nad Cidl.,Smetanova 123</t>
  </si>
  <si>
    <t xml:space="preserve">ZŠ,Nový Bydžov,Palackého 1240 </t>
  </si>
  <si>
    <t>ZŠ,Smiřice,Palackého 205</t>
  </si>
  <si>
    <t>Dětský domov a ŠJ, Nechanice,Hrádecká 267</t>
  </si>
  <si>
    <t>Obchodní akademie,Hořice,Šalounova 919</t>
  </si>
  <si>
    <t>VOŠ a SPŠ,Jičín,Pod Koželuhy 100</t>
  </si>
  <si>
    <t>ZŠ při dětské láz.léčebně,Lázně Bělohrad,Lázeňská 146</t>
  </si>
  <si>
    <t>SŠ potravinářská,Smiřice,Gen.Govorova 110</t>
  </si>
  <si>
    <t>Plavecká škola Zéva, Hradec Králové, Eliščino nábřeží 842</t>
  </si>
  <si>
    <t>SŠ propagační tvorby a polygrafie,Velké Poříčí,Náchodská 285</t>
  </si>
  <si>
    <t>SOŠ oděv.a SOU krejčovské,Červený Kostelec,17.listopadu 1197</t>
  </si>
  <si>
    <t>SPŠ,Hronov,Hostovského 910</t>
  </si>
  <si>
    <t>ZŠ a MŠ Josefa  Zemana,Náchod,Kladská 335</t>
  </si>
  <si>
    <t>ZŠ,Hronov,Hostovského 281</t>
  </si>
  <si>
    <t>ZŠ,Jaroměř,Komenského 9</t>
  </si>
  <si>
    <t>ZŠ,Nové Město nad Metují,Rašínova 313</t>
  </si>
  <si>
    <t>ZŠ speciální,Jaroměř,Palackého 142</t>
  </si>
  <si>
    <t xml:space="preserve">Dětský domov,MŠ a ŠJ,Broumov,Masarykova 246 </t>
  </si>
  <si>
    <t>Speciální základní škola,Červený Kostelec,Manž.Burd.302</t>
  </si>
  <si>
    <t xml:space="preserve">OU a Praktická škola,Hostinné,Mládežnická 329 </t>
  </si>
  <si>
    <t xml:space="preserve">Pedagogicko-psychologická poradna,Trutnov,Horská 5 </t>
  </si>
  <si>
    <t xml:space="preserve">Obchodní akademie,Trutnov,Malé náměstí 158 </t>
  </si>
  <si>
    <t>SŠ,Opočno,Nádražní 296</t>
  </si>
  <si>
    <t xml:space="preserve">Dětský domov,ZŠ, škol.druž.a ŠJ,Kostelec nad Orlicí,Pelclova 279 </t>
  </si>
  <si>
    <t xml:space="preserve">Základní škola,Dobruška,Opočenská 115 </t>
  </si>
  <si>
    <t>Dětský domov a ŠJ,Potštejn,Českých bratří 141</t>
  </si>
  <si>
    <t xml:space="preserve">SPŠ,Trutnov,Školní 101 </t>
  </si>
  <si>
    <t xml:space="preserve">VOŠ lesnická a Střední lesnická škola,Trutnov,Lesnická  9 </t>
  </si>
  <si>
    <t>SOU,Malé Svatoňovice,17.listopadu 177</t>
  </si>
  <si>
    <t>SŠ lesnická a zeměděl.,Svoboda n.Úpou,Horská 134</t>
  </si>
  <si>
    <t xml:space="preserve">ZŠ a MŠ,Vrchlabí,Krkonošská 230 </t>
  </si>
  <si>
    <t>ZŠ a MŠ při nemocnici,Trutnov,Gorkého 77</t>
  </si>
  <si>
    <t>ZŠ a MŠ při léč.zrak.vad,Dvůr Kr.nad L.,Sladkovského840</t>
  </si>
  <si>
    <t>ZŠ a MŠ při dět.láz.léč.Vesna,Janské Lázně,Horní promenáda 268</t>
  </si>
  <si>
    <t>ZŠ při ozdravovně,Pec pod Sněžkou,Belveder 223</t>
  </si>
  <si>
    <t xml:space="preserve">Speciální základní škola,Trutnov,Horská 160 </t>
  </si>
  <si>
    <t>SLUNEČNICE-mateřská škola spec.,HK,Markovická 621</t>
  </si>
  <si>
    <t>ZŠ a MŠ při ozdravovně,Špindlerův Mlýn, Bedřichov 49</t>
  </si>
  <si>
    <t>v tom: (investiční dotace SÚS 5 500 tis. Kč - kofinancování)</t>
  </si>
  <si>
    <t>Gymnázium B.Němcové, HK, Pospíšilova tř.324 (G 60 tis.)</t>
  </si>
  <si>
    <t>Gymnázium, Nový Bydžov, Komenského 77 (G 140 tis.)</t>
  </si>
  <si>
    <t>SOŠ a SOU, HK, Hradební 1029 (G 135 tis.)</t>
  </si>
  <si>
    <t>ZŠ a MŠ při FN, HK (G 30 tis.)</t>
  </si>
  <si>
    <t>Gymnázium a SOŠ,Jaroměř,Lužická 423 (G 145 tis.)</t>
  </si>
  <si>
    <t>ZŠ logopedická a MŠ logopedická,Hořičky 66 (G 75 tis.)</t>
  </si>
  <si>
    <t>Pedagogicko-psychologická poradna,Náchod (G 35 tis.)</t>
  </si>
  <si>
    <t>Gymnázium,Dobruška,Pulická 779 (G 42 tis.)</t>
  </si>
  <si>
    <t>Základní škola,Rychnov nad Kněžnou,Kolowratská 485 (G 240 tis.)</t>
  </si>
  <si>
    <t>SPŠ kamenická a sochařská,Hořice,Husova 675 (G 188 tis.)</t>
  </si>
  <si>
    <t>MŠ speciální,Trutnov,Na Struze 124 (G 22 tis.)</t>
  </si>
  <si>
    <t>ZŠ a PrŠ,Dvůr Králové nad Labem,Přemyslova 479 (G 40 tis.)</t>
  </si>
  <si>
    <t>ZŠ,Hostinné,Sluneční 377 (G 75 tis.)</t>
  </si>
  <si>
    <t>ZŠ, Hořice, Husova 11 (G 40 tis.)</t>
  </si>
  <si>
    <t xml:space="preserve">ZŠ, Jičín, Soudná 12 (G 10 tis.)  </t>
  </si>
  <si>
    <t>Gymnázium a SOŠ,Hořice,Husova 1414 (15 tis. G kap.16)</t>
  </si>
  <si>
    <t xml:space="preserve">změna vč. FRR </t>
  </si>
  <si>
    <t xml:space="preserve">změna  
</t>
  </si>
  <si>
    <t>Středisko amatérské kultury IMPULS v HK (35 tis.G kap.09)</t>
  </si>
  <si>
    <t>Gymnázium J.K.Tyla,HK (G 165 tis.;65 tis. G kap.09)</t>
  </si>
  <si>
    <t>VOŠ a SOŠ, Nový Bydžov (18 tis. G kap. 09;47 tis.G kap. 02)</t>
  </si>
  <si>
    <t>VOŠ zdravot.a SZŠ, HK , Komenského 234 (G 200 tis.; 31 tis.G kap.09)</t>
  </si>
  <si>
    <t>OU, HK, 17.listopadu 1212 (13 tis. G kap. 09)</t>
  </si>
  <si>
    <t>SŠ, ZŠ a MŠ,HK,Štefánikova (G 420 tis.; 7 tis. G kap. 09;20 tis.G kap. 02)</t>
  </si>
  <si>
    <t>Ped.psych.poradna, HK, M.Horákové 504 (27 tis. G kap.09)</t>
  </si>
  <si>
    <t>Jiráskovo gymnázium,Náchod,Řezníčkova 451 (20 tis. G kap. 09)</t>
  </si>
  <si>
    <t>Obchodní akademie,Náchod (30 tis. G kap. 09)</t>
  </si>
  <si>
    <t>VOŠ st.a SPŠ st.arch.Jana Letzela,Náchod (12 tis. G kap.09)</t>
  </si>
  <si>
    <t>SŠ, Nové Město n.Met.(G 50 tis.; 16 tis. G kap. 09)</t>
  </si>
  <si>
    <t>Gymnázium F.M.Pelcla,Rychnov n.Kněžnou (35 tis. G kap.09)</t>
  </si>
  <si>
    <t>OA T.G.Masaryka,Kostelec n.O.(35 tis. G kap.09; 15 tis. G kap.18)</t>
  </si>
  <si>
    <t>G a SOŠ pedag.,Nová Paka (20 tis.G kap.16; 40 tis.dar R;G 25 tis.;43tis.G k.09)</t>
  </si>
  <si>
    <t>Masarykova obch.akademie,Jičín,17.listopadu 220 (30 tis. G kap.09)</t>
  </si>
  <si>
    <t>Gymnázium,Trutnov (10 tis. G kap.16; 25 tis. G kap.09)</t>
  </si>
  <si>
    <t>Speciální ZŠ,Úpice (G 42 tis.; 15 tis. G kap.09)</t>
  </si>
  <si>
    <t>SŠ gastronomie a služeb,Nová Paka,Masarykovo nám.2</t>
  </si>
  <si>
    <t>SŠ řemeslná, Jaroměř,Studničkova 260</t>
  </si>
  <si>
    <t>Šk.zař.pro DVPP KHK,HK, Štefánikova 566</t>
  </si>
  <si>
    <t>Po 5. změně rozpočtu pol. 5331</t>
  </si>
  <si>
    <t>Po 5. změně rozpočtu pol. 2122</t>
  </si>
  <si>
    <t xml:space="preserve">Centrum evropského projektování, HK       </t>
  </si>
  <si>
    <t>v tom: (z toho ze sl.4 35 tis. Kč G kap.09; 50 tis.Kč dar R)</t>
  </si>
  <si>
    <t>v tom:(ve sl.4 vč. 45 tis. G z kap.16; 200 tis.dar z kap.09; 50 tis.dar R; 15.tis. G kap.18; 2 179 tis.G; 724 tis.G kap.09; 149,2 tis.z kap.02; 87 tis. G kap.02)</t>
  </si>
  <si>
    <t>DM,internát a ŠJ, HK,  Vocelova 1469/5   ( 8 tis. G kap. 09)</t>
  </si>
  <si>
    <t xml:space="preserve">ZŠ,Broumov,Kladská 164 (25 tis. G kap. 09)  </t>
  </si>
  <si>
    <t>Domov mládeže a ŠJ,Rychnov nad Kněžnou (12 tis. G kap. 09)</t>
  </si>
  <si>
    <t>Dětský domov a ŠJ,Sedloňov 153  (10 tis. G kap. 09)</t>
  </si>
  <si>
    <t xml:space="preserve">Pedagogicko-psychologická por. RK </t>
  </si>
  <si>
    <t xml:space="preserve">Stř.škola zahradnická,Kopidlno (88 tis. G kap.09)  </t>
  </si>
  <si>
    <t>Gymnázium a SOŠ,Úpice,Havlíčkova 812  (22 tis. Kč G kap. 09)</t>
  </si>
  <si>
    <t>Stř.zdr.škola,Trutnov  (15 tis. G kap. 09)</t>
  </si>
  <si>
    <t xml:space="preserve">Dětský domov a ŠJ,Vrchlabí (20 G kap. 09) </t>
  </si>
  <si>
    <t>Dětský domov, ZŠ a ŠJ,Dolní Lánov 240 (30 G kap.09; 10 tis.dar R)</t>
  </si>
  <si>
    <t>Školní polesí,Trutnov,K Bělidlu 478 (149,2 tis. Kč z kap. 02)</t>
  </si>
  <si>
    <t xml:space="preserve">SŠ tech.a řemeslná,Hlušice (200 tis.Kč dar kap.09; 72 G kap.09) </t>
  </si>
  <si>
    <t>Po 6. změně rozpočtu pol. 5331</t>
  </si>
  <si>
    <t>Inv.dot.zř.PO po 5.změně rozpočtu
 pol. 6351</t>
  </si>
  <si>
    <t>Po 6. změně rozpočtu pol. 6351</t>
  </si>
  <si>
    <t>Po 5. změně rozpočtu FRR
pol. 6351</t>
  </si>
  <si>
    <t>FRR po 
6. změně rozpočtu pol. 6351</t>
  </si>
  <si>
    <t>Po 6. změně rozpočtu pol. 2122</t>
  </si>
  <si>
    <t>Příspěvky PO na provoz</t>
  </si>
  <si>
    <t>Investiční dotace PO</t>
  </si>
  <si>
    <t>Odvody PO z IF</t>
  </si>
  <si>
    <t xml:space="preserve">v tom: (kofinancování ve sl.4   12 394,4 tis., 50 tis. z kap.10; ve sl. 9   200tis.)   </t>
  </si>
  <si>
    <t>v tom: (ve sl. 4    130,6 tis. Kč z kap. 13)</t>
  </si>
  <si>
    <r>
      <t xml:space="preserve">Ústav sociální péče Hajnice - barevné domky </t>
    </r>
    <r>
      <rPr>
        <sz val="9"/>
        <rFont val="Arial CE"/>
        <family val="0"/>
      </rPr>
      <t>(130,6 z kap. 13)</t>
    </r>
  </si>
  <si>
    <t>Regionální muzeum a galerie v Jičíně  ( 50 tis.dar R)  G kap. 11</t>
  </si>
  <si>
    <t>Gymnázium,Broumov,Hradební 218 (20 tis.G kap. 02)     dar R</t>
  </si>
  <si>
    <t>VOŠ rozvoje venkova a SZeŠ,Hořice,Riegrova 1403             POV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</si>
</sst>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</numFmts>
  <fonts count="20">
    <font>
      <sz val="10"/>
      <name val="Arial"/>
      <family val="0"/>
    </font>
    <font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 CE"/>
      <family val="2"/>
    </font>
    <font>
      <b/>
      <sz val="12"/>
      <name val="Arial"/>
      <family val="2"/>
    </font>
    <font>
      <b/>
      <sz val="9"/>
      <name val="Arial CE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Arial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 vertical="center"/>
    </xf>
    <xf numFmtId="164" fontId="5" fillId="0" borderId="2" xfId="19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4" fontId="1" fillId="0" borderId="1" xfId="19" applyFont="1" applyBorder="1" applyAlignment="1">
      <alignment/>
    </xf>
    <xf numFmtId="44" fontId="6" fillId="0" borderId="1" xfId="19" applyFont="1" applyBorder="1" applyAlignment="1">
      <alignment/>
    </xf>
    <xf numFmtId="44" fontId="6" fillId="0" borderId="1" xfId="19" applyFont="1" applyBorder="1" applyAlignment="1">
      <alignment/>
    </xf>
    <xf numFmtId="44" fontId="7" fillId="0" borderId="1" xfId="19" applyFont="1" applyBorder="1" applyAlignment="1">
      <alignment/>
    </xf>
    <xf numFmtId="44" fontId="7" fillId="0" borderId="3" xfId="19" applyFont="1" applyBorder="1" applyAlignment="1">
      <alignment/>
    </xf>
    <xf numFmtId="44" fontId="7" fillId="0" borderId="1" xfId="19" applyFont="1" applyBorder="1" applyAlignment="1">
      <alignment/>
    </xf>
    <xf numFmtId="44" fontId="8" fillId="0" borderId="1" xfId="19" applyFont="1" applyBorder="1" applyAlignment="1">
      <alignment/>
    </xf>
    <xf numFmtId="44" fontId="7" fillId="0" borderId="3" xfId="19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7" fillId="0" borderId="1" xfId="15" applyFont="1" applyBorder="1">
      <alignment/>
      <protection/>
    </xf>
    <xf numFmtId="0" fontId="7" fillId="0" borderId="2" xfId="15" applyFont="1" applyBorder="1">
      <alignment/>
      <protection/>
    </xf>
    <xf numFmtId="0" fontId="1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64" fontId="5" fillId="0" borderId="3" xfId="19" applyNumberFormat="1" applyFont="1" applyBorder="1" applyAlignment="1">
      <alignment/>
    </xf>
    <xf numFmtId="164" fontId="5" fillId="0" borderId="1" xfId="19" applyNumberFormat="1" applyFont="1" applyBorder="1" applyAlignment="1">
      <alignment/>
    </xf>
    <xf numFmtId="44" fontId="5" fillId="0" borderId="1" xfId="19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0" fontId="12" fillId="0" borderId="0" xfId="0" applyFont="1" applyAlignment="1">
      <alignment horizontal="left"/>
    </xf>
    <xf numFmtId="164" fontId="11" fillId="0" borderId="5" xfId="0" applyNumberFormat="1" applyFont="1" applyBorder="1" applyAlignment="1">
      <alignment horizontal="right"/>
    </xf>
    <xf numFmtId="0" fontId="1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7" fillId="0" borderId="4" xfId="15" applyFont="1" applyBorder="1">
      <alignment/>
      <protection/>
    </xf>
    <xf numFmtId="0" fontId="14" fillId="0" borderId="0" xfId="0" applyFont="1" applyAlignment="1">
      <alignment/>
    </xf>
    <xf numFmtId="0" fontId="11" fillId="0" borderId="6" xfId="0" applyFont="1" applyBorder="1" applyAlignment="1">
      <alignment horizontal="center" vertical="center" wrapText="1"/>
    </xf>
    <xf numFmtId="3" fontId="5" fillId="0" borderId="6" xfId="19" applyNumberFormat="1" applyFont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164" fontId="1" fillId="0" borderId="1" xfId="19" applyNumberFormat="1" applyFont="1" applyBorder="1" applyAlignment="1">
      <alignment/>
    </xf>
    <xf numFmtId="164" fontId="6" fillId="0" borderId="1" xfId="19" applyNumberFormat="1" applyFont="1" applyBorder="1" applyAlignment="1">
      <alignment/>
    </xf>
    <xf numFmtId="164" fontId="6" fillId="0" borderId="1" xfId="19" applyNumberFormat="1" applyFont="1" applyBorder="1" applyAlignment="1">
      <alignment/>
    </xf>
    <xf numFmtId="164" fontId="1" fillId="0" borderId="2" xfId="19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7" fillId="0" borderId="3" xfId="15" applyFont="1" applyBorder="1">
      <alignment/>
      <protection/>
    </xf>
    <xf numFmtId="164" fontId="0" fillId="0" borderId="1" xfId="19" applyNumberFormat="1" applyBorder="1" applyAlignment="1">
      <alignment/>
    </xf>
    <xf numFmtId="164" fontId="0" fillId="0" borderId="1" xfId="19" applyNumberFormat="1" applyFont="1" applyBorder="1" applyAlignment="1">
      <alignment/>
    </xf>
    <xf numFmtId="164" fontId="0" fillId="0" borderId="3" xfId="19" applyNumberFormat="1" applyBorder="1" applyAlignment="1">
      <alignment/>
    </xf>
    <xf numFmtId="164" fontId="0" fillId="0" borderId="2" xfId="19" applyNumberFormat="1" applyBorder="1" applyAlignment="1">
      <alignment/>
    </xf>
    <xf numFmtId="164" fontId="0" fillId="0" borderId="4" xfId="19" applyNumberFormat="1" applyBorder="1" applyAlignment="1">
      <alignment/>
    </xf>
    <xf numFmtId="164" fontId="0" fillId="0" borderId="0" xfId="19" applyNumberFormat="1" applyBorder="1" applyAlignment="1">
      <alignment/>
    </xf>
    <xf numFmtId="4" fontId="0" fillId="0" borderId="1" xfId="19" applyNumberFormat="1" applyBorder="1" applyAlignment="1">
      <alignment/>
    </xf>
    <xf numFmtId="0" fontId="5" fillId="0" borderId="5" xfId="0" applyFont="1" applyBorder="1" applyAlignment="1">
      <alignment horizontal="left"/>
    </xf>
    <xf numFmtId="44" fontId="7" fillId="0" borderId="1" xfId="19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19" applyNumberFormat="1" applyFont="1" applyBorder="1" applyAlignment="1">
      <alignment vertical="center" wrapText="1"/>
    </xf>
    <xf numFmtId="164" fontId="12" fillId="0" borderId="1" xfId="19" applyNumberFormat="1" applyFont="1" applyBorder="1" applyAlignment="1">
      <alignment/>
    </xf>
    <xf numFmtId="164" fontId="16" fillId="0" borderId="1" xfId="19" applyNumberFormat="1" applyFont="1" applyBorder="1" applyAlignment="1">
      <alignment/>
    </xf>
    <xf numFmtId="164" fontId="16" fillId="0" borderId="1" xfId="0" applyNumberFormat="1" applyFont="1" applyBorder="1" applyAlignment="1">
      <alignment horizontal="right" vertical="center"/>
    </xf>
    <xf numFmtId="164" fontId="0" fillId="0" borderId="1" xfId="19" applyNumberFormat="1" applyFont="1" applyBorder="1" applyAlignment="1">
      <alignment/>
    </xf>
    <xf numFmtId="164" fontId="0" fillId="0" borderId="1" xfId="0" applyNumberFormat="1" applyFont="1" applyBorder="1" applyAlignment="1">
      <alignment horizontal="right" vertical="center"/>
    </xf>
    <xf numFmtId="44" fontId="17" fillId="0" borderId="1" xfId="19" applyFont="1" applyBorder="1" applyAlignment="1">
      <alignment/>
    </xf>
    <xf numFmtId="164" fontId="5" fillId="0" borderId="1" xfId="19" applyNumberFormat="1" applyFont="1" applyBorder="1" applyAlignment="1">
      <alignment/>
    </xf>
    <xf numFmtId="44" fontId="8" fillId="0" borderId="1" xfId="19" applyFont="1" applyBorder="1" applyAlignment="1">
      <alignment/>
    </xf>
    <xf numFmtId="164" fontId="0" fillId="0" borderId="3" xfId="0" applyNumberFormat="1" applyFont="1" applyBorder="1" applyAlignment="1">
      <alignment horizontal="right" vertical="center"/>
    </xf>
    <xf numFmtId="164" fontId="0" fillId="0" borderId="2" xfId="0" applyNumberFormat="1" applyFont="1" applyBorder="1" applyAlignment="1">
      <alignment horizontal="right" vertical="center"/>
    </xf>
    <xf numFmtId="0" fontId="17" fillId="0" borderId="1" xfId="15" applyFont="1" applyBorder="1">
      <alignment/>
      <protection/>
    </xf>
    <xf numFmtId="164" fontId="11" fillId="0" borderId="5" xfId="0" applyNumberFormat="1" applyFont="1" applyBorder="1" applyAlignment="1">
      <alignment horizontal="right"/>
    </xf>
    <xf numFmtId="164" fontId="5" fillId="0" borderId="3" xfId="19" applyNumberFormat="1" applyFont="1" applyBorder="1" applyAlignment="1">
      <alignment/>
    </xf>
    <xf numFmtId="164" fontId="0" fillId="0" borderId="1" xfId="19" applyNumberFormat="1" applyFont="1" applyBorder="1" applyAlignment="1">
      <alignment/>
    </xf>
    <xf numFmtId="164" fontId="18" fillId="0" borderId="1" xfId="19" applyNumberFormat="1" applyFont="1" applyBorder="1" applyAlignment="1">
      <alignment/>
    </xf>
    <xf numFmtId="164" fontId="15" fillId="0" borderId="2" xfId="19" applyNumberFormat="1" applyFont="1" applyBorder="1" applyAlignment="1">
      <alignment/>
    </xf>
    <xf numFmtId="3" fontId="5" fillId="0" borderId="5" xfId="19" applyNumberFormat="1" applyFont="1" applyBorder="1" applyAlignment="1">
      <alignment horizontal="center" vertical="center" wrapText="1"/>
    </xf>
    <xf numFmtId="3" fontId="15" fillId="0" borderId="5" xfId="19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7" xfId="0" applyBorder="1" applyAlignment="1">
      <alignment/>
    </xf>
    <xf numFmtId="164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</cellXfs>
  <cellStyles count="8">
    <cellStyle name="Normal" xfId="0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06"/>
  <sheetViews>
    <sheetView tabSelected="1" workbookViewId="0" topLeftCell="A1">
      <pane xSplit="4" ySplit="6" topLeftCell="H50" activePane="bottomRight" state="frozen"/>
      <selection pane="topLeft" activeCell="A1" sqref="A1"/>
      <selection pane="topRight" activeCell="E1" sqref="E1"/>
      <selection pane="bottomLeft" activeCell="A9" sqref="A9"/>
      <selection pane="bottomRight" activeCell="P56" sqref="P56"/>
    </sheetView>
  </sheetViews>
  <sheetFormatPr defaultColWidth="9.140625" defaultRowHeight="12.75"/>
  <cols>
    <col min="1" max="1" width="4.7109375" style="6" customWidth="1"/>
    <col min="2" max="2" width="3.57421875" style="1" customWidth="1"/>
    <col min="3" max="3" width="53.7109375" style="0" customWidth="1"/>
    <col min="4" max="4" width="9.7109375" style="0" customWidth="1"/>
    <col min="5" max="5" width="8.140625" style="4" customWidth="1"/>
    <col min="6" max="6" width="7.7109375" style="4" customWidth="1"/>
    <col min="7" max="8" width="9.7109375" style="4" customWidth="1"/>
    <col min="9" max="9" width="0.2890625" style="4" customWidth="1"/>
    <col min="10" max="10" width="9.7109375" style="4" customWidth="1"/>
    <col min="11" max="11" width="8.140625" style="4" customWidth="1"/>
    <col min="12" max="12" width="8.7109375" style="4" customWidth="1"/>
    <col min="13" max="13" width="0.2890625" style="4" customWidth="1"/>
    <col min="14" max="16" width="9.7109375" style="4" customWidth="1"/>
    <col min="17" max="17" width="0.2890625" style="4" customWidth="1"/>
    <col min="18" max="18" width="8.7109375" style="4" customWidth="1"/>
    <col min="19" max="19" width="7.7109375" style="4" customWidth="1"/>
    <col min="20" max="20" width="8.7109375" style="0" customWidth="1"/>
  </cols>
  <sheetData>
    <row r="1" spans="1:20" ht="12.75">
      <c r="A1" s="34"/>
      <c r="S1" s="87" t="s">
        <v>71</v>
      </c>
      <c r="T1" s="88"/>
    </row>
    <row r="2" spans="1:20" ht="30" customHeight="1">
      <c r="A2" s="85" t="s">
        <v>76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3:20" ht="10.5" customHeight="1" thickBot="1">
      <c r="C3" s="2"/>
      <c r="D3" s="2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3" t="s">
        <v>63</v>
      </c>
    </row>
    <row r="4" spans="1:20" ht="12.75" customHeight="1" thickBot="1">
      <c r="A4" s="92" t="s">
        <v>18</v>
      </c>
      <c r="B4" s="94" t="s">
        <v>49</v>
      </c>
      <c r="C4" s="95" t="s">
        <v>0</v>
      </c>
      <c r="D4" s="89" t="s">
        <v>191</v>
      </c>
      <c r="E4" s="90"/>
      <c r="F4" s="90"/>
      <c r="G4" s="90"/>
      <c r="H4" s="91"/>
      <c r="I4" s="10"/>
      <c r="J4" s="97" t="s">
        <v>192</v>
      </c>
      <c r="K4" s="98"/>
      <c r="L4" s="98"/>
      <c r="M4" s="98"/>
      <c r="N4" s="98"/>
      <c r="O4" s="98"/>
      <c r="P4" s="99"/>
      <c r="Q4" s="10"/>
      <c r="R4" s="100" t="s">
        <v>193</v>
      </c>
      <c r="S4" s="101"/>
      <c r="T4" s="102"/>
    </row>
    <row r="5" spans="1:20" ht="64.5" customHeight="1" thickBot="1">
      <c r="A5" s="93"/>
      <c r="B5" s="93"/>
      <c r="C5" s="96"/>
      <c r="D5" s="80" t="s">
        <v>168</v>
      </c>
      <c r="E5" s="80" t="s">
        <v>146</v>
      </c>
      <c r="F5" s="81" t="s">
        <v>75</v>
      </c>
      <c r="G5" s="80" t="s">
        <v>185</v>
      </c>
      <c r="H5" s="80" t="s">
        <v>77</v>
      </c>
      <c r="I5" s="42"/>
      <c r="J5" s="42" t="s">
        <v>186</v>
      </c>
      <c r="K5" s="42" t="s">
        <v>70</v>
      </c>
      <c r="L5" s="42" t="s">
        <v>187</v>
      </c>
      <c r="M5" s="42"/>
      <c r="N5" s="42" t="s">
        <v>188</v>
      </c>
      <c r="O5" s="42" t="s">
        <v>147</v>
      </c>
      <c r="P5" s="42" t="s">
        <v>189</v>
      </c>
      <c r="Q5" s="42"/>
      <c r="R5" s="41" t="s">
        <v>169</v>
      </c>
      <c r="S5" s="42" t="s">
        <v>70</v>
      </c>
      <c r="T5" s="41" t="s">
        <v>190</v>
      </c>
    </row>
    <row r="6" spans="1:20" ht="9.75" customHeight="1" thickBot="1">
      <c r="A6" s="82">
        <v>1</v>
      </c>
      <c r="B6" s="83">
        <v>2</v>
      </c>
      <c r="C6" s="84">
        <v>3</v>
      </c>
      <c r="D6" s="37">
        <v>4</v>
      </c>
      <c r="E6" s="36">
        <v>5</v>
      </c>
      <c r="F6" s="36">
        <v>6</v>
      </c>
      <c r="G6" s="36">
        <v>7</v>
      </c>
      <c r="H6" s="36">
        <v>8</v>
      </c>
      <c r="I6" s="36"/>
      <c r="J6" s="36">
        <v>9</v>
      </c>
      <c r="K6" s="36">
        <v>10</v>
      </c>
      <c r="L6" s="36">
        <v>11</v>
      </c>
      <c r="M6" s="36"/>
      <c r="N6" s="36">
        <v>12</v>
      </c>
      <c r="O6" s="36">
        <v>13</v>
      </c>
      <c r="P6" s="36">
        <v>14</v>
      </c>
      <c r="Q6" s="36"/>
      <c r="R6" s="38">
        <v>15</v>
      </c>
      <c r="S6" s="36">
        <v>16</v>
      </c>
      <c r="T6" s="38">
        <v>17</v>
      </c>
    </row>
    <row r="7" spans="1:20" ht="25.5" customHeight="1">
      <c r="A7" s="9"/>
      <c r="B7" s="8"/>
      <c r="C7" s="59" t="s">
        <v>27</v>
      </c>
      <c r="D7" s="12">
        <f>D9</f>
        <v>400214.5</v>
      </c>
      <c r="E7" s="79">
        <f>E9</f>
        <v>0</v>
      </c>
      <c r="F7" s="12">
        <f>F9</f>
        <v>0</v>
      </c>
      <c r="G7" s="12">
        <f>G9</f>
        <v>400214.5</v>
      </c>
      <c r="H7" s="12">
        <f>H9</f>
        <v>0</v>
      </c>
      <c r="I7" s="12"/>
      <c r="J7" s="12">
        <f>J9</f>
        <v>27055.5</v>
      </c>
      <c r="K7" s="12">
        <f>K9</f>
        <v>0</v>
      </c>
      <c r="L7" s="12">
        <f>L9</f>
        <v>27055.5</v>
      </c>
      <c r="M7" s="12"/>
      <c r="N7" s="12">
        <f>N9</f>
        <v>214579</v>
      </c>
      <c r="O7" s="75">
        <f>O9</f>
        <v>0</v>
      </c>
      <c r="P7" s="35">
        <f>P9</f>
        <v>214579</v>
      </c>
      <c r="Q7" s="12"/>
      <c r="R7" s="12">
        <f>R9</f>
        <v>58600</v>
      </c>
      <c r="S7" s="12">
        <f>S9</f>
        <v>0</v>
      </c>
      <c r="T7" s="12">
        <f>T9</f>
        <v>58600</v>
      </c>
    </row>
    <row r="8" spans="1:20" ht="9.75" customHeight="1">
      <c r="A8" s="7"/>
      <c r="B8" s="13"/>
      <c r="C8" s="15" t="s">
        <v>129</v>
      </c>
      <c r="D8" s="46"/>
      <c r="E8" s="52"/>
      <c r="F8" s="52"/>
      <c r="G8" s="52"/>
      <c r="H8" s="52"/>
      <c r="I8" s="52"/>
      <c r="J8" s="64"/>
      <c r="K8" s="52"/>
      <c r="L8" s="52"/>
      <c r="M8" s="52"/>
      <c r="N8" s="52"/>
      <c r="O8" s="65"/>
      <c r="P8" s="52"/>
      <c r="Q8" s="52"/>
      <c r="R8" s="52"/>
      <c r="S8" s="52"/>
      <c r="T8" s="52"/>
    </row>
    <row r="9" spans="1:20" ht="12.75">
      <c r="A9" s="7">
        <v>2212</v>
      </c>
      <c r="B9" s="13"/>
      <c r="C9" s="17" t="s">
        <v>66</v>
      </c>
      <c r="D9" s="47">
        <v>400214.5</v>
      </c>
      <c r="E9" s="78"/>
      <c r="F9" s="53"/>
      <c r="G9" s="11">
        <f>SUM(D9:F9)</f>
        <v>400214.5</v>
      </c>
      <c r="H9" s="11"/>
      <c r="I9" s="11"/>
      <c r="J9" s="53">
        <v>27055.5</v>
      </c>
      <c r="K9" s="53"/>
      <c r="L9" s="11">
        <f>J9+K9</f>
        <v>27055.5</v>
      </c>
      <c r="M9" s="11"/>
      <c r="N9" s="11">
        <v>214579</v>
      </c>
      <c r="O9" s="66"/>
      <c r="P9" s="11">
        <f>N9+O9</f>
        <v>214579</v>
      </c>
      <c r="Q9" s="11"/>
      <c r="R9" s="11">
        <v>58600</v>
      </c>
      <c r="S9" s="53"/>
      <c r="T9" s="11">
        <f>R9+S9</f>
        <v>58600</v>
      </c>
    </row>
    <row r="10" spans="1:20" ht="25.5" customHeight="1">
      <c r="A10" s="9"/>
      <c r="B10" s="8"/>
      <c r="C10" s="59" t="s">
        <v>64</v>
      </c>
      <c r="D10" s="12">
        <f>D12</f>
        <v>18444.4</v>
      </c>
      <c r="E10" s="12">
        <f>E12</f>
        <v>0</v>
      </c>
      <c r="F10" s="12">
        <f>F12</f>
        <v>0</v>
      </c>
      <c r="G10" s="12">
        <f>G12</f>
        <v>18444.4</v>
      </c>
      <c r="H10" s="12">
        <f>H12</f>
        <v>0</v>
      </c>
      <c r="I10" s="12"/>
      <c r="J10" s="12">
        <f>J12</f>
        <v>200</v>
      </c>
      <c r="K10" s="12">
        <f>K12</f>
        <v>0</v>
      </c>
      <c r="L10" s="12">
        <f>L12</f>
        <v>200</v>
      </c>
      <c r="M10" s="12"/>
      <c r="N10" s="12">
        <f>N12</f>
        <v>0</v>
      </c>
      <c r="O10" s="35">
        <f>O12</f>
        <v>0</v>
      </c>
      <c r="P10" s="35">
        <f>P12</f>
        <v>0</v>
      </c>
      <c r="Q10" s="12"/>
      <c r="R10" s="12">
        <v>0</v>
      </c>
      <c r="S10" s="12">
        <f>S12</f>
        <v>0</v>
      </c>
      <c r="T10" s="12">
        <f>T12</f>
        <v>0</v>
      </c>
    </row>
    <row r="11" spans="1:20" ht="12.75">
      <c r="A11" s="7"/>
      <c r="B11" s="13"/>
      <c r="C11" s="15" t="s">
        <v>194</v>
      </c>
      <c r="D11" s="46"/>
      <c r="E11" s="77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</row>
    <row r="12" spans="1:20" ht="12.75">
      <c r="A12" s="7">
        <v>3639</v>
      </c>
      <c r="B12" s="13"/>
      <c r="C12" s="17" t="s">
        <v>170</v>
      </c>
      <c r="D12" s="47">
        <v>18444.4</v>
      </c>
      <c r="E12" s="67"/>
      <c r="F12" s="52"/>
      <c r="G12" s="11">
        <f>SUM(D12:F12)</f>
        <v>18444.4</v>
      </c>
      <c r="H12" s="11"/>
      <c r="I12" s="11"/>
      <c r="J12" s="11">
        <v>200</v>
      </c>
      <c r="K12" s="11"/>
      <c r="L12" s="11">
        <f>J12+K12</f>
        <v>200</v>
      </c>
      <c r="M12" s="11"/>
      <c r="N12" s="11"/>
      <c r="O12" s="11"/>
      <c r="P12" s="11">
        <f>N12+O12</f>
        <v>0</v>
      </c>
      <c r="Q12" s="11"/>
      <c r="R12" s="11">
        <v>0</v>
      </c>
      <c r="S12" s="52"/>
      <c r="T12" s="11">
        <f>R12+S12</f>
        <v>0</v>
      </c>
    </row>
    <row r="13" spans="1:20" ht="25.5" customHeight="1">
      <c r="A13" s="7"/>
      <c r="B13" s="8"/>
      <c r="C13" s="59" t="s">
        <v>28</v>
      </c>
      <c r="D13" s="30">
        <f>SUM(D15:D19)</f>
        <v>191349</v>
      </c>
      <c r="E13" s="30">
        <f>SUM(E15:E19)</f>
        <v>-360</v>
      </c>
      <c r="F13" s="30">
        <f>SUM(F15:F19)</f>
        <v>0</v>
      </c>
      <c r="G13" s="30">
        <f>SUM(G15:G19)</f>
        <v>190989</v>
      </c>
      <c r="H13" s="30">
        <f>SUM(H15:H19)</f>
        <v>0</v>
      </c>
      <c r="I13" s="30"/>
      <c r="J13" s="30">
        <f>SUM(J15:J19)</f>
        <v>50</v>
      </c>
      <c r="K13" s="30">
        <f>SUM(K15:K19)</f>
        <v>0</v>
      </c>
      <c r="L13" s="30">
        <f>SUM(L15:L19)</f>
        <v>50</v>
      </c>
      <c r="M13" s="30"/>
      <c r="N13" s="30">
        <f>SUM(N15:N19)</f>
        <v>30065.9</v>
      </c>
      <c r="O13" s="76">
        <f>SUM(O15:O19)</f>
        <v>3846</v>
      </c>
      <c r="P13" s="30">
        <f>SUM(P15:P19)</f>
        <v>33911.9</v>
      </c>
      <c r="Q13" s="30"/>
      <c r="R13" s="30">
        <f>SUM(R15:R19)</f>
        <v>32831</v>
      </c>
      <c r="S13" s="30">
        <f>SUM(S15:S19)</f>
        <v>0</v>
      </c>
      <c r="T13" s="30">
        <f>SUM(T15:T19)</f>
        <v>32831</v>
      </c>
    </row>
    <row r="14" spans="1:20" ht="9.75" customHeight="1">
      <c r="A14" s="7"/>
      <c r="B14" s="13"/>
      <c r="C14" s="15" t="s">
        <v>1</v>
      </c>
      <c r="D14" s="46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</row>
    <row r="15" spans="1:20" ht="12.75">
      <c r="A15" s="7">
        <v>3526</v>
      </c>
      <c r="B15" s="13">
        <v>7</v>
      </c>
      <c r="C15" s="16" t="s">
        <v>35</v>
      </c>
      <c r="D15" s="48">
        <v>37888</v>
      </c>
      <c r="E15" s="67"/>
      <c r="F15" s="52"/>
      <c r="G15" s="11">
        <f>SUM(D15:F15)</f>
        <v>37888</v>
      </c>
      <c r="H15" s="11"/>
      <c r="I15" s="11"/>
      <c r="J15" s="11"/>
      <c r="K15" s="66"/>
      <c r="L15" s="11">
        <f>J15+K15</f>
        <v>0</v>
      </c>
      <c r="M15" s="11"/>
      <c r="N15" s="11">
        <v>12552</v>
      </c>
      <c r="O15" s="68">
        <v>2200</v>
      </c>
      <c r="P15" s="11">
        <f>N15+O15</f>
        <v>14752</v>
      </c>
      <c r="Q15" s="11"/>
      <c r="R15" s="11">
        <v>10720</v>
      </c>
      <c r="S15" s="52"/>
      <c r="T15" s="11">
        <f>R15+S15</f>
        <v>10720</v>
      </c>
    </row>
    <row r="16" spans="1:20" ht="12.75">
      <c r="A16" s="7">
        <v>3523</v>
      </c>
      <c r="B16" s="13">
        <v>8</v>
      </c>
      <c r="C16" s="16" t="s">
        <v>36</v>
      </c>
      <c r="D16" s="48">
        <v>6360</v>
      </c>
      <c r="E16" s="52">
        <v>-360</v>
      </c>
      <c r="F16" s="52"/>
      <c r="G16" s="11">
        <f>SUM(D16:F16)</f>
        <v>6000</v>
      </c>
      <c r="H16" s="11">
        <f>360-360</f>
        <v>0</v>
      </c>
      <c r="I16" s="11"/>
      <c r="J16" s="11"/>
      <c r="K16" s="11"/>
      <c r="L16" s="11"/>
      <c r="M16" s="11"/>
      <c r="N16" s="11">
        <v>178</v>
      </c>
      <c r="O16" s="11"/>
      <c r="P16" s="11">
        <f>N16+O16</f>
        <v>178</v>
      </c>
      <c r="Q16" s="11"/>
      <c r="R16" s="11">
        <v>1250</v>
      </c>
      <c r="S16" s="52"/>
      <c r="T16" s="11">
        <f>R16+S16</f>
        <v>1250</v>
      </c>
    </row>
    <row r="17" spans="1:20" ht="12.75">
      <c r="A17" s="7">
        <v>3523</v>
      </c>
      <c r="B17" s="13">
        <v>9</v>
      </c>
      <c r="C17" s="16" t="s">
        <v>34</v>
      </c>
      <c r="D17" s="48">
        <v>850</v>
      </c>
      <c r="E17" s="52"/>
      <c r="F17" s="52"/>
      <c r="G17" s="11">
        <f>SUM(D17:F17)</f>
        <v>850</v>
      </c>
      <c r="H17" s="11"/>
      <c r="I17" s="11"/>
      <c r="J17" s="11"/>
      <c r="K17" s="11"/>
      <c r="L17" s="11">
        <f>J17+K17</f>
        <v>0</v>
      </c>
      <c r="M17" s="11"/>
      <c r="N17" s="11"/>
      <c r="O17" s="11">
        <v>300</v>
      </c>
      <c r="P17" s="11">
        <f>N17+O17</f>
        <v>300</v>
      </c>
      <c r="Q17" s="11"/>
      <c r="R17" s="11">
        <v>250</v>
      </c>
      <c r="S17" s="52"/>
      <c r="T17" s="11">
        <f>R17+S17</f>
        <v>250</v>
      </c>
    </row>
    <row r="18" spans="1:20" ht="12.75">
      <c r="A18" s="7">
        <v>3533</v>
      </c>
      <c r="B18" s="13">
        <v>11</v>
      </c>
      <c r="C18" s="16" t="s">
        <v>59</v>
      </c>
      <c r="D18" s="48">
        <v>142351</v>
      </c>
      <c r="E18" s="65"/>
      <c r="F18" s="52"/>
      <c r="G18" s="11">
        <f>SUM(D18:F18)</f>
        <v>142351</v>
      </c>
      <c r="H18" s="11"/>
      <c r="I18" s="11"/>
      <c r="J18" s="11">
        <v>50</v>
      </c>
      <c r="K18" s="66"/>
      <c r="L18" s="11">
        <f>J18+K18</f>
        <v>50</v>
      </c>
      <c r="M18" s="11"/>
      <c r="N18" s="11">
        <v>17335.9</v>
      </c>
      <c r="O18" s="68">
        <v>1346</v>
      </c>
      <c r="P18" s="11">
        <f>N18+O18</f>
        <v>18681.9</v>
      </c>
      <c r="Q18" s="11"/>
      <c r="R18" s="11">
        <v>20601</v>
      </c>
      <c r="S18" s="52"/>
      <c r="T18" s="11">
        <f>R18+S18</f>
        <v>20601</v>
      </c>
    </row>
    <row r="19" spans="1:20" ht="12.75">
      <c r="A19" s="7">
        <v>3539</v>
      </c>
      <c r="B19" s="13">
        <v>14</v>
      </c>
      <c r="C19" s="17" t="s">
        <v>2</v>
      </c>
      <c r="D19" s="47">
        <v>3900</v>
      </c>
      <c r="E19" s="52"/>
      <c r="F19" s="52"/>
      <c r="G19" s="11">
        <f>SUM(D19:F19)</f>
        <v>3900</v>
      </c>
      <c r="H19" s="11"/>
      <c r="I19" s="11"/>
      <c r="J19" s="11"/>
      <c r="K19" s="11"/>
      <c r="L19" s="11"/>
      <c r="M19" s="11"/>
      <c r="N19" s="11"/>
      <c r="O19" s="11"/>
      <c r="P19" s="11">
        <f>N19+O19</f>
        <v>0</v>
      </c>
      <c r="Q19" s="11"/>
      <c r="R19" s="11">
        <v>10</v>
      </c>
      <c r="S19" s="52"/>
      <c r="T19" s="11">
        <f>R19+S19</f>
        <v>10</v>
      </c>
    </row>
    <row r="20" spans="1:20" ht="25.5" customHeight="1">
      <c r="A20" s="9"/>
      <c r="B20" s="8"/>
      <c r="C20" s="59" t="s">
        <v>29</v>
      </c>
      <c r="D20" s="12">
        <f>SUM(D22:D32)</f>
        <v>100884</v>
      </c>
      <c r="E20" s="12">
        <f>SUM(E22:E32)</f>
        <v>0</v>
      </c>
      <c r="F20" s="12">
        <f>SUM(F22:F32)</f>
        <v>68</v>
      </c>
      <c r="G20" s="12">
        <f>SUM(G22:G32)</f>
        <v>100952</v>
      </c>
      <c r="H20" s="12">
        <f>SUM(H22:H32)</f>
        <v>974.4</v>
      </c>
      <c r="I20" s="12"/>
      <c r="J20" s="12">
        <f>SUM(J22:J32)</f>
        <v>0</v>
      </c>
      <c r="K20" s="12">
        <f>SUM(K22:K32)</f>
        <v>0</v>
      </c>
      <c r="L20" s="12">
        <f>SUM(L22:L32)</f>
        <v>0</v>
      </c>
      <c r="M20" s="12"/>
      <c r="N20" s="12">
        <f>SUM(N22:N32)</f>
        <v>9376</v>
      </c>
      <c r="O20" s="12">
        <f>SUM(O22:O32)</f>
        <v>0</v>
      </c>
      <c r="P20" s="12">
        <f>SUM(P22:P32)</f>
        <v>9376</v>
      </c>
      <c r="Q20" s="12"/>
      <c r="R20" s="12">
        <f>SUM(R22:R32)</f>
        <v>3890</v>
      </c>
      <c r="S20" s="12">
        <f>SUM(S22:S32)</f>
        <v>0</v>
      </c>
      <c r="T20" s="12">
        <f>SUM(T22:T32)</f>
        <v>3890</v>
      </c>
    </row>
    <row r="21" spans="1:20" ht="9.75" customHeight="1">
      <c r="A21" s="9"/>
      <c r="B21" s="8"/>
      <c r="C21" s="15" t="s">
        <v>171</v>
      </c>
      <c r="D21" s="49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2.75">
      <c r="A22" s="7">
        <v>3315</v>
      </c>
      <c r="B22" s="13">
        <v>1</v>
      </c>
      <c r="C22" s="17" t="s">
        <v>4</v>
      </c>
      <c r="D22" s="47">
        <v>8020</v>
      </c>
      <c r="E22" s="67"/>
      <c r="F22" s="52"/>
      <c r="G22" s="11">
        <f aca="true" t="shared" si="0" ref="G22:G32">SUM(D22:F22)</f>
        <v>8020</v>
      </c>
      <c r="H22" s="11">
        <v>500</v>
      </c>
      <c r="I22" s="11"/>
      <c r="J22" s="11"/>
      <c r="K22" s="66"/>
      <c r="L22" s="11">
        <f aca="true" t="shared" si="1" ref="L22:L32">J22+K22</f>
        <v>0</v>
      </c>
      <c r="M22" s="11"/>
      <c r="N22" s="11">
        <v>326</v>
      </c>
      <c r="O22" s="68"/>
      <c r="P22" s="11">
        <f aca="true" t="shared" si="2" ref="P22:P32">N22+O22</f>
        <v>326</v>
      </c>
      <c r="Q22" s="11"/>
      <c r="R22" s="11">
        <v>169</v>
      </c>
      <c r="S22" s="52"/>
      <c r="T22" s="11">
        <f aca="true" t="shared" si="3" ref="T22:T32">R22+S22</f>
        <v>169</v>
      </c>
    </row>
    <row r="23" spans="1:20" ht="12.75">
      <c r="A23" s="7">
        <v>3315</v>
      </c>
      <c r="B23" s="13">
        <v>2</v>
      </c>
      <c r="C23" s="17" t="s">
        <v>5</v>
      </c>
      <c r="D23" s="47">
        <v>4445</v>
      </c>
      <c r="E23" s="67"/>
      <c r="F23" s="52"/>
      <c r="G23" s="11">
        <f t="shared" si="0"/>
        <v>4445</v>
      </c>
      <c r="H23" s="11">
        <v>215</v>
      </c>
      <c r="I23" s="11"/>
      <c r="J23" s="11"/>
      <c r="K23" s="11"/>
      <c r="L23" s="11">
        <f t="shared" si="1"/>
        <v>0</v>
      </c>
      <c r="M23" s="11"/>
      <c r="N23" s="11"/>
      <c r="O23" s="11"/>
      <c r="P23" s="11">
        <f t="shared" si="2"/>
        <v>0</v>
      </c>
      <c r="Q23" s="11"/>
      <c r="R23" s="11">
        <v>210</v>
      </c>
      <c r="S23" s="52"/>
      <c r="T23" s="11">
        <f t="shared" si="3"/>
        <v>210</v>
      </c>
    </row>
    <row r="24" spans="1:20" ht="12.75">
      <c r="A24" s="7">
        <v>3315</v>
      </c>
      <c r="B24" s="13">
        <v>3</v>
      </c>
      <c r="C24" s="17" t="s">
        <v>3</v>
      </c>
      <c r="D24" s="47">
        <v>23690</v>
      </c>
      <c r="E24" s="67">
        <v>-100</v>
      </c>
      <c r="F24" s="52"/>
      <c r="G24" s="11">
        <f t="shared" si="0"/>
        <v>23590</v>
      </c>
      <c r="H24" s="11"/>
      <c r="I24" s="11"/>
      <c r="J24" s="11"/>
      <c r="K24" s="11"/>
      <c r="L24" s="11">
        <f t="shared" si="1"/>
        <v>0</v>
      </c>
      <c r="M24" s="11"/>
      <c r="N24" s="11">
        <v>1900</v>
      </c>
      <c r="O24" s="11"/>
      <c r="P24" s="11">
        <f t="shared" si="2"/>
        <v>1900</v>
      </c>
      <c r="Q24" s="11"/>
      <c r="R24" s="11">
        <v>1260</v>
      </c>
      <c r="S24" s="52"/>
      <c r="T24" s="11">
        <f t="shared" si="3"/>
        <v>1260</v>
      </c>
    </row>
    <row r="25" spans="1:20" ht="12.75">
      <c r="A25" s="7">
        <v>3314</v>
      </c>
      <c r="B25" s="13">
        <v>4</v>
      </c>
      <c r="C25" s="17" t="s">
        <v>65</v>
      </c>
      <c r="D25" s="47">
        <v>29065</v>
      </c>
      <c r="E25" s="67"/>
      <c r="F25" s="52"/>
      <c r="G25" s="11">
        <f t="shared" si="0"/>
        <v>29065</v>
      </c>
      <c r="H25" s="11"/>
      <c r="I25" s="11"/>
      <c r="J25" s="11"/>
      <c r="K25" s="66"/>
      <c r="L25" s="11">
        <f t="shared" si="1"/>
        <v>0</v>
      </c>
      <c r="M25" s="11"/>
      <c r="N25" s="11">
        <v>2850</v>
      </c>
      <c r="O25" s="68"/>
      <c r="P25" s="11">
        <f t="shared" si="2"/>
        <v>2850</v>
      </c>
      <c r="Q25" s="11"/>
      <c r="R25" s="11">
        <v>1590</v>
      </c>
      <c r="S25" s="52"/>
      <c r="T25" s="11">
        <f t="shared" si="3"/>
        <v>1590</v>
      </c>
    </row>
    <row r="26" spans="1:20" ht="12.75">
      <c r="A26" s="7">
        <v>3319</v>
      </c>
      <c r="B26" s="13">
        <v>5</v>
      </c>
      <c r="C26" s="17" t="s">
        <v>148</v>
      </c>
      <c r="D26" s="47">
        <v>4170</v>
      </c>
      <c r="E26" s="67">
        <v>-100</v>
      </c>
      <c r="F26" s="52"/>
      <c r="G26" s="11">
        <f t="shared" si="0"/>
        <v>4070</v>
      </c>
      <c r="H26" s="11"/>
      <c r="I26" s="11"/>
      <c r="J26" s="11"/>
      <c r="K26" s="66"/>
      <c r="L26" s="11">
        <f t="shared" si="1"/>
        <v>0</v>
      </c>
      <c r="M26" s="11"/>
      <c r="N26" s="11">
        <v>170</v>
      </c>
      <c r="O26" s="68"/>
      <c r="P26" s="11">
        <f t="shared" si="2"/>
        <v>170</v>
      </c>
      <c r="Q26" s="11"/>
      <c r="R26" s="11">
        <v>59</v>
      </c>
      <c r="S26" s="52"/>
      <c r="T26" s="11">
        <f t="shared" si="3"/>
        <v>59</v>
      </c>
    </row>
    <row r="27" spans="1:20" ht="12.75">
      <c r="A27" s="7">
        <v>3319</v>
      </c>
      <c r="B27" s="13">
        <v>6</v>
      </c>
      <c r="C27" s="17" t="s">
        <v>19</v>
      </c>
      <c r="D27" s="47">
        <v>5669.6</v>
      </c>
      <c r="E27" s="67"/>
      <c r="F27" s="52"/>
      <c r="G27" s="11">
        <f t="shared" si="0"/>
        <v>5669.6</v>
      </c>
      <c r="H27" s="11"/>
      <c r="I27" s="11"/>
      <c r="J27" s="11"/>
      <c r="K27" s="11"/>
      <c r="L27" s="11">
        <f t="shared" si="1"/>
        <v>0</v>
      </c>
      <c r="M27" s="11"/>
      <c r="N27" s="11">
        <v>160</v>
      </c>
      <c r="O27" s="68"/>
      <c r="P27" s="11">
        <f t="shared" si="2"/>
        <v>160</v>
      </c>
      <c r="Q27" s="11"/>
      <c r="R27" s="11">
        <v>45</v>
      </c>
      <c r="S27" s="52"/>
      <c r="T27" s="11">
        <f t="shared" si="3"/>
        <v>45</v>
      </c>
    </row>
    <row r="28" spans="1:20" ht="12.75">
      <c r="A28" s="7">
        <v>3319</v>
      </c>
      <c r="B28" s="13">
        <v>7</v>
      </c>
      <c r="C28" s="17" t="s">
        <v>78</v>
      </c>
      <c r="D28" s="47">
        <v>5450</v>
      </c>
      <c r="E28" s="67"/>
      <c r="F28" s="52"/>
      <c r="G28" s="11">
        <f t="shared" si="0"/>
        <v>5450</v>
      </c>
      <c r="H28" s="11"/>
      <c r="I28" s="11"/>
      <c r="J28" s="11"/>
      <c r="K28" s="11"/>
      <c r="L28" s="11">
        <f t="shared" si="1"/>
        <v>0</v>
      </c>
      <c r="M28" s="11"/>
      <c r="N28" s="11">
        <v>480</v>
      </c>
      <c r="O28" s="68"/>
      <c r="P28" s="11">
        <f t="shared" si="2"/>
        <v>480</v>
      </c>
      <c r="Q28" s="11"/>
      <c r="R28" s="11">
        <v>166</v>
      </c>
      <c r="S28" s="52"/>
      <c r="T28" s="11">
        <f t="shared" si="3"/>
        <v>166</v>
      </c>
    </row>
    <row r="29" spans="1:20" ht="12.75">
      <c r="A29" s="7">
        <v>3315</v>
      </c>
      <c r="B29" s="13">
        <v>8</v>
      </c>
      <c r="C29" s="17" t="s">
        <v>197</v>
      </c>
      <c r="D29" s="47">
        <v>5835</v>
      </c>
      <c r="E29" s="67"/>
      <c r="F29" s="52">
        <v>68</v>
      </c>
      <c r="G29" s="11">
        <f t="shared" si="0"/>
        <v>5903</v>
      </c>
      <c r="H29" s="11">
        <f>180-180</f>
        <v>0</v>
      </c>
      <c r="I29" s="11"/>
      <c r="J29" s="11"/>
      <c r="K29" s="11"/>
      <c r="L29" s="11">
        <f t="shared" si="1"/>
        <v>0</v>
      </c>
      <c r="M29" s="11"/>
      <c r="N29" s="11">
        <v>100</v>
      </c>
      <c r="O29" s="68"/>
      <c r="P29" s="11">
        <f t="shared" si="2"/>
        <v>100</v>
      </c>
      <c r="Q29" s="11"/>
      <c r="R29" s="11">
        <v>99</v>
      </c>
      <c r="S29" s="52"/>
      <c r="T29" s="11">
        <f t="shared" si="3"/>
        <v>99</v>
      </c>
    </row>
    <row r="30" spans="1:20" ht="12.75">
      <c r="A30" s="7">
        <v>3315</v>
      </c>
      <c r="B30" s="13">
        <v>9</v>
      </c>
      <c r="C30" s="17" t="s">
        <v>44</v>
      </c>
      <c r="D30" s="47">
        <v>3770</v>
      </c>
      <c r="E30" s="67"/>
      <c r="F30" s="52"/>
      <c r="G30" s="11">
        <f t="shared" si="0"/>
        <v>3770</v>
      </c>
      <c r="H30" s="11"/>
      <c r="I30" s="11"/>
      <c r="J30" s="11"/>
      <c r="K30" s="66"/>
      <c r="L30" s="11">
        <f t="shared" si="1"/>
        <v>0</v>
      </c>
      <c r="M30" s="11"/>
      <c r="N30" s="11">
        <v>2940</v>
      </c>
      <c r="O30" s="68"/>
      <c r="P30" s="11">
        <f t="shared" si="2"/>
        <v>2940</v>
      </c>
      <c r="Q30" s="11"/>
      <c r="R30" s="11">
        <v>163</v>
      </c>
      <c r="S30" s="52"/>
      <c r="T30" s="11">
        <f t="shared" si="3"/>
        <v>163</v>
      </c>
    </row>
    <row r="31" spans="1:20" ht="12.75">
      <c r="A31" s="7">
        <v>3315</v>
      </c>
      <c r="B31" s="13">
        <v>10</v>
      </c>
      <c r="C31" s="17" t="s">
        <v>45</v>
      </c>
      <c r="D31" s="47">
        <v>6899.4</v>
      </c>
      <c r="E31" s="67">
        <v>200</v>
      </c>
      <c r="F31" s="52"/>
      <c r="G31" s="11">
        <f t="shared" si="0"/>
        <v>7099.4</v>
      </c>
      <c r="H31" s="11">
        <f>180+79.4</f>
        <v>259.4</v>
      </c>
      <c r="I31" s="11"/>
      <c r="J31" s="11"/>
      <c r="K31" s="11"/>
      <c r="L31" s="11">
        <f t="shared" si="1"/>
        <v>0</v>
      </c>
      <c r="M31" s="11"/>
      <c r="N31" s="11"/>
      <c r="O31" s="68"/>
      <c r="P31" s="11">
        <f t="shared" si="2"/>
        <v>0</v>
      </c>
      <c r="Q31" s="11"/>
      <c r="R31" s="11">
        <v>75</v>
      </c>
      <c r="S31" s="52"/>
      <c r="T31" s="11">
        <f t="shared" si="3"/>
        <v>75</v>
      </c>
    </row>
    <row r="32" spans="1:20" ht="12.75">
      <c r="A32" s="7">
        <v>3315</v>
      </c>
      <c r="B32" s="13">
        <v>11</v>
      </c>
      <c r="C32" s="17" t="s">
        <v>20</v>
      </c>
      <c r="D32" s="47">
        <v>3870</v>
      </c>
      <c r="E32" s="67"/>
      <c r="F32" s="52"/>
      <c r="G32" s="11">
        <f t="shared" si="0"/>
        <v>3870</v>
      </c>
      <c r="H32" s="11"/>
      <c r="I32" s="11"/>
      <c r="J32" s="11"/>
      <c r="K32" s="66"/>
      <c r="L32" s="11">
        <f t="shared" si="1"/>
        <v>0</v>
      </c>
      <c r="M32" s="11"/>
      <c r="N32" s="11">
        <v>450</v>
      </c>
      <c r="O32" s="68"/>
      <c r="P32" s="11">
        <f t="shared" si="2"/>
        <v>450</v>
      </c>
      <c r="Q32" s="11"/>
      <c r="R32" s="11">
        <v>54</v>
      </c>
      <c r="S32" s="52"/>
      <c r="T32" s="11">
        <f t="shared" si="3"/>
        <v>54</v>
      </c>
    </row>
    <row r="33" spans="1:20" ht="25.5" customHeight="1">
      <c r="A33" s="7"/>
      <c r="B33" s="13"/>
      <c r="C33" s="59" t="s">
        <v>30</v>
      </c>
      <c r="D33" s="31">
        <f>SUM(D35:D59)</f>
        <v>370851.19999999995</v>
      </c>
      <c r="E33" s="70">
        <f>SUM(E35:E59)</f>
        <v>1655.3</v>
      </c>
      <c r="F33" s="31">
        <f>SUM(F35:F59)</f>
        <v>0</v>
      </c>
      <c r="G33" s="31">
        <f>SUM(G35:G59)</f>
        <v>372506.5</v>
      </c>
      <c r="H33" s="31">
        <f>SUM(H35:H59)</f>
        <v>19005.3</v>
      </c>
      <c r="I33" s="31"/>
      <c r="J33" s="31">
        <f>SUM(J35:J59)</f>
        <v>1800</v>
      </c>
      <c r="K33" s="31">
        <f>SUM(K35:K59)</f>
        <v>0</v>
      </c>
      <c r="L33" s="31">
        <f>SUM(L35:L59)</f>
        <v>1800</v>
      </c>
      <c r="M33" s="31"/>
      <c r="N33" s="31">
        <f>SUM(N35:N59)</f>
        <v>95094.5</v>
      </c>
      <c r="O33" s="70">
        <f>SUM(O35:O59)</f>
        <v>287</v>
      </c>
      <c r="P33" s="31">
        <f>SUM(P35:P59)</f>
        <v>95381.50000000001</v>
      </c>
      <c r="Q33" s="31"/>
      <c r="R33" s="31">
        <f>SUM(R35:R59)</f>
        <v>21130</v>
      </c>
      <c r="S33" s="31">
        <f>SUM(S35:S59)</f>
        <v>0</v>
      </c>
      <c r="T33" s="31">
        <f>SUM(T35:T59)</f>
        <v>21130</v>
      </c>
    </row>
    <row r="34" spans="1:20" ht="9.75" customHeight="1">
      <c r="A34" s="7"/>
      <c r="B34" s="13"/>
      <c r="C34" s="15" t="s">
        <v>195</v>
      </c>
      <c r="D34" s="46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67"/>
      <c r="P34" s="52"/>
      <c r="Q34" s="52"/>
      <c r="R34" s="52"/>
      <c r="S34" s="52"/>
      <c r="T34" s="52"/>
    </row>
    <row r="35" spans="1:20" ht="12.75" customHeight="1">
      <c r="A35" s="7">
        <v>4316</v>
      </c>
      <c r="B35" s="13">
        <v>1</v>
      </c>
      <c r="C35" s="16" t="s">
        <v>37</v>
      </c>
      <c r="D35" s="48">
        <v>12424</v>
      </c>
      <c r="E35" s="67"/>
      <c r="F35" s="52"/>
      <c r="G35" s="11">
        <f aca="true" t="shared" si="4" ref="G35:G59">SUM(D35:F35)</f>
        <v>12424</v>
      </c>
      <c r="H35" s="11"/>
      <c r="I35" s="11"/>
      <c r="J35" s="11"/>
      <c r="K35" s="11"/>
      <c r="L35" s="11"/>
      <c r="M35" s="11"/>
      <c r="N35" s="11">
        <v>1899.5</v>
      </c>
      <c r="O35" s="68">
        <v>-21.6</v>
      </c>
      <c r="P35" s="11">
        <f aca="true" t="shared" si="5" ref="P35:P59">N35+O35</f>
        <v>1877.9</v>
      </c>
      <c r="Q35" s="11"/>
      <c r="R35" s="11">
        <v>220</v>
      </c>
      <c r="S35" s="52"/>
      <c r="T35" s="11">
        <f aca="true" t="shared" si="6" ref="T35:T59">R35+S35</f>
        <v>220</v>
      </c>
    </row>
    <row r="36" spans="1:20" ht="12.75" customHeight="1">
      <c r="A36" s="7">
        <v>4316</v>
      </c>
      <c r="B36" s="13">
        <v>2</v>
      </c>
      <c r="C36" s="16" t="s">
        <v>21</v>
      </c>
      <c r="D36" s="48">
        <v>16914</v>
      </c>
      <c r="E36" s="67"/>
      <c r="F36" s="52"/>
      <c r="G36" s="11">
        <f t="shared" si="4"/>
        <v>16914</v>
      </c>
      <c r="H36" s="11"/>
      <c r="I36" s="11"/>
      <c r="J36" s="11"/>
      <c r="K36" s="11"/>
      <c r="L36" s="11"/>
      <c r="M36" s="11"/>
      <c r="N36" s="11"/>
      <c r="O36" s="68"/>
      <c r="P36" s="11">
        <f t="shared" si="5"/>
        <v>0</v>
      </c>
      <c r="Q36" s="11"/>
      <c r="R36" s="11">
        <v>291</v>
      </c>
      <c r="S36" s="52"/>
      <c r="T36" s="11">
        <f t="shared" si="6"/>
        <v>291</v>
      </c>
    </row>
    <row r="37" spans="1:20" ht="12.75" customHeight="1">
      <c r="A37" s="7">
        <v>4316</v>
      </c>
      <c r="B37" s="13">
        <v>3</v>
      </c>
      <c r="C37" s="16" t="s">
        <v>46</v>
      </c>
      <c r="D37" s="48">
        <v>13902</v>
      </c>
      <c r="E37" s="67"/>
      <c r="F37" s="52"/>
      <c r="G37" s="11">
        <f t="shared" si="4"/>
        <v>13902</v>
      </c>
      <c r="H37" s="11"/>
      <c r="I37" s="11"/>
      <c r="J37" s="11"/>
      <c r="K37" s="11"/>
      <c r="L37" s="11"/>
      <c r="M37" s="11"/>
      <c r="N37" s="11"/>
      <c r="O37" s="68"/>
      <c r="P37" s="11">
        <f t="shared" si="5"/>
        <v>0</v>
      </c>
      <c r="Q37" s="11"/>
      <c r="R37" s="11">
        <v>21</v>
      </c>
      <c r="S37" s="52"/>
      <c r="T37" s="11">
        <f t="shared" si="6"/>
        <v>21</v>
      </c>
    </row>
    <row r="38" spans="1:20" ht="12.75" customHeight="1">
      <c r="A38" s="7">
        <v>4316</v>
      </c>
      <c r="B38" s="13">
        <v>4</v>
      </c>
      <c r="C38" s="16" t="s">
        <v>22</v>
      </c>
      <c r="D38" s="48">
        <v>11840</v>
      </c>
      <c r="E38" s="67"/>
      <c r="F38" s="52"/>
      <c r="G38" s="11">
        <f t="shared" si="4"/>
        <v>11840</v>
      </c>
      <c r="H38" s="11"/>
      <c r="I38" s="11"/>
      <c r="J38" s="11"/>
      <c r="K38" s="11"/>
      <c r="L38" s="11"/>
      <c r="M38" s="11"/>
      <c r="N38" s="11"/>
      <c r="O38" s="68"/>
      <c r="P38" s="11">
        <f t="shared" si="5"/>
        <v>0</v>
      </c>
      <c r="Q38" s="11"/>
      <c r="R38" s="11">
        <v>1454</v>
      </c>
      <c r="S38" s="52"/>
      <c r="T38" s="11">
        <f t="shared" si="6"/>
        <v>1454</v>
      </c>
    </row>
    <row r="39" spans="1:20" ht="12.75" customHeight="1">
      <c r="A39" s="7">
        <v>4316</v>
      </c>
      <c r="B39" s="13">
        <v>5</v>
      </c>
      <c r="C39" s="16" t="s">
        <v>23</v>
      </c>
      <c r="D39" s="48">
        <v>40524</v>
      </c>
      <c r="E39" s="67"/>
      <c r="F39" s="53"/>
      <c r="G39" s="11">
        <f t="shared" si="4"/>
        <v>40524</v>
      </c>
      <c r="H39" s="11"/>
      <c r="I39" s="11"/>
      <c r="J39" s="11"/>
      <c r="K39" s="11"/>
      <c r="L39" s="11"/>
      <c r="M39" s="11"/>
      <c r="N39" s="11"/>
      <c r="O39" s="68"/>
      <c r="P39" s="11">
        <f t="shared" si="5"/>
        <v>0</v>
      </c>
      <c r="Q39" s="11"/>
      <c r="R39" s="11">
        <v>2755</v>
      </c>
      <c r="S39" s="53"/>
      <c r="T39" s="11">
        <f t="shared" si="6"/>
        <v>2755</v>
      </c>
    </row>
    <row r="40" spans="1:20" ht="12.75" customHeight="1">
      <c r="A40" s="7">
        <v>4316</v>
      </c>
      <c r="B40" s="13">
        <v>6</v>
      </c>
      <c r="C40" s="16" t="s">
        <v>47</v>
      </c>
      <c r="D40" s="48">
        <v>9808</v>
      </c>
      <c r="E40" s="67"/>
      <c r="F40" s="52"/>
      <c r="G40" s="11">
        <f t="shared" si="4"/>
        <v>9808</v>
      </c>
      <c r="H40" s="11"/>
      <c r="I40" s="11"/>
      <c r="J40" s="11"/>
      <c r="K40" s="11"/>
      <c r="L40" s="11"/>
      <c r="M40" s="11"/>
      <c r="N40" s="11">
        <v>890</v>
      </c>
      <c r="O40" s="68"/>
      <c r="P40" s="11">
        <f t="shared" si="5"/>
        <v>890</v>
      </c>
      <c r="Q40" s="11"/>
      <c r="R40" s="11">
        <v>334</v>
      </c>
      <c r="S40" s="52"/>
      <c r="T40" s="11">
        <f t="shared" si="6"/>
        <v>334</v>
      </c>
    </row>
    <row r="41" spans="1:20" ht="12.75" customHeight="1">
      <c r="A41" s="7">
        <v>4316</v>
      </c>
      <c r="B41" s="13">
        <v>7</v>
      </c>
      <c r="C41" s="16" t="s">
        <v>53</v>
      </c>
      <c r="D41" s="48">
        <v>18115</v>
      </c>
      <c r="E41" s="67"/>
      <c r="F41" s="52"/>
      <c r="G41" s="11">
        <f t="shared" si="4"/>
        <v>18115</v>
      </c>
      <c r="H41" s="11">
        <v>450</v>
      </c>
      <c r="I41" s="11"/>
      <c r="J41" s="11"/>
      <c r="K41" s="11"/>
      <c r="L41" s="11"/>
      <c r="M41" s="11"/>
      <c r="N41" s="11">
        <v>4500</v>
      </c>
      <c r="O41" s="68">
        <v>-100</v>
      </c>
      <c r="P41" s="11">
        <f t="shared" si="5"/>
        <v>4400</v>
      </c>
      <c r="Q41" s="11"/>
      <c r="R41" s="11">
        <v>1552</v>
      </c>
      <c r="S41" s="52"/>
      <c r="T41" s="11">
        <f t="shared" si="6"/>
        <v>1552</v>
      </c>
    </row>
    <row r="42" spans="1:20" ht="12.75" customHeight="1">
      <c r="A42" s="7">
        <v>4316</v>
      </c>
      <c r="B42" s="13">
        <v>8</v>
      </c>
      <c r="C42" s="16" t="s">
        <v>24</v>
      </c>
      <c r="D42" s="48">
        <v>6882</v>
      </c>
      <c r="E42" s="67"/>
      <c r="F42" s="52"/>
      <c r="G42" s="11">
        <f t="shared" si="4"/>
        <v>6882</v>
      </c>
      <c r="H42" s="11"/>
      <c r="I42" s="11"/>
      <c r="J42" s="11"/>
      <c r="K42" s="11"/>
      <c r="L42" s="11"/>
      <c r="M42" s="11"/>
      <c r="N42" s="11">
        <v>2550</v>
      </c>
      <c r="O42" s="68"/>
      <c r="P42" s="11">
        <f t="shared" si="5"/>
        <v>2550</v>
      </c>
      <c r="Q42" s="11"/>
      <c r="R42" s="11">
        <v>123</v>
      </c>
      <c r="S42" s="52"/>
      <c r="T42" s="11">
        <f t="shared" si="6"/>
        <v>123</v>
      </c>
    </row>
    <row r="43" spans="1:20" ht="12.75" customHeight="1">
      <c r="A43" s="7">
        <v>4316</v>
      </c>
      <c r="B43" s="13">
        <v>9</v>
      </c>
      <c r="C43" s="16" t="s">
        <v>38</v>
      </c>
      <c r="D43" s="48">
        <v>15778</v>
      </c>
      <c r="E43" s="67">
        <v>455.3</v>
      </c>
      <c r="F43" s="52"/>
      <c r="G43" s="11">
        <f t="shared" si="4"/>
        <v>16233.3</v>
      </c>
      <c r="H43" s="11">
        <f>500-350+500+455.3</f>
        <v>1105.3</v>
      </c>
      <c r="I43" s="11"/>
      <c r="J43" s="11"/>
      <c r="K43" s="11"/>
      <c r="L43" s="11"/>
      <c r="M43" s="11"/>
      <c r="N43" s="11">
        <v>4128.8</v>
      </c>
      <c r="O43" s="68">
        <v>605</v>
      </c>
      <c r="P43" s="11">
        <f t="shared" si="5"/>
        <v>4733.8</v>
      </c>
      <c r="Q43" s="11"/>
      <c r="R43" s="11">
        <v>330</v>
      </c>
      <c r="S43" s="52"/>
      <c r="T43" s="11">
        <f t="shared" si="6"/>
        <v>330</v>
      </c>
    </row>
    <row r="44" spans="1:20" ht="12.75" customHeight="1">
      <c r="A44" s="7">
        <v>4316</v>
      </c>
      <c r="B44" s="13">
        <v>10</v>
      </c>
      <c r="C44" s="16" t="s">
        <v>25</v>
      </c>
      <c r="D44" s="48">
        <v>5080</v>
      </c>
      <c r="E44" s="67"/>
      <c r="F44" s="52"/>
      <c r="G44" s="11">
        <f t="shared" si="4"/>
        <v>5080</v>
      </c>
      <c r="H44" s="11"/>
      <c r="I44" s="11"/>
      <c r="J44" s="11"/>
      <c r="K44" s="11"/>
      <c r="L44" s="11"/>
      <c r="M44" s="11"/>
      <c r="N44" s="11"/>
      <c r="O44" s="68"/>
      <c r="P44" s="11">
        <f t="shared" si="5"/>
        <v>0</v>
      </c>
      <c r="Q44" s="11"/>
      <c r="R44" s="11">
        <v>105</v>
      </c>
      <c r="S44" s="52"/>
      <c r="T44" s="11">
        <f t="shared" si="6"/>
        <v>105</v>
      </c>
    </row>
    <row r="45" spans="1:20" ht="12.75" customHeight="1">
      <c r="A45" s="7">
        <v>4316</v>
      </c>
      <c r="B45" s="13">
        <v>11</v>
      </c>
      <c r="C45" s="16" t="s">
        <v>26</v>
      </c>
      <c r="D45" s="48">
        <v>11000</v>
      </c>
      <c r="E45" s="67"/>
      <c r="F45" s="52"/>
      <c r="G45" s="11">
        <f t="shared" si="4"/>
        <v>11000</v>
      </c>
      <c r="H45" s="11"/>
      <c r="I45" s="11"/>
      <c r="J45" s="11"/>
      <c r="K45" s="11"/>
      <c r="L45" s="11"/>
      <c r="M45" s="11"/>
      <c r="N45" s="11"/>
      <c r="O45" s="68"/>
      <c r="P45" s="11">
        <f t="shared" si="5"/>
        <v>0</v>
      </c>
      <c r="Q45" s="11"/>
      <c r="R45" s="11">
        <v>291</v>
      </c>
      <c r="S45" s="52"/>
      <c r="T45" s="11">
        <f t="shared" si="6"/>
        <v>291</v>
      </c>
    </row>
    <row r="46" spans="1:20" ht="12.75" customHeight="1">
      <c r="A46" s="7">
        <v>4313</v>
      </c>
      <c r="B46" s="13">
        <v>13</v>
      </c>
      <c r="C46" s="16" t="s">
        <v>196</v>
      </c>
      <c r="D46" s="48">
        <v>23943.6</v>
      </c>
      <c r="E46" s="67"/>
      <c r="F46" s="52"/>
      <c r="G46" s="11">
        <f t="shared" si="4"/>
        <v>23943.6</v>
      </c>
      <c r="H46" s="11"/>
      <c r="I46" s="11"/>
      <c r="J46" s="11"/>
      <c r="K46" s="11"/>
      <c r="L46" s="11"/>
      <c r="M46" s="11"/>
      <c r="N46" s="11">
        <v>1510</v>
      </c>
      <c r="O46" s="68"/>
      <c r="P46" s="11">
        <f t="shared" si="5"/>
        <v>1510</v>
      </c>
      <c r="Q46" s="11"/>
      <c r="R46" s="11">
        <v>756</v>
      </c>
      <c r="S46" s="52"/>
      <c r="T46" s="11">
        <f t="shared" si="6"/>
        <v>756</v>
      </c>
    </row>
    <row r="47" spans="1:20" ht="12.75">
      <c r="A47" s="7">
        <v>4311</v>
      </c>
      <c r="B47" s="13">
        <v>14</v>
      </c>
      <c r="C47" s="17" t="s">
        <v>79</v>
      </c>
      <c r="D47" s="47">
        <v>13720</v>
      </c>
      <c r="E47" s="67"/>
      <c r="F47" s="52"/>
      <c r="G47" s="11">
        <f t="shared" si="4"/>
        <v>13720</v>
      </c>
      <c r="H47" s="11">
        <f>300-300</f>
        <v>0</v>
      </c>
      <c r="I47" s="11"/>
      <c r="J47" s="11"/>
      <c r="K47" s="11"/>
      <c r="L47" s="11"/>
      <c r="M47" s="11"/>
      <c r="N47" s="11">
        <v>850</v>
      </c>
      <c r="O47" s="68">
        <v>-50</v>
      </c>
      <c r="P47" s="11">
        <f t="shared" si="5"/>
        <v>800</v>
      </c>
      <c r="Q47" s="11"/>
      <c r="R47" s="11">
        <v>593</v>
      </c>
      <c r="S47" s="52"/>
      <c r="T47" s="11">
        <f t="shared" si="6"/>
        <v>593</v>
      </c>
    </row>
    <row r="48" spans="1:20" ht="12.75">
      <c r="A48" s="7">
        <v>4313</v>
      </c>
      <c r="B48" s="13">
        <v>15</v>
      </c>
      <c r="C48" s="17" t="s">
        <v>39</v>
      </c>
      <c r="D48" s="47">
        <v>14630</v>
      </c>
      <c r="E48" s="67">
        <f>400+800</f>
        <v>1200</v>
      </c>
      <c r="F48" s="52"/>
      <c r="G48" s="11">
        <f t="shared" si="4"/>
        <v>15830</v>
      </c>
      <c r="H48" s="11">
        <f>400+800</f>
        <v>1200</v>
      </c>
      <c r="I48" s="11"/>
      <c r="J48" s="11"/>
      <c r="K48" s="11"/>
      <c r="L48" s="11"/>
      <c r="M48" s="11"/>
      <c r="N48" s="11">
        <v>19051.2</v>
      </c>
      <c r="O48" s="68"/>
      <c r="P48" s="11">
        <f t="shared" si="5"/>
        <v>19051.2</v>
      </c>
      <c r="Q48" s="11"/>
      <c r="R48" s="11">
        <v>1344</v>
      </c>
      <c r="S48" s="52"/>
      <c r="T48" s="11">
        <f t="shared" si="6"/>
        <v>1344</v>
      </c>
    </row>
    <row r="49" spans="1:20" ht="12.75">
      <c r="A49" s="7">
        <v>4313</v>
      </c>
      <c r="B49" s="13">
        <v>16</v>
      </c>
      <c r="C49" s="17" t="s">
        <v>40</v>
      </c>
      <c r="D49" s="47">
        <v>16800</v>
      </c>
      <c r="E49" s="67"/>
      <c r="F49" s="52"/>
      <c r="G49" s="11">
        <f t="shared" si="4"/>
        <v>16800</v>
      </c>
      <c r="H49" s="11"/>
      <c r="I49" s="11"/>
      <c r="J49" s="11"/>
      <c r="K49" s="11"/>
      <c r="L49" s="11"/>
      <c r="M49" s="11"/>
      <c r="N49" s="11"/>
      <c r="O49" s="68"/>
      <c r="P49" s="11">
        <f t="shared" si="5"/>
        <v>0</v>
      </c>
      <c r="Q49" s="11"/>
      <c r="R49" s="11">
        <v>2258</v>
      </c>
      <c r="S49" s="52"/>
      <c r="T49" s="11">
        <f t="shared" si="6"/>
        <v>2258</v>
      </c>
    </row>
    <row r="50" spans="1:20" ht="12.75">
      <c r="A50" s="7">
        <v>4313</v>
      </c>
      <c r="B50" s="13">
        <v>17</v>
      </c>
      <c r="C50" s="17" t="s">
        <v>48</v>
      </c>
      <c r="D50" s="47">
        <v>4970</v>
      </c>
      <c r="E50" s="67"/>
      <c r="F50" s="52"/>
      <c r="G50" s="11">
        <f t="shared" si="4"/>
        <v>4970</v>
      </c>
      <c r="H50" s="11">
        <v>650</v>
      </c>
      <c r="I50" s="11"/>
      <c r="J50" s="11"/>
      <c r="K50" s="11"/>
      <c r="L50" s="11"/>
      <c r="M50" s="11"/>
      <c r="N50" s="11">
        <v>800</v>
      </c>
      <c r="O50" s="68">
        <v>-41.1</v>
      </c>
      <c r="P50" s="11">
        <f t="shared" si="5"/>
        <v>758.9</v>
      </c>
      <c r="Q50" s="11"/>
      <c r="R50" s="11">
        <v>59</v>
      </c>
      <c r="S50" s="52"/>
      <c r="T50" s="11">
        <f t="shared" si="6"/>
        <v>59</v>
      </c>
    </row>
    <row r="51" spans="1:20" ht="12.75">
      <c r="A51" s="7">
        <v>4311</v>
      </c>
      <c r="B51" s="13">
        <v>18</v>
      </c>
      <c r="C51" s="17" t="s">
        <v>41</v>
      </c>
      <c r="D51" s="47">
        <v>29020</v>
      </c>
      <c r="E51" s="67"/>
      <c r="F51" s="52"/>
      <c r="G51" s="11">
        <f t="shared" si="4"/>
        <v>29020</v>
      </c>
      <c r="H51" s="11">
        <v>15000</v>
      </c>
      <c r="I51" s="11"/>
      <c r="J51" s="11"/>
      <c r="K51" s="11"/>
      <c r="L51" s="11"/>
      <c r="M51" s="11"/>
      <c r="N51" s="11">
        <v>22444.3</v>
      </c>
      <c r="O51" s="68"/>
      <c r="P51" s="11">
        <f t="shared" si="5"/>
        <v>22444.3</v>
      </c>
      <c r="Q51" s="11"/>
      <c r="R51" s="11">
        <v>525</v>
      </c>
      <c r="S51" s="52"/>
      <c r="T51" s="11">
        <f t="shared" si="6"/>
        <v>525</v>
      </c>
    </row>
    <row r="52" spans="1:20" ht="12.75">
      <c r="A52" s="7">
        <v>4311</v>
      </c>
      <c r="B52" s="13">
        <v>19</v>
      </c>
      <c r="C52" s="17" t="s">
        <v>42</v>
      </c>
      <c r="D52" s="47">
        <v>9680</v>
      </c>
      <c r="E52" s="67"/>
      <c r="F52" s="52"/>
      <c r="G52" s="11">
        <f t="shared" si="4"/>
        <v>9680</v>
      </c>
      <c r="H52" s="11"/>
      <c r="I52" s="11"/>
      <c r="J52" s="11">
        <v>600</v>
      </c>
      <c r="K52" s="11"/>
      <c r="L52" s="11">
        <f>J52+K52</f>
        <v>600</v>
      </c>
      <c r="M52" s="11"/>
      <c r="N52" s="11">
        <v>7450.3</v>
      </c>
      <c r="O52" s="68"/>
      <c r="P52" s="11">
        <f t="shared" si="5"/>
        <v>7450.3</v>
      </c>
      <c r="Q52" s="11"/>
      <c r="R52" s="11">
        <v>512</v>
      </c>
      <c r="S52" s="52"/>
      <c r="T52" s="11">
        <f t="shared" si="6"/>
        <v>512</v>
      </c>
    </row>
    <row r="53" spans="1:20" ht="12.75">
      <c r="A53" s="7">
        <v>4313</v>
      </c>
      <c r="B53" s="13">
        <v>20</v>
      </c>
      <c r="C53" s="17" t="s">
        <v>54</v>
      </c>
      <c r="D53" s="47">
        <v>21778</v>
      </c>
      <c r="E53" s="67"/>
      <c r="F53" s="52"/>
      <c r="G53" s="11">
        <f t="shared" si="4"/>
        <v>21778</v>
      </c>
      <c r="H53" s="11"/>
      <c r="I53" s="11"/>
      <c r="J53" s="11"/>
      <c r="K53" s="11"/>
      <c r="L53" s="11"/>
      <c r="M53" s="11"/>
      <c r="N53" s="11"/>
      <c r="O53" s="68"/>
      <c r="P53" s="11">
        <f t="shared" si="5"/>
        <v>0</v>
      </c>
      <c r="Q53" s="11"/>
      <c r="R53" s="11">
        <v>2415</v>
      </c>
      <c r="S53" s="52"/>
      <c r="T53" s="11">
        <f t="shared" si="6"/>
        <v>2415</v>
      </c>
    </row>
    <row r="54" spans="1:20" ht="12.75">
      <c r="A54" s="7">
        <v>4313</v>
      </c>
      <c r="B54" s="13">
        <v>21</v>
      </c>
      <c r="C54" s="17" t="s">
        <v>62</v>
      </c>
      <c r="D54" s="47">
        <v>15764</v>
      </c>
      <c r="E54" s="67"/>
      <c r="F54" s="52"/>
      <c r="G54" s="11">
        <f t="shared" si="4"/>
        <v>15764</v>
      </c>
      <c r="H54" s="11"/>
      <c r="I54" s="11"/>
      <c r="J54" s="11">
        <v>600</v>
      </c>
      <c r="K54" s="11"/>
      <c r="L54" s="11">
        <f>J54+K54</f>
        <v>600</v>
      </c>
      <c r="M54" s="11"/>
      <c r="N54" s="11">
        <v>23324.2</v>
      </c>
      <c r="O54" s="68">
        <v>-102.9</v>
      </c>
      <c r="P54" s="11">
        <f t="shared" si="5"/>
        <v>23221.3</v>
      </c>
      <c r="Q54" s="11"/>
      <c r="R54" s="11">
        <v>942</v>
      </c>
      <c r="S54" s="52"/>
      <c r="T54" s="11">
        <f t="shared" si="6"/>
        <v>942</v>
      </c>
    </row>
    <row r="55" spans="1:20" ht="12.75">
      <c r="A55" s="7">
        <v>4316</v>
      </c>
      <c r="B55" s="13">
        <v>24</v>
      </c>
      <c r="C55" s="17" t="s">
        <v>61</v>
      </c>
      <c r="D55" s="47">
        <v>17572</v>
      </c>
      <c r="E55" s="67"/>
      <c r="F55" s="52"/>
      <c r="G55" s="11">
        <f t="shared" si="4"/>
        <v>17572</v>
      </c>
      <c r="H55" s="11"/>
      <c r="I55" s="11"/>
      <c r="J55" s="11"/>
      <c r="K55" s="11"/>
      <c r="L55" s="11"/>
      <c r="M55" s="11"/>
      <c r="N55" s="11"/>
      <c r="O55" s="68"/>
      <c r="P55" s="11">
        <f t="shared" si="5"/>
        <v>0</v>
      </c>
      <c r="Q55" s="11"/>
      <c r="R55" s="11">
        <v>2726</v>
      </c>
      <c r="S55" s="52"/>
      <c r="T55" s="11">
        <f t="shared" si="6"/>
        <v>2726</v>
      </c>
    </row>
    <row r="56" spans="1:20" ht="12.75">
      <c r="A56" s="7">
        <v>4316</v>
      </c>
      <c r="B56" s="13">
        <v>25</v>
      </c>
      <c r="C56" s="17" t="s">
        <v>58</v>
      </c>
      <c r="D56" s="47">
        <v>8336.6</v>
      </c>
      <c r="E56" s="67"/>
      <c r="F56" s="52"/>
      <c r="G56" s="11">
        <f t="shared" si="4"/>
        <v>8336.6</v>
      </c>
      <c r="H56" s="11">
        <v>600</v>
      </c>
      <c r="I56" s="11"/>
      <c r="J56" s="11">
        <v>600</v>
      </c>
      <c r="K56" s="11"/>
      <c r="L56" s="11">
        <f>J56+K56</f>
        <v>600</v>
      </c>
      <c r="M56" s="11"/>
      <c r="N56" s="11">
        <v>700</v>
      </c>
      <c r="O56" s="68"/>
      <c r="P56" s="11">
        <f t="shared" si="5"/>
        <v>700</v>
      </c>
      <c r="Q56" s="11"/>
      <c r="R56" s="11">
        <v>228</v>
      </c>
      <c r="S56" s="52"/>
      <c r="T56" s="11">
        <f t="shared" si="6"/>
        <v>228</v>
      </c>
    </row>
    <row r="57" spans="1:20" ht="12.75">
      <c r="A57" s="7">
        <v>4316</v>
      </c>
      <c r="B57" s="13">
        <v>26</v>
      </c>
      <c r="C57" s="17" t="s">
        <v>55</v>
      </c>
      <c r="D57" s="47">
        <v>15930</v>
      </c>
      <c r="E57" s="67"/>
      <c r="F57" s="52"/>
      <c r="G57" s="11">
        <f t="shared" si="4"/>
        <v>15930</v>
      </c>
      <c r="H57" s="11"/>
      <c r="I57" s="11"/>
      <c r="J57" s="11"/>
      <c r="K57" s="11"/>
      <c r="L57" s="11"/>
      <c r="M57" s="11"/>
      <c r="N57" s="11">
        <v>1200</v>
      </c>
      <c r="O57" s="68"/>
      <c r="P57" s="11">
        <f t="shared" si="5"/>
        <v>1200</v>
      </c>
      <c r="Q57" s="11"/>
      <c r="R57" s="11">
        <v>1020</v>
      </c>
      <c r="S57" s="52"/>
      <c r="T57" s="11">
        <f t="shared" si="6"/>
        <v>1020</v>
      </c>
    </row>
    <row r="58" spans="1:20" ht="12.75">
      <c r="A58" s="7">
        <v>4316</v>
      </c>
      <c r="B58" s="13">
        <v>27</v>
      </c>
      <c r="C58" s="17" t="s">
        <v>57</v>
      </c>
      <c r="D58" s="47">
        <v>6500</v>
      </c>
      <c r="E58" s="67"/>
      <c r="F58" s="52"/>
      <c r="G58" s="11">
        <f t="shared" si="4"/>
        <v>6500</v>
      </c>
      <c r="H58" s="11"/>
      <c r="I58" s="11"/>
      <c r="J58" s="11"/>
      <c r="K58" s="11"/>
      <c r="L58" s="11"/>
      <c r="M58" s="11"/>
      <c r="N58" s="11">
        <v>3196.2</v>
      </c>
      <c r="O58" s="68"/>
      <c r="P58" s="11">
        <f t="shared" si="5"/>
        <v>3196.2</v>
      </c>
      <c r="Q58" s="11"/>
      <c r="R58" s="11">
        <v>86</v>
      </c>
      <c r="S58" s="52"/>
      <c r="T58" s="11">
        <f t="shared" si="6"/>
        <v>86</v>
      </c>
    </row>
    <row r="59" spans="1:20" ht="12.75">
      <c r="A59" s="7">
        <v>4316</v>
      </c>
      <c r="B59" s="13">
        <v>28</v>
      </c>
      <c r="C59" s="17" t="s">
        <v>56</v>
      </c>
      <c r="D59" s="47">
        <v>9940</v>
      </c>
      <c r="E59" s="67"/>
      <c r="F59" s="52"/>
      <c r="G59" s="11">
        <f t="shared" si="4"/>
        <v>9940</v>
      </c>
      <c r="H59" s="11"/>
      <c r="I59" s="11"/>
      <c r="J59" s="11"/>
      <c r="K59" s="11"/>
      <c r="L59" s="11"/>
      <c r="M59" s="11"/>
      <c r="N59" s="11">
        <v>600</v>
      </c>
      <c r="O59" s="68">
        <v>-2.4</v>
      </c>
      <c r="P59" s="11">
        <f t="shared" si="5"/>
        <v>597.6</v>
      </c>
      <c r="Q59" s="11"/>
      <c r="R59" s="11">
        <v>190</v>
      </c>
      <c r="S59" s="52"/>
      <c r="T59" s="11">
        <f t="shared" si="6"/>
        <v>190</v>
      </c>
    </row>
    <row r="60" spans="1:22" ht="25.5" customHeight="1">
      <c r="A60" s="7"/>
      <c r="B60" s="13"/>
      <c r="C60" s="32" t="s">
        <v>31</v>
      </c>
      <c r="D60" s="31">
        <f>SUM(D62:D185)</f>
        <v>322968.1</v>
      </c>
      <c r="E60" s="70">
        <f>SUM(E62:E185)</f>
        <v>601.7</v>
      </c>
      <c r="F60" s="70">
        <f>SUM(F62:F185)</f>
        <v>100.1</v>
      </c>
      <c r="G60" s="31">
        <f>SUM(G62:G185)</f>
        <v>323669.89999999997</v>
      </c>
      <c r="H60" s="31">
        <f>SUM(H62:H185)</f>
        <v>10871.900000000001</v>
      </c>
      <c r="I60" s="31"/>
      <c r="J60" s="31">
        <f>SUM(J62:J185)</f>
        <v>6495</v>
      </c>
      <c r="K60" s="31">
        <f>SUM(K62:K185)</f>
        <v>0</v>
      </c>
      <c r="L60" s="31">
        <f>SUM(L62:L185)</f>
        <v>6495</v>
      </c>
      <c r="M60" s="31"/>
      <c r="N60" s="31">
        <f>SUM(N62:N185)</f>
        <v>96467.6</v>
      </c>
      <c r="O60" s="70">
        <f>SUM(O62:O185)</f>
        <v>1930</v>
      </c>
      <c r="P60" s="31">
        <f>SUM(P62:P185)</f>
        <v>98397.6</v>
      </c>
      <c r="Q60" s="31"/>
      <c r="R60" s="31">
        <f>SUM(R62:R185)</f>
        <v>30475.400000000005</v>
      </c>
      <c r="S60" s="70">
        <f>SUM(S62:S185)</f>
        <v>0</v>
      </c>
      <c r="T60" s="31">
        <f>SUM(T62:T185)</f>
        <v>30475.400000000005</v>
      </c>
      <c r="V60" s="40"/>
    </row>
    <row r="61" spans="1:20" ht="19.5" customHeight="1">
      <c r="A61" s="7"/>
      <c r="B61" s="13"/>
      <c r="C61" s="63" t="s">
        <v>172</v>
      </c>
      <c r="D61" s="46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</row>
    <row r="62" spans="1:20" ht="12.75">
      <c r="A62" s="7">
        <v>3121</v>
      </c>
      <c r="B62" s="13">
        <v>1</v>
      </c>
      <c r="C62" s="18" t="s">
        <v>130</v>
      </c>
      <c r="D62" s="11">
        <v>3015.3</v>
      </c>
      <c r="E62" s="52"/>
      <c r="F62" s="52"/>
      <c r="G62" s="11">
        <f aca="true" t="shared" si="7" ref="G62:G93">SUM(D62:F62)</f>
        <v>3015.3</v>
      </c>
      <c r="H62" s="11"/>
      <c r="I62" s="11"/>
      <c r="J62" s="11"/>
      <c r="K62" s="11"/>
      <c r="L62" s="11"/>
      <c r="M62" s="11"/>
      <c r="N62" s="11"/>
      <c r="O62" s="11"/>
      <c r="P62" s="11">
        <f aca="true" t="shared" si="8" ref="P62:P93">N62+O62</f>
        <v>0</v>
      </c>
      <c r="Q62" s="11"/>
      <c r="R62" s="11">
        <v>131.4</v>
      </c>
      <c r="S62" s="52"/>
      <c r="T62" s="11">
        <f aca="true" t="shared" si="9" ref="T62:T93">R62+S62</f>
        <v>131.4</v>
      </c>
    </row>
    <row r="63" spans="1:20" ht="12.75">
      <c r="A63" s="7">
        <v>3121</v>
      </c>
      <c r="B63" s="13">
        <v>2</v>
      </c>
      <c r="C63" s="18" t="s">
        <v>149</v>
      </c>
      <c r="D63" s="11">
        <v>3790.7</v>
      </c>
      <c r="E63" s="52">
        <v>213.7</v>
      </c>
      <c r="F63" s="52"/>
      <c r="G63" s="11">
        <f t="shared" si="7"/>
        <v>4004.3999999999996</v>
      </c>
      <c r="H63" s="11">
        <v>213.7</v>
      </c>
      <c r="I63" s="11"/>
      <c r="J63" s="11"/>
      <c r="K63" s="11"/>
      <c r="L63" s="11"/>
      <c r="M63" s="11"/>
      <c r="N63" s="11"/>
      <c r="O63" s="11"/>
      <c r="P63" s="11">
        <f t="shared" si="8"/>
        <v>0</v>
      </c>
      <c r="Q63" s="11"/>
      <c r="R63" s="11">
        <v>138.4</v>
      </c>
      <c r="S63" s="52"/>
      <c r="T63" s="11">
        <f t="shared" si="9"/>
        <v>138.4</v>
      </c>
    </row>
    <row r="64" spans="1:20" ht="12.75">
      <c r="A64" s="7">
        <v>3121</v>
      </c>
      <c r="B64" s="13">
        <v>3</v>
      </c>
      <c r="C64" s="18" t="s">
        <v>131</v>
      </c>
      <c r="D64" s="11">
        <v>1511.5</v>
      </c>
      <c r="E64" s="52"/>
      <c r="F64" s="52"/>
      <c r="G64" s="11">
        <f t="shared" si="7"/>
        <v>1511.5</v>
      </c>
      <c r="H64" s="11"/>
      <c r="I64" s="11"/>
      <c r="J64" s="11"/>
      <c r="K64" s="11"/>
      <c r="L64" s="11">
        <f>J64+K64</f>
        <v>0</v>
      </c>
      <c r="M64" s="11"/>
      <c r="N64" s="11"/>
      <c r="O64" s="11"/>
      <c r="P64" s="11">
        <f t="shared" si="8"/>
        <v>0</v>
      </c>
      <c r="Q64" s="11"/>
      <c r="R64" s="11">
        <v>128.7</v>
      </c>
      <c r="S64" s="52"/>
      <c r="T64" s="11">
        <f t="shared" si="9"/>
        <v>128.7</v>
      </c>
    </row>
    <row r="65" spans="1:20" ht="12.75">
      <c r="A65" s="7">
        <v>3122</v>
      </c>
      <c r="B65" s="13">
        <v>4</v>
      </c>
      <c r="C65" s="18" t="s">
        <v>80</v>
      </c>
      <c r="D65" s="11">
        <v>4064.4</v>
      </c>
      <c r="E65" s="52"/>
      <c r="F65" s="58"/>
      <c r="G65" s="11">
        <f t="shared" si="7"/>
        <v>4064.4</v>
      </c>
      <c r="H65" s="11"/>
      <c r="I65" s="11"/>
      <c r="J65" s="11"/>
      <c r="K65" s="11"/>
      <c r="L65" s="11"/>
      <c r="M65" s="11"/>
      <c r="N65" s="11"/>
      <c r="O65" s="11"/>
      <c r="P65" s="11">
        <f t="shared" si="8"/>
        <v>0</v>
      </c>
      <c r="Q65" s="11"/>
      <c r="R65" s="11">
        <v>570.3</v>
      </c>
      <c r="S65" s="52"/>
      <c r="T65" s="11">
        <f t="shared" si="9"/>
        <v>570.3</v>
      </c>
    </row>
    <row r="66" spans="1:20" ht="12.75">
      <c r="A66" s="7">
        <v>3122</v>
      </c>
      <c r="B66" s="13">
        <v>5</v>
      </c>
      <c r="C66" s="18" t="s">
        <v>81</v>
      </c>
      <c r="D66" s="11">
        <v>2714.6</v>
      </c>
      <c r="E66" s="52"/>
      <c r="F66" s="52"/>
      <c r="G66" s="11">
        <f t="shared" si="7"/>
        <v>2714.6</v>
      </c>
      <c r="H66" s="11"/>
      <c r="I66" s="11"/>
      <c r="J66" s="11"/>
      <c r="K66" s="11"/>
      <c r="L66" s="11"/>
      <c r="M66" s="11"/>
      <c r="N66" s="11"/>
      <c r="O66" s="11"/>
      <c r="P66" s="11">
        <f t="shared" si="8"/>
        <v>0</v>
      </c>
      <c r="Q66" s="11"/>
      <c r="R66" s="11">
        <v>62.2</v>
      </c>
      <c r="S66" s="52"/>
      <c r="T66" s="11">
        <f t="shared" si="9"/>
        <v>62.2</v>
      </c>
    </row>
    <row r="67" spans="1:20" ht="12.75">
      <c r="A67" s="7">
        <v>3122</v>
      </c>
      <c r="B67" s="13">
        <v>6</v>
      </c>
      <c r="C67" s="18" t="s">
        <v>82</v>
      </c>
      <c r="D67" s="11">
        <v>2217.3</v>
      </c>
      <c r="E67" s="52"/>
      <c r="F67" s="52"/>
      <c r="G67" s="11">
        <f t="shared" si="7"/>
        <v>2217.3</v>
      </c>
      <c r="H67" s="11"/>
      <c r="I67" s="11"/>
      <c r="J67" s="11"/>
      <c r="K67" s="11"/>
      <c r="L67" s="11">
        <f>J67+K67</f>
        <v>0</v>
      </c>
      <c r="M67" s="11"/>
      <c r="N67" s="11"/>
      <c r="O67" s="11">
        <v>117</v>
      </c>
      <c r="P67" s="11">
        <f t="shared" si="8"/>
        <v>117</v>
      </c>
      <c r="Q67" s="11"/>
      <c r="R67" s="11">
        <v>150.7</v>
      </c>
      <c r="S67" s="52"/>
      <c r="T67" s="11">
        <f t="shared" si="9"/>
        <v>150.7</v>
      </c>
    </row>
    <row r="68" spans="1:20" ht="12.75">
      <c r="A68" s="7">
        <v>3122</v>
      </c>
      <c r="B68" s="13">
        <v>7</v>
      </c>
      <c r="C68" s="18" t="s">
        <v>83</v>
      </c>
      <c r="D68" s="11">
        <v>3086.4</v>
      </c>
      <c r="E68" s="52"/>
      <c r="F68" s="58"/>
      <c r="G68" s="11">
        <f t="shared" si="7"/>
        <v>3086.4</v>
      </c>
      <c r="H68" s="11"/>
      <c r="I68" s="11"/>
      <c r="J68" s="11"/>
      <c r="K68" s="11"/>
      <c r="L68" s="11"/>
      <c r="M68" s="11"/>
      <c r="N68" s="11"/>
      <c r="O68" s="11"/>
      <c r="P68" s="11">
        <f t="shared" si="8"/>
        <v>0</v>
      </c>
      <c r="Q68" s="11"/>
      <c r="R68" s="11">
        <v>316.3</v>
      </c>
      <c r="S68" s="52"/>
      <c r="T68" s="11">
        <f t="shared" si="9"/>
        <v>316.3</v>
      </c>
    </row>
    <row r="69" spans="1:20" ht="12.75">
      <c r="A69" s="7">
        <v>3123</v>
      </c>
      <c r="B69" s="13">
        <v>8</v>
      </c>
      <c r="C69" s="18" t="s">
        <v>132</v>
      </c>
      <c r="D69" s="11">
        <v>9112.9</v>
      </c>
      <c r="E69" s="52"/>
      <c r="F69" s="52"/>
      <c r="G69" s="11">
        <f t="shared" si="7"/>
        <v>9112.9</v>
      </c>
      <c r="H69" s="11"/>
      <c r="I69" s="11"/>
      <c r="J69" s="11"/>
      <c r="K69" s="11"/>
      <c r="L69" s="11"/>
      <c r="M69" s="11"/>
      <c r="N69" s="11"/>
      <c r="O69" s="11"/>
      <c r="P69" s="11">
        <f t="shared" si="8"/>
        <v>0</v>
      </c>
      <c r="Q69" s="11"/>
      <c r="R69" s="11">
        <v>841.7</v>
      </c>
      <c r="S69" s="52"/>
      <c r="T69" s="11">
        <f t="shared" si="9"/>
        <v>841.7</v>
      </c>
    </row>
    <row r="70" spans="1:20" ht="12.75">
      <c r="A70" s="7">
        <v>3123</v>
      </c>
      <c r="B70" s="13">
        <v>9</v>
      </c>
      <c r="C70" s="18" t="s">
        <v>84</v>
      </c>
      <c r="D70" s="11">
        <v>5568.5</v>
      </c>
      <c r="E70" s="52"/>
      <c r="F70" s="52"/>
      <c r="G70" s="11">
        <f t="shared" si="7"/>
        <v>5568.5</v>
      </c>
      <c r="H70" s="11"/>
      <c r="I70" s="11"/>
      <c r="J70" s="11"/>
      <c r="K70" s="11"/>
      <c r="L70" s="11"/>
      <c r="M70" s="11"/>
      <c r="N70" s="11">
        <v>800</v>
      </c>
      <c r="O70" s="68">
        <v>-31</v>
      </c>
      <c r="P70" s="11">
        <f t="shared" si="8"/>
        <v>769</v>
      </c>
      <c r="Q70" s="11"/>
      <c r="R70" s="11">
        <v>858.4</v>
      </c>
      <c r="S70" s="52"/>
      <c r="T70" s="11">
        <f t="shared" si="9"/>
        <v>858.4</v>
      </c>
    </row>
    <row r="71" spans="1:20" ht="12.75">
      <c r="A71" s="7">
        <v>3122</v>
      </c>
      <c r="B71" s="13">
        <v>10</v>
      </c>
      <c r="C71" s="18" t="s">
        <v>150</v>
      </c>
      <c r="D71" s="11">
        <v>1841</v>
      </c>
      <c r="E71" s="52"/>
      <c r="F71" s="67"/>
      <c r="G71" s="11">
        <f t="shared" si="7"/>
        <v>1841</v>
      </c>
      <c r="H71" s="11"/>
      <c r="I71" s="11"/>
      <c r="J71" s="11"/>
      <c r="K71" s="11"/>
      <c r="L71" s="11"/>
      <c r="M71" s="11"/>
      <c r="N71" s="11"/>
      <c r="O71" s="68"/>
      <c r="P71" s="11">
        <f t="shared" si="8"/>
        <v>0</v>
      </c>
      <c r="Q71" s="11"/>
      <c r="R71" s="11">
        <v>226.5</v>
      </c>
      <c r="S71" s="52"/>
      <c r="T71" s="11">
        <f t="shared" si="9"/>
        <v>226.5</v>
      </c>
    </row>
    <row r="72" spans="1:20" ht="12.75">
      <c r="A72" s="7">
        <v>3123</v>
      </c>
      <c r="B72" s="13">
        <v>11</v>
      </c>
      <c r="C72" s="18" t="s">
        <v>67</v>
      </c>
      <c r="D72" s="11">
        <v>3293.1</v>
      </c>
      <c r="E72" s="52"/>
      <c r="F72" s="52"/>
      <c r="G72" s="11">
        <f t="shared" si="7"/>
        <v>3293.1</v>
      </c>
      <c r="H72" s="11"/>
      <c r="I72" s="11"/>
      <c r="J72" s="11"/>
      <c r="K72" s="11"/>
      <c r="L72" s="11"/>
      <c r="M72" s="11"/>
      <c r="N72" s="11"/>
      <c r="O72" s="68"/>
      <c r="P72" s="11">
        <f t="shared" si="8"/>
        <v>0</v>
      </c>
      <c r="Q72" s="11"/>
      <c r="R72" s="11">
        <v>503.8</v>
      </c>
      <c r="S72" s="52"/>
      <c r="T72" s="11">
        <f t="shared" si="9"/>
        <v>503.8</v>
      </c>
    </row>
    <row r="73" spans="1:20" ht="12.75">
      <c r="A73" s="7">
        <v>3122</v>
      </c>
      <c r="B73" s="13">
        <v>12</v>
      </c>
      <c r="C73" s="18" t="s">
        <v>85</v>
      </c>
      <c r="D73" s="11">
        <v>1297.8</v>
      </c>
      <c r="E73" s="52"/>
      <c r="F73" s="52"/>
      <c r="G73" s="11">
        <f t="shared" si="7"/>
        <v>1297.8</v>
      </c>
      <c r="H73" s="11"/>
      <c r="I73" s="11"/>
      <c r="J73" s="11"/>
      <c r="K73" s="11"/>
      <c r="L73" s="11"/>
      <c r="M73" s="11"/>
      <c r="N73" s="11">
        <v>164</v>
      </c>
      <c r="O73" s="68"/>
      <c r="P73" s="11">
        <f t="shared" si="8"/>
        <v>164</v>
      </c>
      <c r="Q73" s="11"/>
      <c r="R73" s="11">
        <v>47.7</v>
      </c>
      <c r="S73" s="52"/>
      <c r="T73" s="11">
        <f t="shared" si="9"/>
        <v>47.7</v>
      </c>
    </row>
    <row r="74" spans="1:20" ht="12.75">
      <c r="A74" s="7">
        <v>3122</v>
      </c>
      <c r="B74" s="13">
        <v>13</v>
      </c>
      <c r="C74" s="18" t="s">
        <v>6</v>
      </c>
      <c r="D74" s="11">
        <v>1408.4</v>
      </c>
      <c r="E74" s="52"/>
      <c r="F74" s="52"/>
      <c r="G74" s="11">
        <f t="shared" si="7"/>
        <v>1408.4</v>
      </c>
      <c r="H74" s="11"/>
      <c r="I74" s="11"/>
      <c r="J74" s="11"/>
      <c r="K74" s="11"/>
      <c r="L74" s="11"/>
      <c r="M74" s="11"/>
      <c r="N74" s="11"/>
      <c r="O74" s="68"/>
      <c r="P74" s="11">
        <f t="shared" si="8"/>
        <v>0</v>
      </c>
      <c r="Q74" s="11"/>
      <c r="R74" s="11">
        <v>64.5</v>
      </c>
      <c r="S74" s="52"/>
      <c r="T74" s="11">
        <f t="shared" si="9"/>
        <v>64.5</v>
      </c>
    </row>
    <row r="75" spans="1:20" ht="12.75">
      <c r="A75" s="7">
        <v>3122</v>
      </c>
      <c r="B75" s="13">
        <v>14</v>
      </c>
      <c r="C75" s="18" t="s">
        <v>151</v>
      </c>
      <c r="D75" s="11">
        <v>5097.4</v>
      </c>
      <c r="E75" s="52"/>
      <c r="F75" s="52"/>
      <c r="G75" s="11">
        <f t="shared" si="7"/>
        <v>5097.4</v>
      </c>
      <c r="H75" s="11"/>
      <c r="I75" s="11"/>
      <c r="J75" s="11"/>
      <c r="K75" s="11"/>
      <c r="L75" s="11"/>
      <c r="M75" s="11"/>
      <c r="N75" s="11"/>
      <c r="O75" s="68"/>
      <c r="P75" s="11">
        <f t="shared" si="8"/>
        <v>0</v>
      </c>
      <c r="Q75" s="11"/>
      <c r="R75" s="11">
        <v>651.1</v>
      </c>
      <c r="S75" s="52"/>
      <c r="T75" s="11">
        <f t="shared" si="9"/>
        <v>651.1</v>
      </c>
    </row>
    <row r="76" spans="1:20" ht="12.75">
      <c r="A76" s="7">
        <v>3123</v>
      </c>
      <c r="B76" s="13">
        <v>16</v>
      </c>
      <c r="C76" s="18" t="s">
        <v>73</v>
      </c>
      <c r="D76" s="11">
        <v>4300.9</v>
      </c>
      <c r="E76" s="52"/>
      <c r="F76" s="52"/>
      <c r="G76" s="11">
        <f t="shared" si="7"/>
        <v>4300.9</v>
      </c>
      <c r="H76" s="11"/>
      <c r="I76" s="11"/>
      <c r="J76" s="11"/>
      <c r="K76" s="11"/>
      <c r="L76" s="11"/>
      <c r="M76" s="11"/>
      <c r="N76" s="11"/>
      <c r="O76" s="68"/>
      <c r="P76" s="11">
        <f t="shared" si="8"/>
        <v>0</v>
      </c>
      <c r="Q76" s="11"/>
      <c r="R76" s="11">
        <v>447.3</v>
      </c>
      <c r="S76" s="52"/>
      <c r="T76" s="11">
        <f t="shared" si="9"/>
        <v>447.3</v>
      </c>
    </row>
    <row r="77" spans="1:20" ht="12.75">
      <c r="A77" s="7">
        <v>3123</v>
      </c>
      <c r="B77" s="14">
        <v>17</v>
      </c>
      <c r="C77" s="19" t="s">
        <v>86</v>
      </c>
      <c r="D77" s="11">
        <v>5993.3</v>
      </c>
      <c r="E77" s="54">
        <v>63</v>
      </c>
      <c r="F77" s="54"/>
      <c r="G77" s="11">
        <f t="shared" si="7"/>
        <v>6056.3</v>
      </c>
      <c r="H77" s="43">
        <v>63</v>
      </c>
      <c r="I77" s="43"/>
      <c r="J77" s="43">
        <v>300</v>
      </c>
      <c r="K77" s="43"/>
      <c r="L77" s="11">
        <f>J77+K77</f>
        <v>300</v>
      </c>
      <c r="M77" s="43"/>
      <c r="N77" s="43">
        <v>2571.5</v>
      </c>
      <c r="O77" s="72"/>
      <c r="P77" s="11">
        <f t="shared" si="8"/>
        <v>2571.5</v>
      </c>
      <c r="Q77" s="43"/>
      <c r="R77" s="11">
        <v>551.6</v>
      </c>
      <c r="S77" s="54"/>
      <c r="T77" s="11">
        <f t="shared" si="9"/>
        <v>551.6</v>
      </c>
    </row>
    <row r="78" spans="1:20" ht="12.75">
      <c r="A78" s="7">
        <v>3123</v>
      </c>
      <c r="B78" s="13">
        <v>18</v>
      </c>
      <c r="C78" s="18" t="s">
        <v>87</v>
      </c>
      <c r="D78" s="11">
        <v>2332.1</v>
      </c>
      <c r="E78" s="52"/>
      <c r="F78" s="52"/>
      <c r="G78" s="11">
        <f t="shared" si="7"/>
        <v>2332.1</v>
      </c>
      <c r="H78" s="11"/>
      <c r="I78" s="11"/>
      <c r="J78" s="11"/>
      <c r="K78" s="11"/>
      <c r="L78" s="11"/>
      <c r="M78" s="11"/>
      <c r="N78" s="11"/>
      <c r="O78" s="68"/>
      <c r="P78" s="11">
        <f t="shared" si="8"/>
        <v>0</v>
      </c>
      <c r="Q78" s="11"/>
      <c r="R78" s="11">
        <v>26.7</v>
      </c>
      <c r="S78" s="52"/>
      <c r="T78" s="11">
        <f t="shared" si="9"/>
        <v>26.7</v>
      </c>
    </row>
    <row r="79" spans="1:20" ht="12.75">
      <c r="A79" s="7">
        <v>3125</v>
      </c>
      <c r="B79" s="13">
        <v>19</v>
      </c>
      <c r="C79" s="18" t="s">
        <v>152</v>
      </c>
      <c r="D79" s="11">
        <v>5018.1</v>
      </c>
      <c r="E79" s="52"/>
      <c r="F79" s="52"/>
      <c r="G79" s="11">
        <f t="shared" si="7"/>
        <v>5018.1</v>
      </c>
      <c r="H79" s="11"/>
      <c r="I79" s="11"/>
      <c r="J79" s="11"/>
      <c r="K79" s="11"/>
      <c r="L79" s="11">
        <f>J79+K79</f>
        <v>0</v>
      </c>
      <c r="M79" s="11"/>
      <c r="N79" s="11"/>
      <c r="O79" s="11"/>
      <c r="P79" s="11">
        <f t="shared" si="8"/>
        <v>0</v>
      </c>
      <c r="Q79" s="11"/>
      <c r="R79" s="11">
        <v>872.4</v>
      </c>
      <c r="S79" s="52"/>
      <c r="T79" s="11">
        <f t="shared" si="9"/>
        <v>872.4</v>
      </c>
    </row>
    <row r="80" spans="1:20" ht="12.75">
      <c r="A80" s="7">
        <v>3114</v>
      </c>
      <c r="B80" s="13">
        <v>20</v>
      </c>
      <c r="C80" s="18" t="s">
        <v>88</v>
      </c>
      <c r="D80" s="11">
        <v>2638.7</v>
      </c>
      <c r="E80" s="52"/>
      <c r="F80" s="52"/>
      <c r="G80" s="11">
        <f t="shared" si="7"/>
        <v>2638.7</v>
      </c>
      <c r="H80" s="11"/>
      <c r="I80" s="11"/>
      <c r="J80" s="11"/>
      <c r="K80" s="11"/>
      <c r="L80" s="11"/>
      <c r="M80" s="11"/>
      <c r="N80" s="11"/>
      <c r="O80" s="11"/>
      <c r="P80" s="11">
        <f t="shared" si="8"/>
        <v>0</v>
      </c>
      <c r="Q80" s="11"/>
      <c r="R80" s="11">
        <v>395.2</v>
      </c>
      <c r="S80" s="52"/>
      <c r="T80" s="11">
        <f t="shared" si="9"/>
        <v>395.2</v>
      </c>
    </row>
    <row r="81" spans="1:20" ht="12.75">
      <c r="A81" s="7">
        <v>3116</v>
      </c>
      <c r="B81" s="13">
        <v>21</v>
      </c>
      <c r="C81" s="71" t="s">
        <v>153</v>
      </c>
      <c r="D81" s="11">
        <v>6591</v>
      </c>
      <c r="E81" s="52"/>
      <c r="F81" s="67"/>
      <c r="G81" s="11">
        <f t="shared" si="7"/>
        <v>6591</v>
      </c>
      <c r="H81" s="11">
        <v>240</v>
      </c>
      <c r="I81" s="11"/>
      <c r="J81" s="11"/>
      <c r="K81" s="11"/>
      <c r="L81" s="11"/>
      <c r="M81" s="11"/>
      <c r="N81" s="11"/>
      <c r="O81" s="11"/>
      <c r="P81" s="11">
        <f t="shared" si="8"/>
        <v>0</v>
      </c>
      <c r="Q81" s="11"/>
      <c r="R81" s="11">
        <v>586.9</v>
      </c>
      <c r="S81" s="52"/>
      <c r="T81" s="11">
        <f t="shared" si="9"/>
        <v>586.9</v>
      </c>
    </row>
    <row r="82" spans="1:20" ht="12.75">
      <c r="A82" s="7">
        <v>4322</v>
      </c>
      <c r="B82" s="13">
        <v>22</v>
      </c>
      <c r="C82" s="18" t="s">
        <v>94</v>
      </c>
      <c r="D82" s="11">
        <v>3034.4</v>
      </c>
      <c r="E82" s="52"/>
      <c r="F82" s="52"/>
      <c r="G82" s="11">
        <f t="shared" si="7"/>
        <v>3034.4</v>
      </c>
      <c r="H82" s="11">
        <v>110</v>
      </c>
      <c r="I82" s="11"/>
      <c r="J82" s="11"/>
      <c r="K82" s="11"/>
      <c r="L82" s="11"/>
      <c r="M82" s="11"/>
      <c r="N82" s="11"/>
      <c r="O82" s="11"/>
      <c r="P82" s="11">
        <f t="shared" si="8"/>
        <v>0</v>
      </c>
      <c r="Q82" s="11"/>
      <c r="R82" s="11">
        <v>113.2</v>
      </c>
      <c r="S82" s="52"/>
      <c r="T82" s="11">
        <f t="shared" si="9"/>
        <v>113.2</v>
      </c>
    </row>
    <row r="83" spans="1:20" ht="12.75">
      <c r="A83" s="7">
        <v>3114</v>
      </c>
      <c r="B83" s="13">
        <v>24</v>
      </c>
      <c r="C83" s="18" t="s">
        <v>91</v>
      </c>
      <c r="D83" s="11">
        <v>539.1</v>
      </c>
      <c r="E83" s="52"/>
      <c r="F83" s="52"/>
      <c r="G83" s="11">
        <f t="shared" si="7"/>
        <v>539.1</v>
      </c>
      <c r="H83" s="11"/>
      <c r="I83" s="11"/>
      <c r="J83" s="11"/>
      <c r="K83" s="11"/>
      <c r="L83" s="11"/>
      <c r="M83" s="11"/>
      <c r="N83" s="11"/>
      <c r="O83" s="11"/>
      <c r="P83" s="11">
        <f t="shared" si="8"/>
        <v>0</v>
      </c>
      <c r="Q83" s="11"/>
      <c r="R83" s="11">
        <v>0</v>
      </c>
      <c r="S83" s="52"/>
      <c r="T83" s="11">
        <f t="shared" si="9"/>
        <v>0</v>
      </c>
    </row>
    <row r="84" spans="1:20" ht="12.75">
      <c r="A84" s="7">
        <v>3114</v>
      </c>
      <c r="B84" s="13">
        <v>25</v>
      </c>
      <c r="C84" s="18" t="s">
        <v>92</v>
      </c>
      <c r="D84" s="11">
        <v>884.1</v>
      </c>
      <c r="E84" s="52"/>
      <c r="F84" s="52"/>
      <c r="G84" s="11">
        <f t="shared" si="7"/>
        <v>884.1</v>
      </c>
      <c r="H84" s="11"/>
      <c r="I84" s="11"/>
      <c r="J84" s="11"/>
      <c r="K84" s="11"/>
      <c r="L84" s="11"/>
      <c r="M84" s="11"/>
      <c r="N84" s="11"/>
      <c r="O84" s="11"/>
      <c r="P84" s="11">
        <f t="shared" si="8"/>
        <v>0</v>
      </c>
      <c r="Q84" s="11"/>
      <c r="R84" s="11">
        <v>0</v>
      </c>
      <c r="S84" s="52"/>
      <c r="T84" s="11">
        <f t="shared" si="9"/>
        <v>0</v>
      </c>
    </row>
    <row r="85" spans="1:20" ht="12.75">
      <c r="A85" s="7">
        <v>3114</v>
      </c>
      <c r="B85" s="13">
        <v>26</v>
      </c>
      <c r="C85" s="18" t="s">
        <v>93</v>
      </c>
      <c r="D85" s="11">
        <v>410.5</v>
      </c>
      <c r="E85" s="52"/>
      <c r="F85" s="52"/>
      <c r="G85" s="11">
        <f t="shared" si="7"/>
        <v>410.5</v>
      </c>
      <c r="H85" s="11"/>
      <c r="I85" s="11"/>
      <c r="J85" s="11"/>
      <c r="K85" s="11"/>
      <c r="L85" s="11"/>
      <c r="M85" s="11"/>
      <c r="N85" s="11"/>
      <c r="O85" s="11"/>
      <c r="P85" s="11">
        <f t="shared" si="8"/>
        <v>0</v>
      </c>
      <c r="Q85" s="11"/>
      <c r="R85" s="11">
        <v>0.2</v>
      </c>
      <c r="S85" s="52"/>
      <c r="T85" s="11">
        <f t="shared" si="9"/>
        <v>0.2</v>
      </c>
    </row>
    <row r="86" spans="1:20" ht="12.75">
      <c r="A86" s="7">
        <v>3114</v>
      </c>
      <c r="B86" s="13">
        <v>27</v>
      </c>
      <c r="C86" s="18" t="s">
        <v>133</v>
      </c>
      <c r="D86" s="11">
        <v>435.5</v>
      </c>
      <c r="E86" s="52"/>
      <c r="F86" s="52"/>
      <c r="G86" s="11">
        <f t="shared" si="7"/>
        <v>435.5</v>
      </c>
      <c r="H86" s="11"/>
      <c r="I86" s="11"/>
      <c r="J86" s="11"/>
      <c r="K86" s="11"/>
      <c r="L86" s="11"/>
      <c r="M86" s="11"/>
      <c r="N86" s="11"/>
      <c r="O86" s="11"/>
      <c r="P86" s="11">
        <f t="shared" si="8"/>
        <v>0</v>
      </c>
      <c r="Q86" s="11"/>
      <c r="R86" s="11">
        <v>3</v>
      </c>
      <c r="S86" s="52"/>
      <c r="T86" s="11">
        <f t="shared" si="9"/>
        <v>3</v>
      </c>
    </row>
    <row r="87" spans="1:20" ht="12.75">
      <c r="A87" s="7">
        <v>3112</v>
      </c>
      <c r="B87" s="13">
        <v>28</v>
      </c>
      <c r="C87" s="18" t="s">
        <v>89</v>
      </c>
      <c r="D87" s="11">
        <v>339.2</v>
      </c>
      <c r="E87" s="52"/>
      <c r="F87" s="52"/>
      <c r="G87" s="11">
        <f t="shared" si="7"/>
        <v>339.2</v>
      </c>
      <c r="H87" s="11"/>
      <c r="I87" s="11"/>
      <c r="J87" s="11"/>
      <c r="K87" s="11"/>
      <c r="L87" s="11"/>
      <c r="M87" s="11"/>
      <c r="N87" s="11"/>
      <c r="O87" s="11"/>
      <c r="P87" s="11">
        <f t="shared" si="8"/>
        <v>0</v>
      </c>
      <c r="Q87" s="11"/>
      <c r="R87" s="11">
        <v>16.8</v>
      </c>
      <c r="S87" s="52"/>
      <c r="T87" s="11">
        <f t="shared" si="9"/>
        <v>16.8</v>
      </c>
    </row>
    <row r="88" spans="1:20" ht="12.75">
      <c r="A88" s="7">
        <v>3112</v>
      </c>
      <c r="B88" s="13">
        <v>29</v>
      </c>
      <c r="C88" s="18" t="s">
        <v>127</v>
      </c>
      <c r="D88" s="11">
        <v>521.6</v>
      </c>
      <c r="E88" s="52"/>
      <c r="F88" s="52"/>
      <c r="G88" s="11">
        <f t="shared" si="7"/>
        <v>521.6</v>
      </c>
      <c r="H88" s="11"/>
      <c r="I88" s="11"/>
      <c r="J88" s="11"/>
      <c r="K88" s="11"/>
      <c r="L88" s="11"/>
      <c r="M88" s="11"/>
      <c r="N88" s="11"/>
      <c r="O88" s="11"/>
      <c r="P88" s="11">
        <f t="shared" si="8"/>
        <v>0</v>
      </c>
      <c r="Q88" s="11"/>
      <c r="R88" s="11">
        <v>20.4</v>
      </c>
      <c r="S88" s="52"/>
      <c r="T88" s="11">
        <f t="shared" si="9"/>
        <v>20.4</v>
      </c>
    </row>
    <row r="89" spans="1:20" ht="12.75">
      <c r="A89" s="7">
        <v>3112</v>
      </c>
      <c r="B89" s="13">
        <v>30</v>
      </c>
      <c r="C89" s="18" t="s">
        <v>90</v>
      </c>
      <c r="D89" s="11">
        <v>792.6</v>
      </c>
      <c r="E89" s="52"/>
      <c r="F89" s="52"/>
      <c r="G89" s="11">
        <f t="shared" si="7"/>
        <v>792.6</v>
      </c>
      <c r="H89" s="11"/>
      <c r="I89" s="11"/>
      <c r="J89" s="11"/>
      <c r="K89" s="11"/>
      <c r="L89" s="11"/>
      <c r="M89" s="11"/>
      <c r="N89" s="11"/>
      <c r="O89" s="11"/>
      <c r="P89" s="11">
        <f t="shared" si="8"/>
        <v>0</v>
      </c>
      <c r="Q89" s="11"/>
      <c r="R89" s="11">
        <v>137.7</v>
      </c>
      <c r="S89" s="52"/>
      <c r="T89" s="11">
        <f t="shared" si="9"/>
        <v>137.7</v>
      </c>
    </row>
    <row r="90" spans="1:20" ht="12.75">
      <c r="A90" s="7">
        <v>3145</v>
      </c>
      <c r="B90" s="13">
        <v>32</v>
      </c>
      <c r="C90" s="18" t="s">
        <v>173</v>
      </c>
      <c r="D90" s="11">
        <v>4120.4</v>
      </c>
      <c r="E90" s="52"/>
      <c r="F90" s="65"/>
      <c r="G90" s="11">
        <f t="shared" si="7"/>
        <v>4120.4</v>
      </c>
      <c r="H90" s="11"/>
      <c r="I90" s="11"/>
      <c r="J90" s="11"/>
      <c r="K90" s="11"/>
      <c r="L90" s="11"/>
      <c r="M90" s="11"/>
      <c r="N90" s="11">
        <v>34860.3</v>
      </c>
      <c r="O90" s="68">
        <v>-102</v>
      </c>
      <c r="P90" s="11">
        <f t="shared" si="8"/>
        <v>34758.3</v>
      </c>
      <c r="Q90" s="11"/>
      <c r="R90" s="11">
        <v>387.8</v>
      </c>
      <c r="S90" s="52"/>
      <c r="T90" s="11">
        <f t="shared" si="9"/>
        <v>387.8</v>
      </c>
    </row>
    <row r="91" spans="1:20" ht="12.75">
      <c r="A91" s="7">
        <v>3146</v>
      </c>
      <c r="B91" s="13">
        <v>33</v>
      </c>
      <c r="C91" s="20" t="s">
        <v>154</v>
      </c>
      <c r="D91" s="11">
        <v>821.4</v>
      </c>
      <c r="E91" s="52"/>
      <c r="F91" s="52"/>
      <c r="G91" s="11">
        <f t="shared" si="7"/>
        <v>821.4</v>
      </c>
      <c r="H91" s="11"/>
      <c r="I91" s="11"/>
      <c r="J91" s="11"/>
      <c r="K91" s="11"/>
      <c r="L91" s="11"/>
      <c r="M91" s="11"/>
      <c r="N91" s="11"/>
      <c r="O91" s="11"/>
      <c r="P91" s="11">
        <f t="shared" si="8"/>
        <v>0</v>
      </c>
      <c r="Q91" s="11"/>
      <c r="R91" s="11">
        <v>1.6</v>
      </c>
      <c r="S91" s="52"/>
      <c r="T91" s="11">
        <f t="shared" si="9"/>
        <v>1.6</v>
      </c>
    </row>
    <row r="92" spans="1:20" ht="12.75">
      <c r="A92" s="7">
        <v>3142</v>
      </c>
      <c r="B92" s="13">
        <v>35</v>
      </c>
      <c r="C92" s="20" t="s">
        <v>68</v>
      </c>
      <c r="D92" s="11">
        <v>2676.3</v>
      </c>
      <c r="E92" s="52">
        <v>195</v>
      </c>
      <c r="F92" s="52"/>
      <c r="G92" s="11">
        <f t="shared" si="7"/>
        <v>2871.3</v>
      </c>
      <c r="H92" s="11">
        <v>195</v>
      </c>
      <c r="I92" s="11"/>
      <c r="J92" s="11"/>
      <c r="K92" s="11"/>
      <c r="L92" s="11"/>
      <c r="M92" s="11"/>
      <c r="N92" s="11">
        <v>3070</v>
      </c>
      <c r="O92" s="11">
        <v>-195</v>
      </c>
      <c r="P92" s="11">
        <f t="shared" si="8"/>
        <v>2875</v>
      </c>
      <c r="Q92" s="11"/>
      <c r="R92" s="11">
        <v>908.4</v>
      </c>
      <c r="S92" s="52"/>
      <c r="T92" s="11">
        <f t="shared" si="9"/>
        <v>908.4</v>
      </c>
    </row>
    <row r="93" spans="1:20" ht="12.75">
      <c r="A93" s="7">
        <v>3121</v>
      </c>
      <c r="B93" s="13">
        <v>38</v>
      </c>
      <c r="C93" s="20" t="s">
        <v>198</v>
      </c>
      <c r="D93" s="11">
        <v>1994.8</v>
      </c>
      <c r="E93" s="52"/>
      <c r="F93" s="67">
        <v>3</v>
      </c>
      <c r="G93" s="11">
        <f t="shared" si="7"/>
        <v>1997.8</v>
      </c>
      <c r="H93" s="11"/>
      <c r="I93" s="11"/>
      <c r="J93" s="11"/>
      <c r="K93" s="11"/>
      <c r="L93" s="11"/>
      <c r="M93" s="11"/>
      <c r="N93" s="11"/>
      <c r="O93" s="11"/>
      <c r="P93" s="11">
        <f t="shared" si="8"/>
        <v>0</v>
      </c>
      <c r="Q93" s="11"/>
      <c r="R93" s="11">
        <v>34</v>
      </c>
      <c r="S93" s="52"/>
      <c r="T93" s="11">
        <f t="shared" si="9"/>
        <v>34</v>
      </c>
    </row>
    <row r="94" spans="1:20" ht="12.75">
      <c r="A94" s="7">
        <v>3121</v>
      </c>
      <c r="B94" s="13">
        <v>39</v>
      </c>
      <c r="C94" s="20" t="s">
        <v>134</v>
      </c>
      <c r="D94" s="11">
        <v>2333</v>
      </c>
      <c r="E94" s="52"/>
      <c r="F94" s="52"/>
      <c r="G94" s="11">
        <f aca="true" t="shared" si="10" ref="G94:G125">SUM(D94:F94)</f>
        <v>2333</v>
      </c>
      <c r="H94" s="11"/>
      <c r="I94" s="11"/>
      <c r="J94" s="11"/>
      <c r="K94" s="11"/>
      <c r="L94" s="11"/>
      <c r="M94" s="11"/>
      <c r="N94" s="11"/>
      <c r="O94" s="11"/>
      <c r="P94" s="11">
        <f aca="true" t="shared" si="11" ref="P94:P125">N94+O94</f>
        <v>0</v>
      </c>
      <c r="Q94" s="11"/>
      <c r="R94" s="11">
        <v>130.9</v>
      </c>
      <c r="S94" s="52"/>
      <c r="T94" s="11">
        <f aca="true" t="shared" si="12" ref="T94:T125">R94+S94</f>
        <v>130.9</v>
      </c>
    </row>
    <row r="95" spans="1:20" ht="12.75">
      <c r="A95" s="7">
        <v>3121</v>
      </c>
      <c r="B95" s="13">
        <v>40</v>
      </c>
      <c r="C95" s="20" t="s">
        <v>155</v>
      </c>
      <c r="D95" s="11">
        <v>3349.2</v>
      </c>
      <c r="E95" s="52"/>
      <c r="F95" s="52"/>
      <c r="G95" s="11">
        <f t="shared" si="10"/>
        <v>3349.2</v>
      </c>
      <c r="H95" s="11"/>
      <c r="I95" s="11"/>
      <c r="J95" s="11"/>
      <c r="K95" s="11"/>
      <c r="L95" s="11"/>
      <c r="M95" s="11"/>
      <c r="N95" s="11"/>
      <c r="O95" s="11"/>
      <c r="P95" s="11">
        <f t="shared" si="11"/>
        <v>0</v>
      </c>
      <c r="Q95" s="11"/>
      <c r="R95" s="11">
        <v>154.8</v>
      </c>
      <c r="S95" s="52"/>
      <c r="T95" s="11">
        <f t="shared" si="12"/>
        <v>154.8</v>
      </c>
    </row>
    <row r="96" spans="1:20" ht="12.75">
      <c r="A96" s="7">
        <v>3122</v>
      </c>
      <c r="B96" s="13">
        <v>41</v>
      </c>
      <c r="C96" s="20" t="s">
        <v>156</v>
      </c>
      <c r="D96" s="11">
        <v>2134.6</v>
      </c>
      <c r="E96" s="52"/>
      <c r="F96" s="52"/>
      <c r="G96" s="11">
        <f t="shared" si="10"/>
        <v>2134.6</v>
      </c>
      <c r="H96" s="11"/>
      <c r="I96" s="11"/>
      <c r="J96" s="11"/>
      <c r="K96" s="11"/>
      <c r="L96" s="11">
        <f>J96+K96</f>
        <v>0</v>
      </c>
      <c r="M96" s="11"/>
      <c r="N96" s="11">
        <v>180</v>
      </c>
      <c r="O96" s="11"/>
      <c r="P96" s="11">
        <f t="shared" si="11"/>
        <v>180</v>
      </c>
      <c r="Q96" s="11"/>
      <c r="R96" s="11">
        <v>148</v>
      </c>
      <c r="S96" s="52"/>
      <c r="T96" s="11">
        <f t="shared" si="12"/>
        <v>148</v>
      </c>
    </row>
    <row r="97" spans="1:20" ht="12.75">
      <c r="A97" s="7">
        <v>3122</v>
      </c>
      <c r="B97" s="13">
        <v>42</v>
      </c>
      <c r="C97" s="20" t="s">
        <v>157</v>
      </c>
      <c r="D97" s="11">
        <v>7551.2</v>
      </c>
      <c r="E97" s="52"/>
      <c r="F97" s="52"/>
      <c r="G97" s="11">
        <f t="shared" si="10"/>
        <v>7551.2</v>
      </c>
      <c r="H97" s="11"/>
      <c r="I97" s="11"/>
      <c r="J97" s="11"/>
      <c r="K97" s="11"/>
      <c r="L97" s="11"/>
      <c r="M97" s="11"/>
      <c r="N97" s="11">
        <v>12500</v>
      </c>
      <c r="O97" s="11"/>
      <c r="P97" s="11">
        <f t="shared" si="11"/>
        <v>12500</v>
      </c>
      <c r="Q97" s="11"/>
      <c r="R97" s="11">
        <v>626.5</v>
      </c>
      <c r="S97" s="52"/>
      <c r="T97" s="11">
        <f t="shared" si="12"/>
        <v>626.5</v>
      </c>
    </row>
    <row r="98" spans="1:20" ht="12.75">
      <c r="A98" s="7">
        <v>3122</v>
      </c>
      <c r="B98" s="13">
        <v>43</v>
      </c>
      <c r="C98" s="20" t="s">
        <v>7</v>
      </c>
      <c r="D98" s="11">
        <v>2534.4</v>
      </c>
      <c r="E98" s="52"/>
      <c r="F98" s="52"/>
      <c r="G98" s="11">
        <f t="shared" si="10"/>
        <v>2534.4</v>
      </c>
      <c r="H98" s="11"/>
      <c r="I98" s="11"/>
      <c r="J98" s="11"/>
      <c r="K98" s="11"/>
      <c r="L98" s="11"/>
      <c r="M98" s="11"/>
      <c r="N98" s="11"/>
      <c r="O98" s="11"/>
      <c r="P98" s="11">
        <f t="shared" si="11"/>
        <v>0</v>
      </c>
      <c r="Q98" s="11"/>
      <c r="R98" s="11">
        <v>273.2</v>
      </c>
      <c r="S98" s="52"/>
      <c r="T98" s="11">
        <f t="shared" si="12"/>
        <v>273.2</v>
      </c>
    </row>
    <row r="99" spans="1:20" ht="12.75">
      <c r="A99" s="7">
        <v>3123</v>
      </c>
      <c r="B99" s="13">
        <v>44</v>
      </c>
      <c r="C99" s="20" t="s">
        <v>100</v>
      </c>
      <c r="D99" s="11">
        <v>3436.7</v>
      </c>
      <c r="E99" s="52"/>
      <c r="F99" s="52"/>
      <c r="G99" s="11">
        <f t="shared" si="10"/>
        <v>3436.7</v>
      </c>
      <c r="H99" s="11"/>
      <c r="I99" s="11"/>
      <c r="J99" s="11"/>
      <c r="K99" s="11"/>
      <c r="L99" s="11"/>
      <c r="M99" s="11"/>
      <c r="N99" s="11"/>
      <c r="O99" s="11"/>
      <c r="P99" s="11">
        <f t="shared" si="11"/>
        <v>0</v>
      </c>
      <c r="Q99" s="11"/>
      <c r="R99" s="11">
        <v>670.5</v>
      </c>
      <c r="S99" s="52"/>
      <c r="T99" s="11">
        <f t="shared" si="12"/>
        <v>670.5</v>
      </c>
    </row>
    <row r="100" spans="1:20" ht="12.75">
      <c r="A100" s="7">
        <v>3127</v>
      </c>
      <c r="B100" s="13">
        <v>45</v>
      </c>
      <c r="C100" s="20" t="s">
        <v>158</v>
      </c>
      <c r="D100" s="11">
        <v>7578.8</v>
      </c>
      <c r="E100" s="52"/>
      <c r="F100" s="52"/>
      <c r="G100" s="11">
        <f t="shared" si="10"/>
        <v>7578.8</v>
      </c>
      <c r="H100" s="11"/>
      <c r="I100" s="11"/>
      <c r="J100" s="11">
        <v>180</v>
      </c>
      <c r="K100" s="11"/>
      <c r="L100" s="11">
        <f>J100+K100</f>
        <v>180</v>
      </c>
      <c r="M100" s="11"/>
      <c r="N100" s="11">
        <v>1630</v>
      </c>
      <c r="O100" s="68"/>
      <c r="P100" s="11">
        <f t="shared" si="11"/>
        <v>1630</v>
      </c>
      <c r="Q100" s="11"/>
      <c r="R100" s="11">
        <v>337.3</v>
      </c>
      <c r="S100" s="52"/>
      <c r="T100" s="11">
        <f t="shared" si="12"/>
        <v>337.3</v>
      </c>
    </row>
    <row r="101" spans="1:20" ht="12.75">
      <c r="A101" s="7">
        <v>3116</v>
      </c>
      <c r="B101" s="13">
        <v>46</v>
      </c>
      <c r="C101" s="20" t="s">
        <v>107</v>
      </c>
      <c r="D101" s="11">
        <v>2685.3</v>
      </c>
      <c r="E101" s="52"/>
      <c r="F101" s="52"/>
      <c r="G101" s="11">
        <f t="shared" si="10"/>
        <v>2685.3</v>
      </c>
      <c r="H101" s="11"/>
      <c r="I101" s="11"/>
      <c r="J101" s="11"/>
      <c r="K101" s="11"/>
      <c r="L101" s="11"/>
      <c r="M101" s="11"/>
      <c r="N101" s="11">
        <v>3211</v>
      </c>
      <c r="O101" s="68">
        <v>-3</v>
      </c>
      <c r="P101" s="11">
        <f t="shared" si="11"/>
        <v>3208</v>
      </c>
      <c r="Q101" s="11"/>
      <c r="R101" s="11">
        <v>151.4</v>
      </c>
      <c r="S101" s="52"/>
      <c r="T101" s="11">
        <f t="shared" si="12"/>
        <v>151.4</v>
      </c>
    </row>
    <row r="102" spans="1:20" ht="12.75">
      <c r="A102" s="7">
        <v>3116</v>
      </c>
      <c r="B102" s="13">
        <v>47</v>
      </c>
      <c r="C102" s="20" t="s">
        <v>135</v>
      </c>
      <c r="D102" s="11">
        <v>2406.1</v>
      </c>
      <c r="E102" s="52"/>
      <c r="F102" s="52"/>
      <c r="G102" s="11">
        <f t="shared" si="10"/>
        <v>2406.1</v>
      </c>
      <c r="H102" s="11"/>
      <c r="I102" s="11"/>
      <c r="J102" s="11"/>
      <c r="K102" s="11"/>
      <c r="L102" s="11"/>
      <c r="M102" s="11"/>
      <c r="N102" s="11">
        <v>2050</v>
      </c>
      <c r="O102" s="11">
        <v>-50</v>
      </c>
      <c r="P102" s="11">
        <f t="shared" si="11"/>
        <v>2000</v>
      </c>
      <c r="Q102" s="11"/>
      <c r="R102" s="11">
        <v>36.3</v>
      </c>
      <c r="S102" s="52"/>
      <c r="T102" s="11">
        <f t="shared" si="12"/>
        <v>36.3</v>
      </c>
    </row>
    <row r="103" spans="1:20" ht="12.75">
      <c r="A103" s="7">
        <v>4322</v>
      </c>
      <c r="B103" s="13">
        <v>49</v>
      </c>
      <c r="C103" s="20" t="s">
        <v>108</v>
      </c>
      <c r="D103" s="11">
        <v>5200</v>
      </c>
      <c r="E103" s="52"/>
      <c r="F103" s="52"/>
      <c r="G103" s="11">
        <f t="shared" si="10"/>
        <v>5200</v>
      </c>
      <c r="H103" s="11"/>
      <c r="I103" s="11"/>
      <c r="J103" s="11"/>
      <c r="K103" s="11"/>
      <c r="L103" s="11"/>
      <c r="M103" s="11"/>
      <c r="N103" s="11">
        <v>5000</v>
      </c>
      <c r="O103" s="11"/>
      <c r="P103" s="11">
        <f t="shared" si="11"/>
        <v>5000</v>
      </c>
      <c r="Q103" s="11"/>
      <c r="R103" s="11">
        <v>282.1</v>
      </c>
      <c r="S103" s="52"/>
      <c r="T103" s="11">
        <f t="shared" si="12"/>
        <v>282.1</v>
      </c>
    </row>
    <row r="104" spans="1:20" ht="12.75">
      <c r="A104" s="7">
        <v>3149</v>
      </c>
      <c r="B104" s="13">
        <v>51</v>
      </c>
      <c r="C104" s="20" t="s">
        <v>60</v>
      </c>
      <c r="D104" s="11">
        <v>26</v>
      </c>
      <c r="E104" s="52"/>
      <c r="F104" s="52"/>
      <c r="G104" s="11">
        <f t="shared" si="10"/>
        <v>26</v>
      </c>
      <c r="H104" s="11"/>
      <c r="I104" s="11"/>
      <c r="J104" s="11"/>
      <c r="K104" s="11"/>
      <c r="L104" s="11"/>
      <c r="M104" s="11"/>
      <c r="N104" s="11"/>
      <c r="O104" s="11"/>
      <c r="P104" s="11">
        <f t="shared" si="11"/>
        <v>0</v>
      </c>
      <c r="Q104" s="11"/>
      <c r="R104" s="11">
        <v>0.7</v>
      </c>
      <c r="S104" s="52"/>
      <c r="T104" s="11">
        <f t="shared" si="12"/>
        <v>0.7</v>
      </c>
    </row>
    <row r="105" spans="1:20" ht="12.75">
      <c r="A105" s="7">
        <v>3149</v>
      </c>
      <c r="B105" s="13">
        <v>52</v>
      </c>
      <c r="C105" s="20" t="s">
        <v>167</v>
      </c>
      <c r="D105" s="11">
        <v>1082.8</v>
      </c>
      <c r="E105" s="52"/>
      <c r="F105" s="52"/>
      <c r="G105" s="11">
        <f t="shared" si="10"/>
        <v>1082.8</v>
      </c>
      <c r="H105" s="11"/>
      <c r="I105" s="11"/>
      <c r="J105" s="11"/>
      <c r="K105" s="11"/>
      <c r="L105" s="11"/>
      <c r="M105" s="11"/>
      <c r="N105" s="11"/>
      <c r="O105" s="11"/>
      <c r="P105" s="11">
        <f t="shared" si="11"/>
        <v>0</v>
      </c>
      <c r="Q105" s="11"/>
      <c r="R105" s="11">
        <v>19.6</v>
      </c>
      <c r="S105" s="52"/>
      <c r="T105" s="11">
        <f t="shared" si="12"/>
        <v>19.6</v>
      </c>
    </row>
    <row r="106" spans="1:20" ht="12.75">
      <c r="A106" s="7">
        <v>3123</v>
      </c>
      <c r="B106" s="13">
        <v>53</v>
      </c>
      <c r="C106" s="20" t="s">
        <v>102</v>
      </c>
      <c r="D106" s="11">
        <v>3087.3</v>
      </c>
      <c r="E106" s="52"/>
      <c r="F106" s="52"/>
      <c r="G106" s="11">
        <f t="shared" si="10"/>
        <v>3087.3</v>
      </c>
      <c r="H106" s="11"/>
      <c r="I106" s="11"/>
      <c r="J106" s="11"/>
      <c r="K106" s="11"/>
      <c r="L106" s="11"/>
      <c r="M106" s="11"/>
      <c r="N106" s="11"/>
      <c r="O106" s="11"/>
      <c r="P106" s="11">
        <f t="shared" si="11"/>
        <v>0</v>
      </c>
      <c r="Q106" s="11"/>
      <c r="R106" s="11">
        <v>315.6</v>
      </c>
      <c r="S106" s="52"/>
      <c r="T106" s="11">
        <f t="shared" si="12"/>
        <v>315.6</v>
      </c>
    </row>
    <row r="107" spans="1:20" ht="12.75">
      <c r="A107" s="7">
        <v>3123</v>
      </c>
      <c r="B107" s="13">
        <v>54</v>
      </c>
      <c r="C107" s="20" t="s">
        <v>8</v>
      </c>
      <c r="D107" s="11">
        <v>2764.2</v>
      </c>
      <c r="E107" s="52"/>
      <c r="F107" s="52"/>
      <c r="G107" s="11">
        <f t="shared" si="10"/>
        <v>2764.2</v>
      </c>
      <c r="H107" s="11"/>
      <c r="I107" s="11"/>
      <c r="J107" s="11"/>
      <c r="K107" s="11"/>
      <c r="L107" s="11"/>
      <c r="M107" s="11"/>
      <c r="N107" s="11"/>
      <c r="O107" s="11"/>
      <c r="P107" s="11">
        <f t="shared" si="11"/>
        <v>0</v>
      </c>
      <c r="Q107" s="11"/>
      <c r="R107" s="11">
        <v>144.6</v>
      </c>
      <c r="S107" s="52"/>
      <c r="T107" s="11">
        <f t="shared" si="12"/>
        <v>144.6</v>
      </c>
    </row>
    <row r="108" spans="1:20" ht="12.75">
      <c r="A108" s="7">
        <v>3123</v>
      </c>
      <c r="B108" s="13">
        <v>55</v>
      </c>
      <c r="C108" s="20" t="s">
        <v>101</v>
      </c>
      <c r="D108" s="11">
        <v>2603.8</v>
      </c>
      <c r="E108" s="52"/>
      <c r="F108" s="52"/>
      <c r="G108" s="11">
        <f t="shared" si="10"/>
        <v>2603.8</v>
      </c>
      <c r="H108" s="11"/>
      <c r="I108" s="11"/>
      <c r="J108" s="11">
        <v>2500</v>
      </c>
      <c r="K108" s="68"/>
      <c r="L108" s="11">
        <f>SUM(J108:K108)</f>
        <v>2500</v>
      </c>
      <c r="M108" s="11"/>
      <c r="N108" s="11"/>
      <c r="O108" s="11"/>
      <c r="P108" s="11">
        <f t="shared" si="11"/>
        <v>0</v>
      </c>
      <c r="Q108" s="11"/>
      <c r="R108" s="11">
        <v>435.6</v>
      </c>
      <c r="S108" s="52"/>
      <c r="T108" s="11">
        <f t="shared" si="12"/>
        <v>435.6</v>
      </c>
    </row>
    <row r="109" spans="1:20" ht="12.75">
      <c r="A109" s="7">
        <v>3123</v>
      </c>
      <c r="B109" s="13">
        <v>57</v>
      </c>
      <c r="C109" s="20" t="s">
        <v>74</v>
      </c>
      <c r="D109" s="11">
        <v>8968</v>
      </c>
      <c r="E109" s="52"/>
      <c r="F109" s="52"/>
      <c r="G109" s="11">
        <f t="shared" si="10"/>
        <v>8968</v>
      </c>
      <c r="H109" s="11"/>
      <c r="I109" s="11"/>
      <c r="J109" s="11"/>
      <c r="K109" s="11"/>
      <c r="L109" s="11"/>
      <c r="M109" s="11"/>
      <c r="N109" s="11">
        <v>3500</v>
      </c>
      <c r="O109" s="11"/>
      <c r="P109" s="11">
        <f t="shared" si="11"/>
        <v>3500</v>
      </c>
      <c r="Q109" s="11"/>
      <c r="R109" s="11">
        <v>1067.9</v>
      </c>
      <c r="S109" s="52"/>
      <c r="T109" s="11">
        <f t="shared" si="12"/>
        <v>1067.9</v>
      </c>
    </row>
    <row r="110" spans="1:20" ht="12.75">
      <c r="A110" s="7">
        <v>3114</v>
      </c>
      <c r="B110" s="13">
        <v>58</v>
      </c>
      <c r="C110" s="20" t="s">
        <v>174</v>
      </c>
      <c r="D110" s="11">
        <v>1035.5</v>
      </c>
      <c r="E110" s="52"/>
      <c r="F110" s="65"/>
      <c r="G110" s="11">
        <f t="shared" si="10"/>
        <v>1035.5</v>
      </c>
      <c r="H110" s="11"/>
      <c r="I110" s="11"/>
      <c r="J110" s="11"/>
      <c r="K110" s="11"/>
      <c r="L110" s="11"/>
      <c r="M110" s="11"/>
      <c r="N110" s="11"/>
      <c r="O110" s="11"/>
      <c r="P110" s="11">
        <f t="shared" si="11"/>
        <v>0</v>
      </c>
      <c r="Q110" s="11"/>
      <c r="R110" s="11">
        <v>95</v>
      </c>
      <c r="S110" s="52"/>
      <c r="T110" s="11">
        <f t="shared" si="12"/>
        <v>95</v>
      </c>
    </row>
    <row r="111" spans="1:20" ht="12.75">
      <c r="A111" s="7">
        <v>3114</v>
      </c>
      <c r="B111" s="13">
        <v>59</v>
      </c>
      <c r="C111" s="20" t="s">
        <v>109</v>
      </c>
      <c r="D111" s="11">
        <v>829.7</v>
      </c>
      <c r="E111" s="52"/>
      <c r="F111" s="52"/>
      <c r="G111" s="11">
        <f t="shared" si="10"/>
        <v>829.7</v>
      </c>
      <c r="H111" s="11"/>
      <c r="I111" s="11"/>
      <c r="J111" s="11"/>
      <c r="K111" s="11"/>
      <c r="L111" s="11"/>
      <c r="M111" s="11"/>
      <c r="N111" s="11">
        <v>270</v>
      </c>
      <c r="O111" s="11"/>
      <c r="P111" s="11">
        <f t="shared" si="11"/>
        <v>270</v>
      </c>
      <c r="Q111" s="11"/>
      <c r="R111" s="11">
        <v>46.3</v>
      </c>
      <c r="S111" s="52"/>
      <c r="T111" s="11">
        <f t="shared" si="12"/>
        <v>46.3</v>
      </c>
    </row>
    <row r="112" spans="1:20" ht="12.75">
      <c r="A112" s="7">
        <v>3114</v>
      </c>
      <c r="B112" s="13">
        <v>61</v>
      </c>
      <c r="C112" s="20" t="s">
        <v>104</v>
      </c>
      <c r="D112" s="11">
        <v>245.2</v>
      </c>
      <c r="E112" s="52"/>
      <c r="F112" s="52"/>
      <c r="G112" s="11">
        <f t="shared" si="10"/>
        <v>245.2</v>
      </c>
      <c r="H112" s="11"/>
      <c r="I112" s="11"/>
      <c r="J112" s="11"/>
      <c r="K112" s="11"/>
      <c r="L112" s="11"/>
      <c r="M112" s="11"/>
      <c r="N112" s="11"/>
      <c r="O112" s="11"/>
      <c r="P112" s="11">
        <f t="shared" si="11"/>
        <v>0</v>
      </c>
      <c r="Q112" s="11"/>
      <c r="R112" s="11">
        <v>0</v>
      </c>
      <c r="S112" s="52"/>
      <c r="T112" s="11">
        <f t="shared" si="12"/>
        <v>0</v>
      </c>
    </row>
    <row r="113" spans="1:20" ht="12.75">
      <c r="A113" s="7">
        <v>3114</v>
      </c>
      <c r="B113" s="13">
        <v>62</v>
      </c>
      <c r="C113" s="20" t="s">
        <v>105</v>
      </c>
      <c r="D113" s="11">
        <v>786.7</v>
      </c>
      <c r="E113" s="52"/>
      <c r="F113" s="52"/>
      <c r="G113" s="11">
        <f t="shared" si="10"/>
        <v>786.7</v>
      </c>
      <c r="H113" s="11"/>
      <c r="I113" s="11"/>
      <c r="J113" s="11"/>
      <c r="K113" s="11"/>
      <c r="L113" s="11"/>
      <c r="M113" s="11"/>
      <c r="N113" s="11"/>
      <c r="O113" s="11"/>
      <c r="P113" s="11">
        <f t="shared" si="11"/>
        <v>0</v>
      </c>
      <c r="Q113" s="11"/>
      <c r="R113" s="11">
        <v>0</v>
      </c>
      <c r="S113" s="52"/>
      <c r="T113" s="11">
        <f t="shared" si="12"/>
        <v>0</v>
      </c>
    </row>
    <row r="114" spans="1:20" ht="12.75">
      <c r="A114" s="7">
        <v>3114</v>
      </c>
      <c r="B114" s="13">
        <v>63</v>
      </c>
      <c r="C114" s="20" t="s">
        <v>103</v>
      </c>
      <c r="D114" s="11">
        <v>1159.8</v>
      </c>
      <c r="E114" s="52"/>
      <c r="F114" s="52"/>
      <c r="G114" s="11">
        <f t="shared" si="10"/>
        <v>1159.8</v>
      </c>
      <c r="H114" s="11"/>
      <c r="I114" s="11"/>
      <c r="J114" s="11"/>
      <c r="K114" s="11"/>
      <c r="L114" s="11"/>
      <c r="M114" s="11"/>
      <c r="N114" s="11"/>
      <c r="O114" s="11"/>
      <c r="P114" s="11">
        <f t="shared" si="11"/>
        <v>0</v>
      </c>
      <c r="Q114" s="11"/>
      <c r="R114" s="11">
        <v>4</v>
      </c>
      <c r="S114" s="52"/>
      <c r="T114" s="11">
        <f t="shared" si="12"/>
        <v>4</v>
      </c>
    </row>
    <row r="115" spans="1:20" ht="12.75">
      <c r="A115" s="7">
        <v>3114</v>
      </c>
      <c r="B115" s="13">
        <v>64</v>
      </c>
      <c r="C115" s="20" t="s">
        <v>106</v>
      </c>
      <c r="D115" s="11">
        <v>493.1</v>
      </c>
      <c r="E115" s="52"/>
      <c r="F115" s="52"/>
      <c r="G115" s="11">
        <f t="shared" si="10"/>
        <v>493.1</v>
      </c>
      <c r="H115" s="11"/>
      <c r="I115" s="11"/>
      <c r="J115" s="11"/>
      <c r="K115" s="11"/>
      <c r="L115" s="11"/>
      <c r="M115" s="11"/>
      <c r="N115" s="11"/>
      <c r="O115" s="11"/>
      <c r="P115" s="11">
        <f t="shared" si="11"/>
        <v>0</v>
      </c>
      <c r="Q115" s="11"/>
      <c r="R115" s="11">
        <v>0</v>
      </c>
      <c r="S115" s="52"/>
      <c r="T115" s="11">
        <f t="shared" si="12"/>
        <v>0</v>
      </c>
    </row>
    <row r="116" spans="1:20" ht="12.75">
      <c r="A116" s="7">
        <v>3146</v>
      </c>
      <c r="B116" s="13">
        <v>66</v>
      </c>
      <c r="C116" s="20" t="s">
        <v>136</v>
      </c>
      <c r="D116" s="11">
        <v>538.4</v>
      </c>
      <c r="E116" s="52"/>
      <c r="F116" s="52"/>
      <c r="G116" s="11">
        <f t="shared" si="10"/>
        <v>538.4</v>
      </c>
      <c r="H116" s="11"/>
      <c r="I116" s="11"/>
      <c r="J116" s="11"/>
      <c r="K116" s="11"/>
      <c r="L116" s="11"/>
      <c r="M116" s="11"/>
      <c r="N116" s="11"/>
      <c r="O116" s="11"/>
      <c r="P116" s="11">
        <f t="shared" si="11"/>
        <v>0</v>
      </c>
      <c r="Q116" s="11"/>
      <c r="R116" s="11">
        <v>0</v>
      </c>
      <c r="S116" s="52"/>
      <c r="T116" s="11">
        <f t="shared" si="12"/>
        <v>0</v>
      </c>
    </row>
    <row r="117" spans="1:20" ht="12.75">
      <c r="A117" s="7">
        <v>3121</v>
      </c>
      <c r="B117" s="13">
        <v>67</v>
      </c>
      <c r="C117" s="20" t="s">
        <v>159</v>
      </c>
      <c r="D117" s="11">
        <v>3045.4</v>
      </c>
      <c r="E117" s="52"/>
      <c r="F117" s="52"/>
      <c r="G117" s="11">
        <f t="shared" si="10"/>
        <v>3045.4</v>
      </c>
      <c r="H117" s="11"/>
      <c r="I117" s="11"/>
      <c r="J117" s="11"/>
      <c r="K117" s="11"/>
      <c r="L117" s="11"/>
      <c r="M117" s="11"/>
      <c r="N117" s="11"/>
      <c r="O117" s="11"/>
      <c r="P117" s="11">
        <f t="shared" si="11"/>
        <v>0</v>
      </c>
      <c r="Q117" s="11"/>
      <c r="R117" s="11">
        <v>305</v>
      </c>
      <c r="S117" s="52"/>
      <c r="T117" s="11">
        <f t="shared" si="12"/>
        <v>305</v>
      </c>
    </row>
    <row r="118" spans="1:20" ht="12.75">
      <c r="A118" s="7">
        <v>3121</v>
      </c>
      <c r="B118" s="13">
        <v>68</v>
      </c>
      <c r="C118" s="20" t="s">
        <v>137</v>
      </c>
      <c r="D118" s="11">
        <v>2050.6</v>
      </c>
      <c r="E118" s="52"/>
      <c r="F118" s="52"/>
      <c r="G118" s="11">
        <f t="shared" si="10"/>
        <v>2050.6</v>
      </c>
      <c r="H118" s="11"/>
      <c r="I118" s="11"/>
      <c r="J118" s="11"/>
      <c r="K118" s="11"/>
      <c r="L118" s="11"/>
      <c r="M118" s="11"/>
      <c r="N118" s="11"/>
      <c r="O118" s="11"/>
      <c r="P118" s="11">
        <f t="shared" si="11"/>
        <v>0</v>
      </c>
      <c r="Q118" s="11"/>
      <c r="R118" s="11">
        <v>224.8</v>
      </c>
      <c r="S118" s="52"/>
      <c r="T118" s="11">
        <f t="shared" si="12"/>
        <v>224.8</v>
      </c>
    </row>
    <row r="119" spans="1:20" ht="12.75">
      <c r="A119" s="7">
        <v>3122</v>
      </c>
      <c r="B119" s="13">
        <v>69</v>
      </c>
      <c r="C119" s="21" t="s">
        <v>16</v>
      </c>
      <c r="D119" s="11">
        <v>2873.9</v>
      </c>
      <c r="E119" s="52"/>
      <c r="F119" s="52"/>
      <c r="G119" s="11">
        <f t="shared" si="10"/>
        <v>2873.9</v>
      </c>
      <c r="H119" s="11"/>
      <c r="I119" s="11"/>
      <c r="J119" s="11"/>
      <c r="K119" s="11"/>
      <c r="L119" s="11"/>
      <c r="M119" s="11"/>
      <c r="N119" s="11">
        <v>4000</v>
      </c>
      <c r="O119" s="11"/>
      <c r="P119" s="11">
        <f t="shared" si="11"/>
        <v>4000</v>
      </c>
      <c r="Q119" s="11"/>
      <c r="R119" s="11">
        <v>148.2</v>
      </c>
      <c r="S119" s="52"/>
      <c r="T119" s="11">
        <f t="shared" si="12"/>
        <v>148.2</v>
      </c>
    </row>
    <row r="120" spans="1:20" ht="12.75">
      <c r="A120" s="7">
        <v>3122</v>
      </c>
      <c r="B120" s="14">
        <v>70</v>
      </c>
      <c r="C120" s="22" t="s">
        <v>9</v>
      </c>
      <c r="D120" s="11">
        <v>3138.8</v>
      </c>
      <c r="E120" s="54"/>
      <c r="F120" s="54"/>
      <c r="G120" s="11">
        <f t="shared" si="10"/>
        <v>3138.8</v>
      </c>
      <c r="H120" s="43"/>
      <c r="I120" s="43"/>
      <c r="J120" s="43"/>
      <c r="K120" s="43"/>
      <c r="L120" s="43"/>
      <c r="M120" s="43"/>
      <c r="N120" s="43">
        <v>2000</v>
      </c>
      <c r="O120" s="43"/>
      <c r="P120" s="11">
        <f t="shared" si="11"/>
        <v>2000</v>
      </c>
      <c r="Q120" s="43"/>
      <c r="R120" s="11">
        <v>199</v>
      </c>
      <c r="S120" s="54"/>
      <c r="T120" s="11">
        <f t="shared" si="12"/>
        <v>199</v>
      </c>
    </row>
    <row r="121" spans="1:20" ht="12.75">
      <c r="A121" s="7">
        <v>3122</v>
      </c>
      <c r="B121" s="13">
        <v>71</v>
      </c>
      <c r="C121" s="21" t="s">
        <v>160</v>
      </c>
      <c r="D121" s="11">
        <v>2686.2</v>
      </c>
      <c r="E121" s="52"/>
      <c r="F121" s="52"/>
      <c r="G121" s="11">
        <f t="shared" si="10"/>
        <v>2686.2</v>
      </c>
      <c r="H121" s="11"/>
      <c r="I121" s="11"/>
      <c r="J121" s="11"/>
      <c r="K121" s="11"/>
      <c r="L121" s="11"/>
      <c r="M121" s="11"/>
      <c r="N121" s="11"/>
      <c r="O121" s="11"/>
      <c r="P121" s="11">
        <f t="shared" si="11"/>
        <v>0</v>
      </c>
      <c r="Q121" s="11"/>
      <c r="R121" s="11">
        <v>38.1</v>
      </c>
      <c r="S121" s="52"/>
      <c r="T121" s="11">
        <f t="shared" si="12"/>
        <v>38.1</v>
      </c>
    </row>
    <row r="122" spans="1:20" ht="12.75">
      <c r="A122" s="7">
        <v>3122</v>
      </c>
      <c r="B122" s="13">
        <v>72</v>
      </c>
      <c r="C122" s="20" t="s">
        <v>50</v>
      </c>
      <c r="D122" s="11">
        <v>5197.1</v>
      </c>
      <c r="E122" s="52"/>
      <c r="F122" s="52"/>
      <c r="G122" s="11">
        <f t="shared" si="10"/>
        <v>5197.1</v>
      </c>
      <c r="H122" s="11"/>
      <c r="I122" s="11"/>
      <c r="J122" s="11"/>
      <c r="K122" s="11"/>
      <c r="L122" s="11"/>
      <c r="M122" s="11"/>
      <c r="N122" s="11"/>
      <c r="O122" s="11"/>
      <c r="P122" s="11">
        <f t="shared" si="11"/>
        <v>0</v>
      </c>
      <c r="Q122" s="11"/>
      <c r="R122" s="11">
        <v>329.7</v>
      </c>
      <c r="S122" s="52"/>
      <c r="T122" s="11">
        <f t="shared" si="12"/>
        <v>329.7</v>
      </c>
    </row>
    <row r="123" spans="1:20" ht="12.75">
      <c r="A123" s="7">
        <v>3145</v>
      </c>
      <c r="B123" s="13">
        <v>73</v>
      </c>
      <c r="C123" s="20" t="s">
        <v>175</v>
      </c>
      <c r="D123" s="11">
        <v>1759</v>
      </c>
      <c r="E123" s="52"/>
      <c r="F123" s="65"/>
      <c r="G123" s="11">
        <f t="shared" si="10"/>
        <v>1759</v>
      </c>
      <c r="H123" s="11"/>
      <c r="I123" s="11"/>
      <c r="J123" s="11"/>
      <c r="K123" s="11"/>
      <c r="L123" s="11"/>
      <c r="M123" s="11"/>
      <c r="N123" s="11">
        <v>4700</v>
      </c>
      <c r="O123" s="11"/>
      <c r="P123" s="11">
        <f t="shared" si="11"/>
        <v>4700</v>
      </c>
      <c r="Q123" s="11"/>
      <c r="R123" s="11">
        <v>65.1</v>
      </c>
      <c r="S123" s="52"/>
      <c r="T123" s="11">
        <f t="shared" si="12"/>
        <v>65.1</v>
      </c>
    </row>
    <row r="124" spans="1:20" ht="12.75">
      <c r="A124" s="7">
        <v>4322</v>
      </c>
      <c r="B124" s="13">
        <v>74</v>
      </c>
      <c r="C124" s="20" t="s">
        <v>116</v>
      </c>
      <c r="D124" s="11">
        <v>1543.6</v>
      </c>
      <c r="E124" s="52"/>
      <c r="F124" s="52"/>
      <c r="G124" s="11">
        <f t="shared" si="10"/>
        <v>1543.6</v>
      </c>
      <c r="H124" s="11"/>
      <c r="I124" s="11"/>
      <c r="J124" s="11"/>
      <c r="K124" s="11"/>
      <c r="L124" s="11"/>
      <c r="M124" s="11"/>
      <c r="N124" s="11"/>
      <c r="O124" s="11"/>
      <c r="P124" s="11">
        <f t="shared" si="11"/>
        <v>0</v>
      </c>
      <c r="Q124" s="11"/>
      <c r="R124" s="11">
        <v>41.7</v>
      </c>
      <c r="S124" s="52"/>
      <c r="T124" s="11">
        <f t="shared" si="12"/>
        <v>41.7</v>
      </c>
    </row>
    <row r="125" spans="1:20" ht="12.75">
      <c r="A125" s="7">
        <v>3123</v>
      </c>
      <c r="B125" s="13">
        <v>78</v>
      </c>
      <c r="C125" s="20" t="s">
        <v>69</v>
      </c>
      <c r="D125" s="11">
        <v>4754.1</v>
      </c>
      <c r="E125" s="52"/>
      <c r="F125" s="52"/>
      <c r="G125" s="11">
        <f t="shared" si="10"/>
        <v>4754.1</v>
      </c>
      <c r="H125" s="11"/>
      <c r="I125" s="11"/>
      <c r="J125" s="11"/>
      <c r="K125" s="11"/>
      <c r="L125" s="11"/>
      <c r="M125" s="11"/>
      <c r="N125" s="11">
        <v>8000</v>
      </c>
      <c r="O125" s="11"/>
      <c r="P125" s="11">
        <f t="shared" si="11"/>
        <v>8000</v>
      </c>
      <c r="Q125" s="11"/>
      <c r="R125" s="11">
        <v>448.1</v>
      </c>
      <c r="S125" s="52"/>
      <c r="T125" s="11">
        <f t="shared" si="12"/>
        <v>448.1</v>
      </c>
    </row>
    <row r="126" spans="1:20" ht="12.75">
      <c r="A126" s="7">
        <v>3114</v>
      </c>
      <c r="B126" s="13">
        <v>79</v>
      </c>
      <c r="C126" s="20" t="s">
        <v>115</v>
      </c>
      <c r="D126" s="11">
        <v>267.7</v>
      </c>
      <c r="E126" s="52"/>
      <c r="F126" s="52"/>
      <c r="G126" s="11">
        <f aca="true" t="shared" si="13" ref="G126:G157">SUM(D126:F126)</f>
        <v>267.7</v>
      </c>
      <c r="H126" s="11"/>
      <c r="I126" s="11"/>
      <c r="J126" s="11"/>
      <c r="K126" s="11"/>
      <c r="L126" s="11"/>
      <c r="M126" s="11"/>
      <c r="N126" s="11"/>
      <c r="O126" s="11"/>
      <c r="P126" s="11">
        <f aca="true" t="shared" si="14" ref="P126:P157">N126+O126</f>
        <v>0</v>
      </c>
      <c r="Q126" s="11"/>
      <c r="R126" s="11">
        <v>7.8</v>
      </c>
      <c r="S126" s="52"/>
      <c r="T126" s="11">
        <f aca="true" t="shared" si="15" ref="T126:T157">R126+S126</f>
        <v>7.8</v>
      </c>
    </row>
    <row r="127" spans="1:20" ht="12.75">
      <c r="A127" s="7">
        <v>4322</v>
      </c>
      <c r="B127" s="13">
        <v>80</v>
      </c>
      <c r="C127" s="20" t="s">
        <v>176</v>
      </c>
      <c r="D127" s="11">
        <v>1911.9</v>
      </c>
      <c r="E127" s="52"/>
      <c r="F127" s="65"/>
      <c r="G127" s="11">
        <f t="shared" si="13"/>
        <v>1911.9</v>
      </c>
      <c r="H127" s="11"/>
      <c r="I127" s="11"/>
      <c r="J127" s="11"/>
      <c r="K127" s="11"/>
      <c r="L127" s="11"/>
      <c r="M127" s="11"/>
      <c r="N127" s="11"/>
      <c r="O127" s="11"/>
      <c r="P127" s="11">
        <f t="shared" si="14"/>
        <v>0</v>
      </c>
      <c r="Q127" s="11"/>
      <c r="R127" s="11">
        <v>84</v>
      </c>
      <c r="S127" s="52"/>
      <c r="T127" s="11">
        <f t="shared" si="15"/>
        <v>84</v>
      </c>
    </row>
    <row r="128" spans="1:20" ht="12.75">
      <c r="A128" s="7">
        <v>3114</v>
      </c>
      <c r="B128" s="13">
        <v>81</v>
      </c>
      <c r="C128" s="20" t="s">
        <v>138</v>
      </c>
      <c r="D128" s="11">
        <v>1294.6</v>
      </c>
      <c r="E128" s="52"/>
      <c r="F128" s="52"/>
      <c r="G128" s="11">
        <f t="shared" si="13"/>
        <v>1294.6</v>
      </c>
      <c r="H128" s="11"/>
      <c r="I128" s="11"/>
      <c r="J128" s="11"/>
      <c r="K128" s="11"/>
      <c r="L128" s="11"/>
      <c r="M128" s="11"/>
      <c r="N128" s="11"/>
      <c r="O128" s="11"/>
      <c r="P128" s="11">
        <f t="shared" si="14"/>
        <v>0</v>
      </c>
      <c r="Q128" s="11"/>
      <c r="R128" s="11">
        <v>0</v>
      </c>
      <c r="S128" s="52"/>
      <c r="T128" s="11">
        <f t="shared" si="15"/>
        <v>0</v>
      </c>
    </row>
    <row r="129" spans="1:20" ht="12.75">
      <c r="A129" s="7">
        <v>3116</v>
      </c>
      <c r="B129" s="13">
        <v>83</v>
      </c>
      <c r="C129" s="20" t="s">
        <v>114</v>
      </c>
      <c r="D129" s="11">
        <v>2586.9</v>
      </c>
      <c r="E129" s="52"/>
      <c r="F129" s="52"/>
      <c r="G129" s="11">
        <f t="shared" si="13"/>
        <v>2586.9</v>
      </c>
      <c r="H129" s="11"/>
      <c r="I129" s="11"/>
      <c r="J129" s="11"/>
      <c r="K129" s="11"/>
      <c r="L129" s="11"/>
      <c r="M129" s="11"/>
      <c r="N129" s="11"/>
      <c r="O129" s="11"/>
      <c r="P129" s="11">
        <f t="shared" si="14"/>
        <v>0</v>
      </c>
      <c r="Q129" s="11"/>
      <c r="R129" s="11">
        <v>21.4</v>
      </c>
      <c r="S129" s="52"/>
      <c r="T129" s="11">
        <f t="shared" si="15"/>
        <v>21.4</v>
      </c>
    </row>
    <row r="130" spans="1:20" ht="12.75">
      <c r="A130" s="7">
        <v>3146</v>
      </c>
      <c r="B130" s="13">
        <v>84</v>
      </c>
      <c r="C130" s="71" t="s">
        <v>177</v>
      </c>
      <c r="D130" s="11">
        <v>430.8</v>
      </c>
      <c r="E130" s="52"/>
      <c r="F130" s="65"/>
      <c r="G130" s="11">
        <f t="shared" si="13"/>
        <v>430.8</v>
      </c>
      <c r="H130" s="11"/>
      <c r="I130" s="11"/>
      <c r="J130" s="11"/>
      <c r="K130" s="11"/>
      <c r="L130" s="11"/>
      <c r="M130" s="11"/>
      <c r="N130" s="11"/>
      <c r="O130" s="11"/>
      <c r="P130" s="11">
        <f t="shared" si="14"/>
        <v>0</v>
      </c>
      <c r="Q130" s="11"/>
      <c r="R130" s="11">
        <v>0</v>
      </c>
      <c r="S130" s="52"/>
      <c r="T130" s="11">
        <f t="shared" si="15"/>
        <v>0</v>
      </c>
    </row>
    <row r="131" spans="1:20" ht="12.75">
      <c r="A131" s="7">
        <v>3121</v>
      </c>
      <c r="B131" s="13">
        <v>90</v>
      </c>
      <c r="C131" s="20" t="s">
        <v>43</v>
      </c>
      <c r="D131" s="11">
        <v>2275.6</v>
      </c>
      <c r="E131" s="52"/>
      <c r="F131" s="52"/>
      <c r="G131" s="11">
        <f t="shared" si="13"/>
        <v>2275.6</v>
      </c>
      <c r="H131" s="11"/>
      <c r="I131" s="11"/>
      <c r="J131" s="11"/>
      <c r="K131" s="11"/>
      <c r="L131" s="11"/>
      <c r="M131" s="11"/>
      <c r="N131" s="11"/>
      <c r="O131" s="11"/>
      <c r="P131" s="11">
        <f t="shared" si="14"/>
        <v>0</v>
      </c>
      <c r="Q131" s="11"/>
      <c r="R131" s="11">
        <v>17.5</v>
      </c>
      <c r="S131" s="52"/>
      <c r="T131" s="11">
        <f t="shared" si="15"/>
        <v>17.5</v>
      </c>
    </row>
    <row r="132" spans="1:20" ht="12.75">
      <c r="A132" s="7">
        <v>3121</v>
      </c>
      <c r="B132" s="13">
        <v>91</v>
      </c>
      <c r="C132" s="20" t="s">
        <v>145</v>
      </c>
      <c r="D132" s="11">
        <v>2372.1</v>
      </c>
      <c r="E132" s="52"/>
      <c r="F132" s="52"/>
      <c r="G132" s="11">
        <f t="shared" si="13"/>
        <v>2372.1</v>
      </c>
      <c r="H132" s="11"/>
      <c r="I132" s="11"/>
      <c r="J132" s="11"/>
      <c r="K132" s="11"/>
      <c r="L132" s="11"/>
      <c r="M132" s="11"/>
      <c r="N132" s="11"/>
      <c r="O132" s="11"/>
      <c r="P132" s="11">
        <f t="shared" si="14"/>
        <v>0</v>
      </c>
      <c r="Q132" s="11"/>
      <c r="R132" s="11">
        <v>350.2</v>
      </c>
      <c r="S132" s="52"/>
      <c r="T132" s="11">
        <f t="shared" si="15"/>
        <v>350.2</v>
      </c>
    </row>
    <row r="133" spans="1:20" ht="12.75">
      <c r="A133" s="7">
        <v>3121</v>
      </c>
      <c r="B133" s="13">
        <v>92</v>
      </c>
      <c r="C133" s="69" t="s">
        <v>161</v>
      </c>
      <c r="D133" s="11">
        <v>2650</v>
      </c>
      <c r="E133" s="52"/>
      <c r="F133" s="52"/>
      <c r="G133" s="11">
        <f t="shared" si="13"/>
        <v>2650</v>
      </c>
      <c r="H133" s="11"/>
      <c r="I133" s="11"/>
      <c r="J133" s="11"/>
      <c r="K133" s="11"/>
      <c r="L133" s="11"/>
      <c r="M133" s="11"/>
      <c r="N133" s="11">
        <v>360</v>
      </c>
      <c r="O133" s="11"/>
      <c r="P133" s="11">
        <f t="shared" si="14"/>
        <v>360</v>
      </c>
      <c r="Q133" s="11"/>
      <c r="R133" s="11">
        <v>145</v>
      </c>
      <c r="S133" s="52"/>
      <c r="T133" s="11">
        <f t="shared" si="15"/>
        <v>145</v>
      </c>
    </row>
    <row r="134" spans="1:20" ht="12.75">
      <c r="A134" s="7">
        <v>3122</v>
      </c>
      <c r="B134" s="13">
        <v>93</v>
      </c>
      <c r="C134" s="20" t="s">
        <v>162</v>
      </c>
      <c r="D134" s="11">
        <v>1706</v>
      </c>
      <c r="E134" s="52"/>
      <c r="F134" s="52"/>
      <c r="G134" s="11">
        <f t="shared" si="13"/>
        <v>1706</v>
      </c>
      <c r="H134" s="11"/>
      <c r="I134" s="11"/>
      <c r="J134" s="11"/>
      <c r="K134" s="11"/>
      <c r="L134" s="11"/>
      <c r="M134" s="11"/>
      <c r="N134" s="11"/>
      <c r="O134" s="11"/>
      <c r="P134" s="11">
        <f t="shared" si="14"/>
        <v>0</v>
      </c>
      <c r="Q134" s="11"/>
      <c r="R134" s="11">
        <v>256.9</v>
      </c>
      <c r="S134" s="52"/>
      <c r="T134" s="11">
        <f t="shared" si="15"/>
        <v>256.9</v>
      </c>
    </row>
    <row r="135" spans="1:20" ht="12.75">
      <c r="A135" s="7">
        <v>3122</v>
      </c>
      <c r="B135" s="13">
        <v>94</v>
      </c>
      <c r="C135" s="20" t="s">
        <v>96</v>
      </c>
      <c r="D135" s="11">
        <v>12891.2</v>
      </c>
      <c r="E135" s="67"/>
      <c r="F135" s="52"/>
      <c r="G135" s="11">
        <f t="shared" si="13"/>
        <v>12891.2</v>
      </c>
      <c r="H135" s="68">
        <f>655+900+6900</f>
        <v>8455</v>
      </c>
      <c r="I135" s="11"/>
      <c r="J135" s="11"/>
      <c r="K135" s="11"/>
      <c r="L135" s="11">
        <f>J135+K135</f>
        <v>0</v>
      </c>
      <c r="M135" s="11"/>
      <c r="N135" s="11"/>
      <c r="O135" s="11">
        <v>2200</v>
      </c>
      <c r="P135" s="11">
        <f t="shared" si="14"/>
        <v>2200</v>
      </c>
      <c r="Q135" s="11"/>
      <c r="R135" s="11">
        <v>400.1</v>
      </c>
      <c r="S135" s="52"/>
      <c r="T135" s="11">
        <f t="shared" si="15"/>
        <v>400.1</v>
      </c>
    </row>
    <row r="136" spans="1:20" ht="12.75">
      <c r="A136" s="7">
        <v>3122</v>
      </c>
      <c r="B136" s="13">
        <v>95</v>
      </c>
      <c r="C136" s="20" t="s">
        <v>139</v>
      </c>
      <c r="D136" s="11">
        <v>2404.3</v>
      </c>
      <c r="E136" s="52"/>
      <c r="F136" s="52"/>
      <c r="G136" s="11">
        <f t="shared" si="13"/>
        <v>2404.3</v>
      </c>
      <c r="H136" s="11"/>
      <c r="I136" s="11"/>
      <c r="J136" s="11"/>
      <c r="K136" s="11"/>
      <c r="L136" s="11"/>
      <c r="M136" s="11"/>
      <c r="N136" s="11"/>
      <c r="O136" s="11"/>
      <c r="P136" s="11">
        <f t="shared" si="14"/>
        <v>0</v>
      </c>
      <c r="Q136" s="11"/>
      <c r="R136" s="11">
        <v>205</v>
      </c>
      <c r="S136" s="52"/>
      <c r="T136" s="11">
        <f t="shared" si="15"/>
        <v>205</v>
      </c>
    </row>
    <row r="137" spans="1:20" ht="12.75">
      <c r="A137" s="7">
        <v>3122</v>
      </c>
      <c r="B137" s="13">
        <v>96</v>
      </c>
      <c r="C137" s="20" t="s">
        <v>199</v>
      </c>
      <c r="D137" s="11">
        <v>2144.2</v>
      </c>
      <c r="E137" s="52"/>
      <c r="F137" s="52">
        <v>97.1</v>
      </c>
      <c r="G137" s="11">
        <f t="shared" si="13"/>
        <v>2241.2999999999997</v>
      </c>
      <c r="H137" s="11"/>
      <c r="I137" s="11"/>
      <c r="J137" s="11"/>
      <c r="K137" s="11"/>
      <c r="L137" s="11"/>
      <c r="M137" s="11"/>
      <c r="N137" s="11"/>
      <c r="O137" s="11"/>
      <c r="P137" s="11">
        <f t="shared" si="14"/>
        <v>0</v>
      </c>
      <c r="Q137" s="11"/>
      <c r="R137" s="11">
        <v>204.5</v>
      </c>
      <c r="S137" s="52"/>
      <c r="T137" s="11">
        <f t="shared" si="15"/>
        <v>204.5</v>
      </c>
    </row>
    <row r="138" spans="1:20" ht="12.75" customHeight="1">
      <c r="A138" s="61">
        <v>3123</v>
      </c>
      <c r="B138" s="62">
        <v>97</v>
      </c>
      <c r="C138" s="60" t="s">
        <v>178</v>
      </c>
      <c r="D138" s="11">
        <v>4132.2</v>
      </c>
      <c r="E138" s="52"/>
      <c r="F138" s="65"/>
      <c r="G138" s="11">
        <f t="shared" si="13"/>
        <v>4132.2</v>
      </c>
      <c r="H138" s="11"/>
      <c r="I138" s="11"/>
      <c r="J138" s="11"/>
      <c r="K138" s="11"/>
      <c r="L138" s="11">
        <f>J138+K138</f>
        <v>0</v>
      </c>
      <c r="M138" s="11"/>
      <c r="N138" s="11">
        <v>85</v>
      </c>
      <c r="O138" s="11"/>
      <c r="P138" s="11">
        <f t="shared" si="14"/>
        <v>85</v>
      </c>
      <c r="Q138" s="11"/>
      <c r="R138" s="11">
        <v>267.7</v>
      </c>
      <c r="S138" s="52"/>
      <c r="T138" s="11">
        <f t="shared" si="15"/>
        <v>267.7</v>
      </c>
    </row>
    <row r="139" spans="1:20" ht="12.75">
      <c r="A139" s="7">
        <v>3123</v>
      </c>
      <c r="B139" s="13">
        <v>98</v>
      </c>
      <c r="C139" s="20" t="s">
        <v>95</v>
      </c>
      <c r="D139" s="11">
        <v>2828.7</v>
      </c>
      <c r="E139" s="52"/>
      <c r="F139" s="52"/>
      <c r="G139" s="11">
        <f t="shared" si="13"/>
        <v>2828.7</v>
      </c>
      <c r="H139" s="11"/>
      <c r="I139" s="11"/>
      <c r="J139" s="11"/>
      <c r="K139" s="11"/>
      <c r="L139" s="11"/>
      <c r="M139" s="11"/>
      <c r="N139" s="11"/>
      <c r="O139" s="11"/>
      <c r="P139" s="11">
        <f t="shared" si="14"/>
        <v>0</v>
      </c>
      <c r="Q139" s="11"/>
      <c r="R139" s="11">
        <v>313.4</v>
      </c>
      <c r="S139" s="52"/>
      <c r="T139" s="11">
        <f t="shared" si="15"/>
        <v>313.4</v>
      </c>
    </row>
    <row r="140" spans="1:20" ht="12.75">
      <c r="A140" s="7">
        <v>3123</v>
      </c>
      <c r="B140" s="13">
        <v>99</v>
      </c>
      <c r="C140" s="20" t="s">
        <v>32</v>
      </c>
      <c r="D140" s="11">
        <v>3294.3</v>
      </c>
      <c r="E140" s="52"/>
      <c r="F140" s="52"/>
      <c r="G140" s="11">
        <f t="shared" si="13"/>
        <v>3294.3</v>
      </c>
      <c r="H140" s="11"/>
      <c r="I140" s="11"/>
      <c r="J140" s="11"/>
      <c r="K140" s="11"/>
      <c r="L140" s="11"/>
      <c r="M140" s="11"/>
      <c r="N140" s="11"/>
      <c r="O140" s="11"/>
      <c r="P140" s="11">
        <f t="shared" si="14"/>
        <v>0</v>
      </c>
      <c r="Q140" s="11"/>
      <c r="R140" s="11">
        <v>211.3</v>
      </c>
      <c r="S140" s="52"/>
      <c r="T140" s="11">
        <f t="shared" si="15"/>
        <v>211.3</v>
      </c>
    </row>
    <row r="141" spans="1:20" ht="12.75">
      <c r="A141" s="7">
        <v>3123</v>
      </c>
      <c r="B141" s="13">
        <v>100</v>
      </c>
      <c r="C141" s="20" t="s">
        <v>165</v>
      </c>
      <c r="D141" s="11">
        <v>3449.3</v>
      </c>
      <c r="E141" s="52"/>
      <c r="F141" s="52"/>
      <c r="G141" s="11">
        <f t="shared" si="13"/>
        <v>3449.3</v>
      </c>
      <c r="H141" s="11">
        <v>450</v>
      </c>
      <c r="I141" s="11"/>
      <c r="J141" s="11"/>
      <c r="K141" s="11"/>
      <c r="L141" s="11"/>
      <c r="M141" s="11"/>
      <c r="N141" s="11"/>
      <c r="O141" s="11"/>
      <c r="P141" s="11">
        <f t="shared" si="14"/>
        <v>0</v>
      </c>
      <c r="Q141" s="11"/>
      <c r="R141" s="11">
        <v>227.3</v>
      </c>
      <c r="S141" s="52"/>
      <c r="T141" s="11">
        <f t="shared" si="15"/>
        <v>227.3</v>
      </c>
    </row>
    <row r="142" spans="1:20" ht="12.75">
      <c r="A142" s="7">
        <v>3125</v>
      </c>
      <c r="B142" s="13">
        <v>101</v>
      </c>
      <c r="C142" s="20" t="s">
        <v>10</v>
      </c>
      <c r="D142" s="11">
        <v>2101.6</v>
      </c>
      <c r="E142" s="52"/>
      <c r="F142" s="52"/>
      <c r="G142" s="11">
        <f t="shared" si="13"/>
        <v>2101.6</v>
      </c>
      <c r="H142" s="11"/>
      <c r="I142" s="11"/>
      <c r="J142" s="11"/>
      <c r="K142" s="11"/>
      <c r="L142" s="11"/>
      <c r="M142" s="11"/>
      <c r="N142" s="11"/>
      <c r="O142" s="11"/>
      <c r="P142" s="11">
        <f t="shared" si="14"/>
        <v>0</v>
      </c>
      <c r="Q142" s="11"/>
      <c r="R142" s="11">
        <v>111.4</v>
      </c>
      <c r="S142" s="52"/>
      <c r="T142" s="11">
        <f t="shared" si="15"/>
        <v>111.4</v>
      </c>
    </row>
    <row r="143" spans="1:20" ht="12.75">
      <c r="A143" s="7">
        <v>3147</v>
      </c>
      <c r="B143" s="13">
        <v>102</v>
      </c>
      <c r="C143" s="20" t="s">
        <v>33</v>
      </c>
      <c r="D143" s="11">
        <v>2288.6</v>
      </c>
      <c r="E143" s="52"/>
      <c r="F143" s="52"/>
      <c r="G143" s="11">
        <f t="shared" si="13"/>
        <v>2288.6</v>
      </c>
      <c r="H143" s="11"/>
      <c r="I143" s="11"/>
      <c r="J143" s="11"/>
      <c r="K143" s="11"/>
      <c r="L143" s="11"/>
      <c r="M143" s="11"/>
      <c r="N143" s="11"/>
      <c r="O143" s="11"/>
      <c r="P143" s="11">
        <f t="shared" si="14"/>
        <v>0</v>
      </c>
      <c r="Q143" s="11"/>
      <c r="R143" s="11">
        <v>297.2</v>
      </c>
      <c r="S143" s="52"/>
      <c r="T143" s="11">
        <f t="shared" si="15"/>
        <v>297.2</v>
      </c>
    </row>
    <row r="144" spans="1:20" ht="12.75">
      <c r="A144" s="7">
        <v>3114</v>
      </c>
      <c r="B144" s="13">
        <v>106</v>
      </c>
      <c r="C144" s="20" t="s">
        <v>97</v>
      </c>
      <c r="D144" s="11">
        <v>187</v>
      </c>
      <c r="E144" s="52"/>
      <c r="F144" s="52"/>
      <c r="G144" s="11">
        <f t="shared" si="13"/>
        <v>187</v>
      </c>
      <c r="H144" s="11"/>
      <c r="I144" s="11"/>
      <c r="J144" s="11"/>
      <c r="K144" s="11"/>
      <c r="L144" s="11"/>
      <c r="M144" s="11"/>
      <c r="N144" s="11"/>
      <c r="O144" s="11"/>
      <c r="P144" s="11">
        <f t="shared" si="14"/>
        <v>0</v>
      </c>
      <c r="Q144" s="11"/>
      <c r="R144" s="11">
        <v>1</v>
      </c>
      <c r="S144" s="52"/>
      <c r="T144" s="11">
        <f t="shared" si="15"/>
        <v>1</v>
      </c>
    </row>
    <row r="145" spans="1:20" ht="12.75">
      <c r="A145" s="7">
        <v>3146</v>
      </c>
      <c r="B145" s="13">
        <v>108</v>
      </c>
      <c r="C145" s="20" t="s">
        <v>11</v>
      </c>
      <c r="D145" s="11">
        <v>562.5</v>
      </c>
      <c r="E145" s="52"/>
      <c r="F145" s="52"/>
      <c r="G145" s="11">
        <f t="shared" si="13"/>
        <v>562.5</v>
      </c>
      <c r="H145" s="11"/>
      <c r="I145" s="11"/>
      <c r="J145" s="11"/>
      <c r="K145" s="11"/>
      <c r="L145" s="11"/>
      <c r="M145" s="11"/>
      <c r="N145" s="11"/>
      <c r="O145" s="11"/>
      <c r="P145" s="11">
        <f t="shared" si="14"/>
        <v>0</v>
      </c>
      <c r="Q145" s="11"/>
      <c r="R145" s="11">
        <v>2.8</v>
      </c>
      <c r="S145" s="52"/>
      <c r="T145" s="11">
        <f t="shared" si="15"/>
        <v>2.8</v>
      </c>
    </row>
    <row r="146" spans="1:20" ht="12.75">
      <c r="A146" s="7">
        <v>3121</v>
      </c>
      <c r="B146" s="13">
        <v>109</v>
      </c>
      <c r="C146" s="20" t="s">
        <v>12</v>
      </c>
      <c r="D146" s="11">
        <v>1957.4</v>
      </c>
      <c r="E146" s="52"/>
      <c r="F146" s="52"/>
      <c r="G146" s="11">
        <f t="shared" si="13"/>
        <v>1957.4</v>
      </c>
      <c r="H146" s="11"/>
      <c r="I146" s="11"/>
      <c r="J146" s="11"/>
      <c r="K146" s="11"/>
      <c r="L146" s="11"/>
      <c r="M146" s="11"/>
      <c r="N146" s="11"/>
      <c r="O146" s="11"/>
      <c r="P146" s="11">
        <f t="shared" si="14"/>
        <v>0</v>
      </c>
      <c r="Q146" s="11"/>
      <c r="R146" s="11">
        <v>51.2</v>
      </c>
      <c r="S146" s="52"/>
      <c r="T146" s="11">
        <f t="shared" si="15"/>
        <v>51.2</v>
      </c>
    </row>
    <row r="147" spans="1:20" ht="12.75" customHeight="1">
      <c r="A147" s="7">
        <v>3121</v>
      </c>
      <c r="B147" s="13">
        <v>110</v>
      </c>
      <c r="C147" s="20" t="s">
        <v>163</v>
      </c>
      <c r="D147" s="11">
        <v>4051.2</v>
      </c>
      <c r="E147" s="52"/>
      <c r="F147" s="52"/>
      <c r="G147" s="11">
        <f t="shared" si="13"/>
        <v>4051.2</v>
      </c>
      <c r="H147" s="11"/>
      <c r="I147" s="11"/>
      <c r="J147" s="11">
        <v>2500</v>
      </c>
      <c r="K147" s="68"/>
      <c r="L147" s="11">
        <f>SUM(J147:K147)</f>
        <v>2500</v>
      </c>
      <c r="M147" s="11"/>
      <c r="N147" s="11">
        <v>5000</v>
      </c>
      <c r="O147" s="68"/>
      <c r="P147" s="11">
        <f t="shared" si="14"/>
        <v>5000</v>
      </c>
      <c r="Q147" s="11"/>
      <c r="R147" s="11">
        <v>85.9</v>
      </c>
      <c r="S147" s="52"/>
      <c r="T147" s="11">
        <f t="shared" si="15"/>
        <v>85.9</v>
      </c>
    </row>
    <row r="148" spans="1:20" ht="12.75" customHeight="1">
      <c r="A148" s="7">
        <v>3121</v>
      </c>
      <c r="B148" s="13">
        <v>111</v>
      </c>
      <c r="C148" s="20" t="s">
        <v>17</v>
      </c>
      <c r="D148" s="11">
        <v>2376.2</v>
      </c>
      <c r="E148" s="52"/>
      <c r="F148" s="52"/>
      <c r="G148" s="11">
        <f t="shared" si="13"/>
        <v>2376.2</v>
      </c>
      <c r="H148" s="11"/>
      <c r="I148" s="11"/>
      <c r="J148" s="11">
        <v>715</v>
      </c>
      <c r="K148" s="11"/>
      <c r="L148" s="11">
        <f>J148+K148</f>
        <v>715</v>
      </c>
      <c r="M148" s="11"/>
      <c r="N148" s="11"/>
      <c r="O148" s="11"/>
      <c r="P148" s="11">
        <f t="shared" si="14"/>
        <v>0</v>
      </c>
      <c r="Q148" s="11"/>
      <c r="R148" s="11">
        <v>459.2</v>
      </c>
      <c r="S148" s="52"/>
      <c r="T148" s="11">
        <f t="shared" si="15"/>
        <v>459.2</v>
      </c>
    </row>
    <row r="149" spans="1:20" ht="12.75">
      <c r="A149" s="7">
        <v>3121</v>
      </c>
      <c r="B149" s="13">
        <v>112</v>
      </c>
      <c r="C149" s="20" t="s">
        <v>179</v>
      </c>
      <c r="D149" s="11">
        <v>1961</v>
      </c>
      <c r="E149" s="52"/>
      <c r="F149" s="65"/>
      <c r="G149" s="11">
        <f t="shared" si="13"/>
        <v>1961</v>
      </c>
      <c r="H149" s="11"/>
      <c r="I149" s="11"/>
      <c r="J149" s="11"/>
      <c r="K149" s="11"/>
      <c r="L149" s="11"/>
      <c r="M149" s="11"/>
      <c r="N149" s="11"/>
      <c r="O149" s="11"/>
      <c r="P149" s="11">
        <f t="shared" si="14"/>
        <v>0</v>
      </c>
      <c r="Q149" s="11"/>
      <c r="R149" s="11">
        <v>117.4</v>
      </c>
      <c r="S149" s="52"/>
      <c r="T149" s="11">
        <f t="shared" si="15"/>
        <v>117.4</v>
      </c>
    </row>
    <row r="150" spans="1:20" ht="12.75">
      <c r="A150" s="7">
        <v>3121</v>
      </c>
      <c r="B150" s="13">
        <v>113</v>
      </c>
      <c r="C150" s="20" t="s">
        <v>51</v>
      </c>
      <c r="D150" s="11">
        <v>3391.1</v>
      </c>
      <c r="E150" s="52"/>
      <c r="F150" s="52"/>
      <c r="G150" s="11">
        <f t="shared" si="13"/>
        <v>3391.1</v>
      </c>
      <c r="H150" s="11"/>
      <c r="I150" s="11"/>
      <c r="J150" s="11"/>
      <c r="K150" s="11"/>
      <c r="L150" s="11"/>
      <c r="M150" s="11"/>
      <c r="N150" s="11"/>
      <c r="O150" s="11"/>
      <c r="P150" s="11">
        <f t="shared" si="14"/>
        <v>0</v>
      </c>
      <c r="Q150" s="11"/>
      <c r="R150" s="11">
        <v>36.1</v>
      </c>
      <c r="S150" s="52"/>
      <c r="T150" s="11">
        <f t="shared" si="15"/>
        <v>36.1</v>
      </c>
    </row>
    <row r="151" spans="1:20" ht="12.75">
      <c r="A151" s="7">
        <v>3122</v>
      </c>
      <c r="B151" s="13">
        <v>114</v>
      </c>
      <c r="C151" s="20" t="s">
        <v>112</v>
      </c>
      <c r="D151" s="11">
        <v>1688.3</v>
      </c>
      <c r="E151" s="52"/>
      <c r="F151" s="52"/>
      <c r="G151" s="11">
        <f t="shared" si="13"/>
        <v>1688.3</v>
      </c>
      <c r="H151" s="11"/>
      <c r="I151" s="11"/>
      <c r="J151" s="11"/>
      <c r="K151" s="11"/>
      <c r="L151" s="11"/>
      <c r="M151" s="11"/>
      <c r="N151" s="11"/>
      <c r="O151" s="11"/>
      <c r="P151" s="11">
        <f t="shared" si="14"/>
        <v>0</v>
      </c>
      <c r="Q151" s="11"/>
      <c r="R151" s="11">
        <v>245.7</v>
      </c>
      <c r="S151" s="52"/>
      <c r="T151" s="11">
        <f t="shared" si="15"/>
        <v>245.7</v>
      </c>
    </row>
    <row r="152" spans="1:20" ht="12.75">
      <c r="A152" s="7">
        <v>3122</v>
      </c>
      <c r="B152" s="13">
        <v>115</v>
      </c>
      <c r="C152" s="20" t="s">
        <v>180</v>
      </c>
      <c r="D152" s="11">
        <v>2539.9</v>
      </c>
      <c r="E152" s="67">
        <v>130</v>
      </c>
      <c r="F152" s="65"/>
      <c r="G152" s="11">
        <f t="shared" si="13"/>
        <v>2669.9</v>
      </c>
      <c r="H152" s="68">
        <f>250+130</f>
        <v>380</v>
      </c>
      <c r="I152" s="11"/>
      <c r="J152" s="11"/>
      <c r="K152" s="11"/>
      <c r="L152" s="11"/>
      <c r="M152" s="11"/>
      <c r="N152" s="11"/>
      <c r="O152" s="11"/>
      <c r="P152" s="11">
        <f t="shared" si="14"/>
        <v>0</v>
      </c>
      <c r="Q152" s="11"/>
      <c r="R152" s="11">
        <v>161.3</v>
      </c>
      <c r="S152" s="52"/>
      <c r="T152" s="11">
        <f t="shared" si="15"/>
        <v>161.3</v>
      </c>
    </row>
    <row r="153" spans="1:20" ht="12.75">
      <c r="A153" s="7">
        <v>3122</v>
      </c>
      <c r="B153" s="13">
        <v>116</v>
      </c>
      <c r="C153" s="20" t="s">
        <v>118</v>
      </c>
      <c r="D153" s="11">
        <v>5010.1</v>
      </c>
      <c r="E153" s="52"/>
      <c r="F153" s="52"/>
      <c r="G153" s="11">
        <f t="shared" si="13"/>
        <v>5010.1</v>
      </c>
      <c r="H153" s="68"/>
      <c r="I153" s="11"/>
      <c r="J153" s="11"/>
      <c r="K153" s="11"/>
      <c r="L153" s="11"/>
      <c r="M153" s="11"/>
      <c r="N153" s="11"/>
      <c r="O153" s="11"/>
      <c r="P153" s="11">
        <f t="shared" si="14"/>
        <v>0</v>
      </c>
      <c r="Q153" s="11"/>
      <c r="R153" s="11">
        <v>523.7</v>
      </c>
      <c r="S153" s="52"/>
      <c r="T153" s="11">
        <f t="shared" si="15"/>
        <v>523.7</v>
      </c>
    </row>
    <row r="154" spans="1:20" ht="12.75">
      <c r="A154" s="7">
        <v>3122</v>
      </c>
      <c r="B154" s="13">
        <v>117</v>
      </c>
      <c r="C154" s="20" t="s">
        <v>13</v>
      </c>
      <c r="D154" s="11">
        <v>963.8</v>
      </c>
      <c r="E154" s="52"/>
      <c r="F154" s="52"/>
      <c r="G154" s="11">
        <f t="shared" si="13"/>
        <v>963.8</v>
      </c>
      <c r="H154" s="68"/>
      <c r="I154" s="11"/>
      <c r="J154" s="11"/>
      <c r="K154" s="11"/>
      <c r="L154" s="11"/>
      <c r="M154" s="11"/>
      <c r="N154" s="11"/>
      <c r="O154" s="11"/>
      <c r="P154" s="11">
        <f t="shared" si="14"/>
        <v>0</v>
      </c>
      <c r="Q154" s="11"/>
      <c r="R154" s="11">
        <v>37.5</v>
      </c>
      <c r="S154" s="52"/>
      <c r="T154" s="11">
        <f t="shared" si="15"/>
        <v>37.5</v>
      </c>
    </row>
    <row r="155" spans="1:20" ht="12.75">
      <c r="A155" s="7">
        <v>3123</v>
      </c>
      <c r="B155" s="13">
        <v>118</v>
      </c>
      <c r="C155" s="20" t="s">
        <v>14</v>
      </c>
      <c r="D155" s="11">
        <v>5255.7</v>
      </c>
      <c r="E155" s="52"/>
      <c r="F155" s="52"/>
      <c r="G155" s="11">
        <f t="shared" si="13"/>
        <v>5255.7</v>
      </c>
      <c r="H155" s="68"/>
      <c r="I155" s="11"/>
      <c r="J155" s="11">
        <v>300</v>
      </c>
      <c r="K155" s="68"/>
      <c r="L155" s="11">
        <f>J155+K155</f>
        <v>300</v>
      </c>
      <c r="M155" s="11"/>
      <c r="N155" s="11"/>
      <c r="O155" s="11"/>
      <c r="P155" s="11">
        <f t="shared" si="14"/>
        <v>0</v>
      </c>
      <c r="Q155" s="11"/>
      <c r="R155" s="11">
        <v>507.1</v>
      </c>
      <c r="S155" s="52"/>
      <c r="T155" s="11">
        <f t="shared" si="15"/>
        <v>507.1</v>
      </c>
    </row>
    <row r="156" spans="1:20" ht="12.75">
      <c r="A156" s="7">
        <v>3123</v>
      </c>
      <c r="B156" s="13">
        <v>119</v>
      </c>
      <c r="C156" s="20" t="s">
        <v>117</v>
      </c>
      <c r="D156" s="11">
        <v>5359</v>
      </c>
      <c r="E156" s="52"/>
      <c r="F156" s="52"/>
      <c r="G156" s="11">
        <f t="shared" si="13"/>
        <v>5359</v>
      </c>
      <c r="H156" s="68"/>
      <c r="I156" s="11"/>
      <c r="J156" s="11"/>
      <c r="K156" s="11"/>
      <c r="L156" s="11"/>
      <c r="M156" s="11"/>
      <c r="N156" s="11"/>
      <c r="O156" s="11"/>
      <c r="P156" s="11">
        <f t="shared" si="14"/>
        <v>0</v>
      </c>
      <c r="Q156" s="11"/>
      <c r="R156" s="11">
        <v>584.4</v>
      </c>
      <c r="S156" s="52"/>
      <c r="T156" s="11">
        <f t="shared" si="15"/>
        <v>584.4</v>
      </c>
    </row>
    <row r="157" spans="1:20" ht="12.75">
      <c r="A157" s="7">
        <v>3123</v>
      </c>
      <c r="B157" s="13">
        <v>120</v>
      </c>
      <c r="C157" s="20" t="s">
        <v>15</v>
      </c>
      <c r="D157" s="11">
        <v>1337.3</v>
      </c>
      <c r="E157" s="52"/>
      <c r="F157" s="52"/>
      <c r="G157" s="11">
        <f t="shared" si="13"/>
        <v>1337.3</v>
      </c>
      <c r="H157" s="68"/>
      <c r="I157" s="11"/>
      <c r="J157" s="11"/>
      <c r="K157" s="11"/>
      <c r="L157" s="11"/>
      <c r="M157" s="11"/>
      <c r="N157" s="11"/>
      <c r="O157" s="11"/>
      <c r="P157" s="11">
        <f t="shared" si="14"/>
        <v>0</v>
      </c>
      <c r="Q157" s="11"/>
      <c r="R157" s="11">
        <v>81.4</v>
      </c>
      <c r="S157" s="52"/>
      <c r="T157" s="11">
        <f t="shared" si="15"/>
        <v>81.4</v>
      </c>
    </row>
    <row r="158" spans="1:20" ht="12.75">
      <c r="A158" s="7">
        <v>3123</v>
      </c>
      <c r="B158" s="13">
        <v>121</v>
      </c>
      <c r="C158" s="20" t="s">
        <v>119</v>
      </c>
      <c r="D158" s="11">
        <v>2974</v>
      </c>
      <c r="E158" s="52"/>
      <c r="F158" s="52"/>
      <c r="G158" s="11">
        <f aca="true" t="shared" si="16" ref="G158:G184">SUM(D158:F158)</f>
        <v>2974</v>
      </c>
      <c r="H158" s="68"/>
      <c r="I158" s="11"/>
      <c r="J158" s="11"/>
      <c r="K158" s="11"/>
      <c r="L158" s="11"/>
      <c r="M158" s="11"/>
      <c r="N158" s="11"/>
      <c r="O158" s="11"/>
      <c r="P158" s="11">
        <f aca="true" t="shared" si="17" ref="P158:P184">N158+O158</f>
        <v>0</v>
      </c>
      <c r="Q158" s="11"/>
      <c r="R158" s="11">
        <v>337.6</v>
      </c>
      <c r="S158" s="52"/>
      <c r="T158" s="11">
        <f aca="true" t="shared" si="18" ref="T158:T184">R158+S158</f>
        <v>337.6</v>
      </c>
    </row>
    <row r="159" spans="1:20" ht="12.75">
      <c r="A159" s="7">
        <v>3123</v>
      </c>
      <c r="B159" s="13">
        <v>122</v>
      </c>
      <c r="C159" s="20" t="s">
        <v>52</v>
      </c>
      <c r="D159" s="11">
        <v>5201.5</v>
      </c>
      <c r="E159" s="67"/>
      <c r="F159" s="52"/>
      <c r="G159" s="11">
        <f t="shared" si="16"/>
        <v>5201.5</v>
      </c>
      <c r="H159" s="68">
        <f>450-450</f>
        <v>0</v>
      </c>
      <c r="I159" s="11"/>
      <c r="J159" s="11"/>
      <c r="K159" s="11"/>
      <c r="L159" s="11"/>
      <c r="M159" s="11"/>
      <c r="N159" s="11">
        <v>1300</v>
      </c>
      <c r="O159" s="68"/>
      <c r="P159" s="11">
        <f t="shared" si="17"/>
        <v>1300</v>
      </c>
      <c r="Q159" s="11"/>
      <c r="R159" s="11">
        <v>267.7</v>
      </c>
      <c r="S159" s="52"/>
      <c r="T159" s="11">
        <f t="shared" si="18"/>
        <v>267.7</v>
      </c>
    </row>
    <row r="160" spans="1:20" ht="12.75">
      <c r="A160" s="7">
        <v>3124</v>
      </c>
      <c r="B160" s="13">
        <v>123</v>
      </c>
      <c r="C160" s="20" t="s">
        <v>110</v>
      </c>
      <c r="D160" s="11">
        <v>3095.6</v>
      </c>
      <c r="E160" s="52"/>
      <c r="F160" s="52"/>
      <c r="G160" s="11">
        <f t="shared" si="16"/>
        <v>3095.6</v>
      </c>
      <c r="H160" s="11">
        <v>224.2</v>
      </c>
      <c r="I160" s="11"/>
      <c r="J160" s="11"/>
      <c r="K160" s="11"/>
      <c r="L160" s="11"/>
      <c r="M160" s="11"/>
      <c r="N160" s="11">
        <v>406.8</v>
      </c>
      <c r="O160" s="68"/>
      <c r="P160" s="11">
        <f t="shared" si="17"/>
        <v>406.8</v>
      </c>
      <c r="Q160" s="11"/>
      <c r="R160" s="11">
        <v>196.1</v>
      </c>
      <c r="S160" s="52"/>
      <c r="T160" s="11">
        <f t="shared" si="18"/>
        <v>196.1</v>
      </c>
    </row>
    <row r="161" spans="1:20" ht="12.75">
      <c r="A161" s="7">
        <v>3112</v>
      </c>
      <c r="B161" s="13">
        <v>125</v>
      </c>
      <c r="C161" s="20" t="s">
        <v>140</v>
      </c>
      <c r="D161" s="11">
        <v>880.1</v>
      </c>
      <c r="E161" s="52"/>
      <c r="F161" s="52"/>
      <c r="G161" s="11">
        <f t="shared" si="16"/>
        <v>880.1</v>
      </c>
      <c r="H161" s="11"/>
      <c r="I161" s="11"/>
      <c r="J161" s="11"/>
      <c r="K161" s="11"/>
      <c r="L161" s="11"/>
      <c r="M161" s="11"/>
      <c r="N161" s="11">
        <v>80</v>
      </c>
      <c r="O161" s="11"/>
      <c r="P161" s="11">
        <f t="shared" si="17"/>
        <v>80</v>
      </c>
      <c r="Q161" s="11"/>
      <c r="R161" s="11">
        <v>40</v>
      </c>
      <c r="S161" s="52"/>
      <c r="T161" s="11">
        <f t="shared" si="18"/>
        <v>40</v>
      </c>
    </row>
    <row r="162" spans="1:20" ht="12.75">
      <c r="A162" s="7">
        <v>3114</v>
      </c>
      <c r="B162" s="13">
        <v>126</v>
      </c>
      <c r="C162" s="20" t="s">
        <v>141</v>
      </c>
      <c r="D162" s="11">
        <v>693.3</v>
      </c>
      <c r="E162" s="52"/>
      <c r="F162" s="52"/>
      <c r="G162" s="11">
        <f t="shared" si="16"/>
        <v>693.3</v>
      </c>
      <c r="H162" s="11"/>
      <c r="I162" s="11"/>
      <c r="J162" s="11"/>
      <c r="K162" s="11"/>
      <c r="L162" s="11"/>
      <c r="M162" s="11"/>
      <c r="N162" s="11"/>
      <c r="O162" s="11"/>
      <c r="P162" s="11">
        <f t="shared" si="17"/>
        <v>0</v>
      </c>
      <c r="Q162" s="11"/>
      <c r="R162" s="11">
        <v>0</v>
      </c>
      <c r="S162" s="52"/>
      <c r="T162" s="11">
        <f t="shared" si="18"/>
        <v>0</v>
      </c>
    </row>
    <row r="163" spans="1:20" ht="12.75">
      <c r="A163" s="7">
        <v>4322</v>
      </c>
      <c r="B163" s="13">
        <v>127</v>
      </c>
      <c r="C163" s="20" t="s">
        <v>181</v>
      </c>
      <c r="D163" s="11">
        <v>1848.4</v>
      </c>
      <c r="E163" s="52"/>
      <c r="F163" s="65"/>
      <c r="G163" s="11">
        <f t="shared" si="16"/>
        <v>1848.4</v>
      </c>
      <c r="H163" s="11"/>
      <c r="I163" s="11"/>
      <c r="J163" s="11"/>
      <c r="K163" s="11"/>
      <c r="L163" s="11"/>
      <c r="M163" s="11"/>
      <c r="N163" s="11"/>
      <c r="O163" s="11"/>
      <c r="P163" s="11">
        <f t="shared" si="17"/>
        <v>0</v>
      </c>
      <c r="Q163" s="11"/>
      <c r="R163" s="11">
        <v>69.7</v>
      </c>
      <c r="S163" s="52"/>
      <c r="T163" s="11">
        <f t="shared" si="18"/>
        <v>69.7</v>
      </c>
    </row>
    <row r="164" spans="1:20" ht="12.75">
      <c r="A164" s="7">
        <v>4322</v>
      </c>
      <c r="B164" s="13">
        <v>128</v>
      </c>
      <c r="C164" s="20" t="s">
        <v>182</v>
      </c>
      <c r="D164" s="11">
        <v>2329.2</v>
      </c>
      <c r="E164" s="52"/>
      <c r="F164" s="52"/>
      <c r="G164" s="11">
        <f t="shared" si="16"/>
        <v>2329.2</v>
      </c>
      <c r="H164" s="11"/>
      <c r="I164" s="11"/>
      <c r="J164" s="11"/>
      <c r="K164" s="11"/>
      <c r="L164" s="11">
        <f>J164+K164</f>
        <v>0</v>
      </c>
      <c r="M164" s="11"/>
      <c r="N164" s="11"/>
      <c r="O164" s="11"/>
      <c r="P164" s="11">
        <f t="shared" si="17"/>
        <v>0</v>
      </c>
      <c r="Q164" s="11"/>
      <c r="R164" s="11">
        <v>95.5</v>
      </c>
      <c r="S164" s="52"/>
      <c r="T164" s="11">
        <f t="shared" si="18"/>
        <v>95.5</v>
      </c>
    </row>
    <row r="165" spans="1:20" ht="12.75">
      <c r="A165" s="7">
        <v>3147</v>
      </c>
      <c r="B165" s="13">
        <v>129</v>
      </c>
      <c r="C165" s="20" t="s">
        <v>183</v>
      </c>
      <c r="D165" s="11">
        <v>1427</v>
      </c>
      <c r="E165" s="52"/>
      <c r="F165" s="65"/>
      <c r="G165" s="11">
        <f t="shared" si="16"/>
        <v>1427</v>
      </c>
      <c r="H165" s="11"/>
      <c r="I165" s="11"/>
      <c r="J165" s="11"/>
      <c r="K165" s="11"/>
      <c r="L165" s="11"/>
      <c r="M165" s="11"/>
      <c r="N165" s="11"/>
      <c r="O165" s="11"/>
      <c r="P165" s="11">
        <f t="shared" si="17"/>
        <v>0</v>
      </c>
      <c r="Q165" s="11"/>
      <c r="R165" s="11">
        <v>70.3</v>
      </c>
      <c r="S165" s="52"/>
      <c r="T165" s="11">
        <f t="shared" si="18"/>
        <v>70.3</v>
      </c>
    </row>
    <row r="166" spans="1:20" ht="12.75">
      <c r="A166" s="7">
        <v>3114</v>
      </c>
      <c r="B166" s="13">
        <v>130</v>
      </c>
      <c r="C166" s="20" t="s">
        <v>142</v>
      </c>
      <c r="D166" s="11">
        <v>1178.9</v>
      </c>
      <c r="E166" s="52"/>
      <c r="F166" s="52"/>
      <c r="G166" s="11">
        <f t="shared" si="16"/>
        <v>1178.9</v>
      </c>
      <c r="H166" s="11"/>
      <c r="I166" s="11"/>
      <c r="J166" s="11"/>
      <c r="K166" s="11"/>
      <c r="L166" s="11"/>
      <c r="M166" s="11"/>
      <c r="N166" s="11"/>
      <c r="O166" s="11"/>
      <c r="P166" s="11">
        <f t="shared" si="17"/>
        <v>0</v>
      </c>
      <c r="Q166" s="11"/>
      <c r="R166" s="11">
        <v>6.9</v>
      </c>
      <c r="S166" s="52"/>
      <c r="T166" s="11">
        <f t="shared" si="18"/>
        <v>6.9</v>
      </c>
    </row>
    <row r="167" spans="1:20" ht="12.75">
      <c r="A167" s="7">
        <v>3114</v>
      </c>
      <c r="B167" s="13">
        <v>131</v>
      </c>
      <c r="C167" s="20" t="s">
        <v>164</v>
      </c>
      <c r="D167" s="11">
        <v>409.6</v>
      </c>
      <c r="E167" s="52"/>
      <c r="F167" s="52"/>
      <c r="G167" s="11">
        <f t="shared" si="16"/>
        <v>409.6</v>
      </c>
      <c r="H167" s="11"/>
      <c r="I167" s="11"/>
      <c r="J167" s="11"/>
      <c r="K167" s="11"/>
      <c r="L167" s="11"/>
      <c r="M167" s="11"/>
      <c r="N167" s="11"/>
      <c r="O167" s="11"/>
      <c r="P167" s="11">
        <f t="shared" si="17"/>
        <v>0</v>
      </c>
      <c r="Q167" s="11"/>
      <c r="R167" s="11">
        <v>10.1</v>
      </c>
      <c r="S167" s="52"/>
      <c r="T167" s="11">
        <f t="shared" si="18"/>
        <v>10.1</v>
      </c>
    </row>
    <row r="168" spans="1:20" ht="12.75">
      <c r="A168" s="7">
        <v>3114</v>
      </c>
      <c r="B168" s="13">
        <v>132</v>
      </c>
      <c r="C168" s="20" t="s">
        <v>126</v>
      </c>
      <c r="D168" s="11">
        <v>2072</v>
      </c>
      <c r="E168" s="52"/>
      <c r="F168" s="52"/>
      <c r="G168" s="11">
        <f t="shared" si="16"/>
        <v>2072</v>
      </c>
      <c r="H168" s="11"/>
      <c r="I168" s="11"/>
      <c r="J168" s="11"/>
      <c r="K168" s="11"/>
      <c r="L168" s="11"/>
      <c r="M168" s="11"/>
      <c r="N168" s="11"/>
      <c r="O168" s="11"/>
      <c r="P168" s="11">
        <f t="shared" si="17"/>
        <v>0</v>
      </c>
      <c r="Q168" s="11"/>
      <c r="R168" s="11">
        <v>0</v>
      </c>
      <c r="S168" s="52"/>
      <c r="T168" s="11">
        <f t="shared" si="18"/>
        <v>0</v>
      </c>
    </row>
    <row r="169" spans="1:20" ht="12.75">
      <c r="A169" s="7">
        <v>3114</v>
      </c>
      <c r="B169" s="13">
        <v>133</v>
      </c>
      <c r="C169" s="20" t="s">
        <v>121</v>
      </c>
      <c r="D169" s="11">
        <v>495.2</v>
      </c>
      <c r="E169" s="52"/>
      <c r="F169" s="52"/>
      <c r="G169" s="11">
        <f t="shared" si="16"/>
        <v>495.2</v>
      </c>
      <c r="H169" s="11"/>
      <c r="I169" s="11"/>
      <c r="J169" s="11"/>
      <c r="K169" s="11"/>
      <c r="L169" s="11"/>
      <c r="M169" s="11"/>
      <c r="N169" s="11"/>
      <c r="O169" s="11"/>
      <c r="P169" s="11">
        <f t="shared" si="17"/>
        <v>0</v>
      </c>
      <c r="Q169" s="11"/>
      <c r="R169" s="11">
        <v>0</v>
      </c>
      <c r="S169" s="52"/>
      <c r="T169" s="11">
        <f t="shared" si="18"/>
        <v>0</v>
      </c>
    </row>
    <row r="170" spans="1:20" ht="12.75">
      <c r="A170" s="7">
        <v>3114</v>
      </c>
      <c r="B170" s="13">
        <v>135</v>
      </c>
      <c r="C170" s="24" t="s">
        <v>123</v>
      </c>
      <c r="D170" s="11">
        <v>214.5</v>
      </c>
      <c r="E170" s="52"/>
      <c r="F170" s="52"/>
      <c r="G170" s="11">
        <f t="shared" si="16"/>
        <v>214.5</v>
      </c>
      <c r="H170" s="11"/>
      <c r="I170" s="11"/>
      <c r="J170" s="11"/>
      <c r="K170" s="11"/>
      <c r="L170" s="11"/>
      <c r="M170" s="11"/>
      <c r="N170" s="11"/>
      <c r="O170" s="11"/>
      <c r="P170" s="11">
        <f t="shared" si="17"/>
        <v>0</v>
      </c>
      <c r="Q170" s="11"/>
      <c r="R170" s="11">
        <v>0</v>
      </c>
      <c r="S170" s="52"/>
      <c r="T170" s="11">
        <f t="shared" si="18"/>
        <v>0</v>
      </c>
    </row>
    <row r="171" spans="1:20" ht="12.75">
      <c r="A171" s="7">
        <v>3114</v>
      </c>
      <c r="B171" s="13">
        <v>136</v>
      </c>
      <c r="C171" s="23" t="s">
        <v>124</v>
      </c>
      <c r="D171" s="11">
        <v>1069.8</v>
      </c>
      <c r="E171" s="52"/>
      <c r="F171" s="52"/>
      <c r="G171" s="11">
        <f t="shared" si="16"/>
        <v>1069.8</v>
      </c>
      <c r="H171" s="11"/>
      <c r="I171" s="11"/>
      <c r="J171" s="11"/>
      <c r="K171" s="11"/>
      <c r="L171" s="11"/>
      <c r="M171" s="11"/>
      <c r="N171" s="11"/>
      <c r="O171" s="11"/>
      <c r="P171" s="11">
        <f t="shared" si="17"/>
        <v>0</v>
      </c>
      <c r="Q171" s="11"/>
      <c r="R171" s="11">
        <v>0</v>
      </c>
      <c r="S171" s="52"/>
      <c r="T171" s="11">
        <f t="shared" si="18"/>
        <v>0</v>
      </c>
    </row>
    <row r="172" spans="1:20" ht="12.75" customHeight="1">
      <c r="A172" s="7">
        <v>3114</v>
      </c>
      <c r="B172" s="13">
        <v>137</v>
      </c>
      <c r="C172" s="20" t="s">
        <v>125</v>
      </c>
      <c r="D172" s="11">
        <v>295</v>
      </c>
      <c r="E172" s="52"/>
      <c r="F172" s="52"/>
      <c r="G172" s="11">
        <f t="shared" si="16"/>
        <v>295</v>
      </c>
      <c r="H172" s="11"/>
      <c r="I172" s="11"/>
      <c r="J172" s="11"/>
      <c r="K172" s="11"/>
      <c r="L172" s="11"/>
      <c r="M172" s="11"/>
      <c r="N172" s="11"/>
      <c r="O172" s="11"/>
      <c r="P172" s="11">
        <f t="shared" si="17"/>
        <v>0</v>
      </c>
      <c r="Q172" s="11"/>
      <c r="R172" s="11">
        <v>0</v>
      </c>
      <c r="S172" s="52"/>
      <c r="T172" s="11">
        <f t="shared" si="18"/>
        <v>0</v>
      </c>
    </row>
    <row r="173" spans="1:20" ht="12.75" customHeight="1">
      <c r="A173" s="7">
        <v>3114</v>
      </c>
      <c r="B173" s="13">
        <v>138</v>
      </c>
      <c r="C173" s="23" t="s">
        <v>122</v>
      </c>
      <c r="D173" s="11">
        <v>57</v>
      </c>
      <c r="E173" s="52"/>
      <c r="F173" s="52"/>
      <c r="G173" s="11">
        <f t="shared" si="16"/>
        <v>57</v>
      </c>
      <c r="H173" s="11"/>
      <c r="I173" s="11"/>
      <c r="J173" s="11"/>
      <c r="K173" s="11"/>
      <c r="L173" s="11"/>
      <c r="M173" s="11"/>
      <c r="N173" s="11"/>
      <c r="O173" s="11"/>
      <c r="P173" s="11">
        <f t="shared" si="17"/>
        <v>0</v>
      </c>
      <c r="Q173" s="11"/>
      <c r="R173" s="11">
        <v>0</v>
      </c>
      <c r="S173" s="52"/>
      <c r="T173" s="11">
        <f t="shared" si="18"/>
        <v>0</v>
      </c>
    </row>
    <row r="174" spans="1:20" ht="12.75">
      <c r="A174" s="7">
        <v>3114</v>
      </c>
      <c r="B174" s="13">
        <v>139</v>
      </c>
      <c r="C174" s="20" t="s">
        <v>128</v>
      </c>
      <c r="D174" s="11">
        <v>766.3</v>
      </c>
      <c r="E174" s="52"/>
      <c r="F174" s="52"/>
      <c r="G174" s="11">
        <f t="shared" si="16"/>
        <v>766.3</v>
      </c>
      <c r="H174" s="11"/>
      <c r="I174" s="11"/>
      <c r="J174" s="11"/>
      <c r="K174" s="11"/>
      <c r="L174" s="11"/>
      <c r="M174" s="11"/>
      <c r="N174" s="11"/>
      <c r="O174" s="11"/>
      <c r="P174" s="11">
        <f t="shared" si="17"/>
        <v>0</v>
      </c>
      <c r="Q174" s="11"/>
      <c r="R174" s="11">
        <v>0</v>
      </c>
      <c r="S174" s="52"/>
      <c r="T174" s="11">
        <f t="shared" si="18"/>
        <v>0</v>
      </c>
    </row>
    <row r="175" spans="1:20" ht="12.75">
      <c r="A175" s="7">
        <v>3146</v>
      </c>
      <c r="B175" s="14">
        <v>141</v>
      </c>
      <c r="C175" s="22" t="s">
        <v>111</v>
      </c>
      <c r="D175" s="11">
        <v>463.8</v>
      </c>
      <c r="E175" s="54"/>
      <c r="F175" s="54"/>
      <c r="G175" s="11">
        <f t="shared" si="16"/>
        <v>463.8</v>
      </c>
      <c r="H175" s="43"/>
      <c r="I175" s="43"/>
      <c r="J175" s="43"/>
      <c r="K175" s="43"/>
      <c r="L175" s="43"/>
      <c r="M175" s="43"/>
      <c r="N175" s="43"/>
      <c r="O175" s="43"/>
      <c r="P175" s="11">
        <f t="shared" si="17"/>
        <v>0</v>
      </c>
      <c r="Q175" s="43"/>
      <c r="R175" s="11">
        <v>0</v>
      </c>
      <c r="S175" s="54"/>
      <c r="T175" s="11">
        <f t="shared" si="18"/>
        <v>0</v>
      </c>
    </row>
    <row r="176" spans="1:20" ht="12.75">
      <c r="A176" s="7">
        <v>3123</v>
      </c>
      <c r="B176" s="13">
        <v>144</v>
      </c>
      <c r="C176" s="25" t="s">
        <v>120</v>
      </c>
      <c r="D176" s="11">
        <v>8937.9</v>
      </c>
      <c r="E176" s="67"/>
      <c r="F176" s="52"/>
      <c r="G176" s="11">
        <f t="shared" si="16"/>
        <v>8937.9</v>
      </c>
      <c r="H176" s="11"/>
      <c r="I176" s="11"/>
      <c r="J176" s="11"/>
      <c r="K176" s="11"/>
      <c r="L176" s="11"/>
      <c r="M176" s="11"/>
      <c r="N176" s="11"/>
      <c r="O176" s="11"/>
      <c r="P176" s="11">
        <f t="shared" si="17"/>
        <v>0</v>
      </c>
      <c r="Q176" s="11"/>
      <c r="R176" s="11">
        <v>5537.2</v>
      </c>
      <c r="S176" s="52"/>
      <c r="T176" s="11">
        <f t="shared" si="18"/>
        <v>5537.2</v>
      </c>
    </row>
    <row r="177" spans="1:20" ht="12.75">
      <c r="A177" s="7">
        <v>3123</v>
      </c>
      <c r="B177" s="13">
        <v>145</v>
      </c>
      <c r="C177" s="74" t="s">
        <v>184</v>
      </c>
      <c r="D177" s="11">
        <v>4102.1</v>
      </c>
      <c r="E177" s="52"/>
      <c r="F177" s="65"/>
      <c r="G177" s="11">
        <f t="shared" si="16"/>
        <v>4102.1</v>
      </c>
      <c r="H177" s="11"/>
      <c r="I177" s="11"/>
      <c r="J177" s="11"/>
      <c r="K177" s="11"/>
      <c r="L177" s="11"/>
      <c r="M177" s="11"/>
      <c r="N177" s="11"/>
      <c r="O177" s="11"/>
      <c r="P177" s="11">
        <f t="shared" si="17"/>
        <v>0</v>
      </c>
      <c r="Q177" s="11"/>
      <c r="R177" s="11">
        <v>280.6</v>
      </c>
      <c r="S177" s="52"/>
      <c r="T177" s="11">
        <f t="shared" si="18"/>
        <v>280.6</v>
      </c>
    </row>
    <row r="178" spans="1:20" ht="12.75">
      <c r="A178" s="7">
        <v>3123</v>
      </c>
      <c r="B178" s="13">
        <v>146</v>
      </c>
      <c r="C178" s="25" t="s">
        <v>98</v>
      </c>
      <c r="D178" s="11">
        <v>2160.6</v>
      </c>
      <c r="E178" s="52"/>
      <c r="F178" s="52"/>
      <c r="G178" s="11">
        <f t="shared" si="16"/>
        <v>2160.6</v>
      </c>
      <c r="H178" s="11"/>
      <c r="I178" s="11"/>
      <c r="J178" s="11"/>
      <c r="K178" s="11"/>
      <c r="L178" s="11"/>
      <c r="M178" s="11"/>
      <c r="N178" s="11"/>
      <c r="O178" s="11"/>
      <c r="P178" s="11">
        <f t="shared" si="17"/>
        <v>0</v>
      </c>
      <c r="Q178" s="11"/>
      <c r="R178" s="11">
        <v>120.9</v>
      </c>
      <c r="S178" s="52"/>
      <c r="T178" s="11">
        <f t="shared" si="18"/>
        <v>120.9</v>
      </c>
    </row>
    <row r="179" spans="1:20" ht="12.75">
      <c r="A179" s="7">
        <v>3123</v>
      </c>
      <c r="B179" s="13">
        <v>147</v>
      </c>
      <c r="C179" s="25" t="s">
        <v>166</v>
      </c>
      <c r="D179" s="11">
        <v>3366.6</v>
      </c>
      <c r="E179" s="52"/>
      <c r="F179" s="52"/>
      <c r="G179" s="11">
        <f t="shared" si="16"/>
        <v>3366.6</v>
      </c>
      <c r="H179" s="11">
        <v>150</v>
      </c>
      <c r="I179" s="11"/>
      <c r="J179" s="11"/>
      <c r="K179" s="11"/>
      <c r="L179" s="11"/>
      <c r="M179" s="11"/>
      <c r="N179" s="11">
        <v>104</v>
      </c>
      <c r="O179" s="11"/>
      <c r="P179" s="11">
        <f t="shared" si="17"/>
        <v>104</v>
      </c>
      <c r="Q179" s="11"/>
      <c r="R179" s="11">
        <v>315</v>
      </c>
      <c r="S179" s="52"/>
      <c r="T179" s="11">
        <f t="shared" si="18"/>
        <v>315</v>
      </c>
    </row>
    <row r="180" spans="1:20" ht="12.75">
      <c r="A180" s="7">
        <v>3123</v>
      </c>
      <c r="B180" s="13">
        <v>149</v>
      </c>
      <c r="C180" s="25" t="s">
        <v>113</v>
      </c>
      <c r="D180" s="11">
        <v>3680.4</v>
      </c>
      <c r="E180" s="67"/>
      <c r="F180" s="52"/>
      <c r="G180" s="11">
        <f t="shared" si="16"/>
        <v>3680.4</v>
      </c>
      <c r="H180" s="68">
        <v>391</v>
      </c>
      <c r="I180" s="11"/>
      <c r="J180" s="11"/>
      <c r="K180" s="11"/>
      <c r="L180" s="11"/>
      <c r="M180" s="11"/>
      <c r="N180" s="11">
        <v>500</v>
      </c>
      <c r="O180" s="68">
        <v>-6</v>
      </c>
      <c r="P180" s="11">
        <f t="shared" si="17"/>
        <v>494</v>
      </c>
      <c r="Q180" s="11"/>
      <c r="R180" s="11">
        <v>196.5</v>
      </c>
      <c r="S180" s="52"/>
      <c r="T180" s="11">
        <f t="shared" si="18"/>
        <v>196.5</v>
      </c>
    </row>
    <row r="181" spans="1:20" ht="12.75">
      <c r="A181" s="9">
        <v>3123</v>
      </c>
      <c r="B181" s="8">
        <v>150</v>
      </c>
      <c r="C181" s="26" t="s">
        <v>72</v>
      </c>
      <c r="D181" s="11">
        <v>3962.1</v>
      </c>
      <c r="E181" s="55"/>
      <c r="F181" s="55"/>
      <c r="G181" s="11">
        <f t="shared" si="16"/>
        <v>3962.1</v>
      </c>
      <c r="H181" s="44"/>
      <c r="I181" s="44"/>
      <c r="J181" s="44"/>
      <c r="K181" s="44"/>
      <c r="L181" s="44"/>
      <c r="M181" s="44"/>
      <c r="N181" s="44">
        <v>125</v>
      </c>
      <c r="O181" s="73"/>
      <c r="P181" s="11">
        <f t="shared" si="17"/>
        <v>125</v>
      </c>
      <c r="Q181" s="44"/>
      <c r="R181" s="11">
        <v>973.5</v>
      </c>
      <c r="S181" s="55"/>
      <c r="T181" s="11">
        <f t="shared" si="18"/>
        <v>973.5</v>
      </c>
    </row>
    <row r="182" spans="1:20" ht="12.75">
      <c r="A182" s="7">
        <v>3114</v>
      </c>
      <c r="B182" s="13">
        <v>151</v>
      </c>
      <c r="C182" s="25" t="s">
        <v>143</v>
      </c>
      <c r="D182" s="11">
        <v>504</v>
      </c>
      <c r="E182" s="52"/>
      <c r="F182" s="52"/>
      <c r="G182" s="11">
        <f t="shared" si="16"/>
        <v>504</v>
      </c>
      <c r="H182" s="11"/>
      <c r="I182" s="11"/>
      <c r="J182" s="11"/>
      <c r="K182" s="11"/>
      <c r="L182" s="11"/>
      <c r="M182" s="11"/>
      <c r="N182" s="11"/>
      <c r="O182" s="11"/>
      <c r="P182" s="11">
        <f t="shared" si="17"/>
        <v>0</v>
      </c>
      <c r="Q182" s="11"/>
      <c r="R182" s="11">
        <v>0</v>
      </c>
      <c r="S182" s="52"/>
      <c r="T182" s="11">
        <f t="shared" si="18"/>
        <v>0</v>
      </c>
    </row>
    <row r="183" spans="1:20" ht="12.75">
      <c r="A183" s="29">
        <v>3114</v>
      </c>
      <c r="B183" s="14">
        <v>152</v>
      </c>
      <c r="C183" s="51" t="s">
        <v>144</v>
      </c>
      <c r="D183" s="43">
        <v>1758</v>
      </c>
      <c r="E183" s="54"/>
      <c r="F183" s="54"/>
      <c r="G183" s="43">
        <f t="shared" si="16"/>
        <v>1758</v>
      </c>
      <c r="H183" s="43"/>
      <c r="I183" s="43"/>
      <c r="J183" s="43"/>
      <c r="K183" s="43"/>
      <c r="L183" s="43"/>
      <c r="M183" s="43"/>
      <c r="N183" s="43"/>
      <c r="O183" s="43"/>
      <c r="P183" s="11">
        <f t="shared" si="17"/>
        <v>0</v>
      </c>
      <c r="Q183" s="43"/>
      <c r="R183" s="43">
        <v>0</v>
      </c>
      <c r="S183" s="54"/>
      <c r="T183" s="43">
        <f t="shared" si="18"/>
        <v>0</v>
      </c>
    </row>
    <row r="184" spans="1:20" ht="13.5" thickBot="1">
      <c r="A184" s="27">
        <v>3119</v>
      </c>
      <c r="B184" s="28">
        <v>153</v>
      </c>
      <c r="C184" s="39" t="s">
        <v>99</v>
      </c>
      <c r="D184" s="45">
        <v>12.9</v>
      </c>
      <c r="E184" s="56"/>
      <c r="F184" s="56"/>
      <c r="G184" s="45">
        <f t="shared" si="16"/>
        <v>12.9</v>
      </c>
      <c r="H184" s="45"/>
      <c r="I184" s="45"/>
      <c r="J184" s="45"/>
      <c r="K184" s="45"/>
      <c r="L184" s="45"/>
      <c r="M184" s="45"/>
      <c r="N184" s="45"/>
      <c r="O184" s="45"/>
      <c r="P184" s="45">
        <f t="shared" si="17"/>
        <v>0</v>
      </c>
      <c r="Q184" s="45"/>
      <c r="R184" s="45">
        <v>7.5</v>
      </c>
      <c r="S184" s="56"/>
      <c r="T184" s="45">
        <f t="shared" si="18"/>
        <v>7.5</v>
      </c>
    </row>
    <row r="187" spans="3:19" ht="12.75">
      <c r="C187" s="3"/>
      <c r="D187" s="50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</row>
    <row r="188" spans="3:19" ht="12.75">
      <c r="C188" s="3"/>
      <c r="D188" s="50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</row>
    <row r="189" spans="3:19" ht="12.75">
      <c r="C189" s="3"/>
      <c r="D189" s="50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</row>
    <row r="190" spans="3:19" ht="12.75">
      <c r="C190" s="3"/>
      <c r="D190" s="50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</row>
    <row r="191" spans="3:19" ht="12.75">
      <c r="C191" s="3"/>
      <c r="D191" s="50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</row>
    <row r="192" spans="3:19" ht="12.75">
      <c r="C192" s="3"/>
      <c r="D192" s="50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</row>
    <row r="193" spans="3:19" ht="12.75">
      <c r="C193" s="3"/>
      <c r="D193" s="50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</row>
    <row r="194" spans="3:19" ht="12.75">
      <c r="C194" s="3"/>
      <c r="D194" s="50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</row>
    <row r="195" spans="3:19" ht="12.75">
      <c r="C195" s="3"/>
      <c r="D195" s="50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</row>
    <row r="196" spans="3:19" ht="12.75">
      <c r="C196" s="3"/>
      <c r="D196" s="50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</row>
    <row r="197" spans="3:19" ht="12.75">
      <c r="C197" s="3"/>
      <c r="D197" s="50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</row>
    <row r="198" spans="3:19" ht="12.75">
      <c r="C198" s="3"/>
      <c r="D198" s="50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</row>
    <row r="199" spans="3:19" ht="12.75">
      <c r="C199" s="3"/>
      <c r="D199" s="50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</row>
    <row r="200" spans="3:19" ht="12.75">
      <c r="C200" s="3"/>
      <c r="D200" s="50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</row>
    <row r="201" spans="3:19" ht="12.75">
      <c r="C201" s="3"/>
      <c r="D201" s="3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</row>
    <row r="202" spans="3:19" ht="12.75">
      <c r="C202" s="3"/>
      <c r="D202" s="3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</row>
    <row r="203" spans="3:19" ht="12.75">
      <c r="C203" s="3"/>
      <c r="D203" s="3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</row>
    <row r="204" spans="3:19" ht="12.75">
      <c r="C204" s="3"/>
      <c r="D204" s="3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</row>
    <row r="205" spans="3:19" ht="12.75">
      <c r="C205" s="3"/>
      <c r="D205" s="3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</row>
    <row r="206" spans="3:19" ht="12.75">
      <c r="C206" s="3"/>
      <c r="D206" s="3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</row>
    <row r="207" spans="3:19" ht="12.75">
      <c r="C207" s="3"/>
      <c r="D207" s="3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</row>
    <row r="208" spans="3:19" ht="12.75">
      <c r="C208" s="3"/>
      <c r="D208" s="3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</row>
    <row r="209" spans="3:19" ht="12.75">
      <c r="C209" s="3"/>
      <c r="D209" s="3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</row>
    <row r="210" spans="3:19" ht="12.75">
      <c r="C210" s="3"/>
      <c r="D210" s="3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</row>
    <row r="211" spans="3:19" ht="12.75">
      <c r="C211" s="3"/>
      <c r="D211" s="3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</row>
    <row r="212" spans="3:19" ht="12.75">
      <c r="C212" s="3"/>
      <c r="D212" s="3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</row>
    <row r="213" spans="3:19" ht="12.75">
      <c r="C213" s="3"/>
      <c r="D213" s="3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</row>
    <row r="214" spans="3:19" ht="12.75">
      <c r="C214" s="3"/>
      <c r="D214" s="3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</row>
    <row r="215" spans="3:19" ht="12.75">
      <c r="C215" s="3"/>
      <c r="D215" s="3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</row>
    <row r="216" spans="3:19" ht="12.75">
      <c r="C216" s="3"/>
      <c r="D216" s="3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</row>
    <row r="217" spans="3:19" ht="12.75">
      <c r="C217" s="3"/>
      <c r="D217" s="3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</row>
    <row r="218" spans="3:19" ht="12.75">
      <c r="C218" s="3"/>
      <c r="D218" s="3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</row>
    <row r="219" spans="3:19" ht="12.75">
      <c r="C219" s="3"/>
      <c r="D219" s="3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</row>
    <row r="220" spans="3:19" ht="12.75">
      <c r="C220" s="3"/>
      <c r="D220" s="3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</row>
    <row r="221" spans="3:19" ht="12.75">
      <c r="C221" s="3"/>
      <c r="D221" s="3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</row>
    <row r="222" spans="3:19" ht="12.75">
      <c r="C222" s="3"/>
      <c r="D222" s="3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</row>
    <row r="223" spans="3:19" ht="12.75">
      <c r="C223" s="3"/>
      <c r="D223" s="3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</row>
    <row r="224" spans="3:19" ht="12.75">
      <c r="C224" s="3"/>
      <c r="D224" s="3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</row>
    <row r="225" spans="3:19" ht="12.75">
      <c r="C225" s="3"/>
      <c r="D225" s="3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</row>
    <row r="226" spans="3:19" ht="12.75">
      <c r="C226" s="3"/>
      <c r="D226" s="3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</row>
    <row r="227" spans="3:19" ht="12.75">
      <c r="C227" s="3"/>
      <c r="D227" s="3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</row>
    <row r="228" spans="3:19" ht="12.75">
      <c r="C228" s="3"/>
      <c r="D228" s="3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</row>
    <row r="229" spans="3:19" ht="12.75">
      <c r="C229" s="3"/>
      <c r="D229" s="3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</row>
    <row r="230" spans="3:19" ht="12.75">
      <c r="C230" s="3"/>
      <c r="D230" s="3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</row>
    <row r="231" spans="3:19" ht="12.75">
      <c r="C231" s="3"/>
      <c r="D231" s="3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</row>
    <row r="232" spans="3:19" ht="12.75">
      <c r="C232" s="3"/>
      <c r="D232" s="3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</row>
    <row r="233" spans="3:19" ht="12.75">
      <c r="C233" s="3"/>
      <c r="D233" s="3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</row>
    <row r="234" spans="3:19" ht="12.75">
      <c r="C234" s="3"/>
      <c r="D234" s="3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</row>
    <row r="235" spans="3:19" ht="12.75">
      <c r="C235" s="3"/>
      <c r="D235" s="3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</row>
    <row r="236" spans="3:19" ht="12.75">
      <c r="C236" s="3"/>
      <c r="D236" s="3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</row>
    <row r="237" spans="3:19" ht="12.75">
      <c r="C237" s="3"/>
      <c r="D237" s="3"/>
      <c r="E237" s="57"/>
      <c r="F237" s="57"/>
      <c r="G237" s="57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</row>
    <row r="238" spans="3:19" ht="12.75">
      <c r="C238" s="3"/>
      <c r="D238" s="3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</row>
    <row r="239" spans="3:19" ht="12.75">
      <c r="C239" s="3"/>
      <c r="D239" s="3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</row>
    <row r="240" spans="3:19" ht="12.75">
      <c r="C240" s="3"/>
      <c r="D240" s="3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</row>
    <row r="241" spans="3:19" ht="12.75">
      <c r="C241" s="3"/>
      <c r="D241" s="3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</row>
    <row r="242" spans="3:19" ht="12.75">
      <c r="C242" s="3"/>
      <c r="D242" s="3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</row>
    <row r="243" spans="3:19" ht="12.75">
      <c r="C243" s="3"/>
      <c r="D243" s="3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</row>
    <row r="244" spans="3:19" ht="12.75">
      <c r="C244" s="3"/>
      <c r="D244" s="3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</row>
    <row r="245" spans="3:19" ht="12.75">
      <c r="C245" s="3"/>
      <c r="D245" s="3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</row>
    <row r="246" spans="3:19" ht="12.75">
      <c r="C246" s="3"/>
      <c r="D246" s="3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</row>
    <row r="247" spans="3:19" ht="12.75">
      <c r="C247" s="3"/>
      <c r="D247" s="3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</row>
    <row r="248" spans="3:19" ht="12.75">
      <c r="C248" s="3"/>
      <c r="D248" s="3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</row>
    <row r="249" spans="3:19" ht="12.75">
      <c r="C249" s="3"/>
      <c r="D249" s="3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</row>
    <row r="250" spans="3:19" ht="12.75">
      <c r="C250" s="3"/>
      <c r="D250" s="3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</row>
    <row r="251" spans="3:19" ht="12.75">
      <c r="C251" s="3"/>
      <c r="D251" s="3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</row>
    <row r="252" spans="3:19" ht="12.75">
      <c r="C252" s="3"/>
      <c r="D252" s="3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</row>
    <row r="253" spans="3:19" ht="12.75">
      <c r="C253" s="3"/>
      <c r="D253" s="3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</row>
    <row r="254" spans="3:19" ht="12.75">
      <c r="C254" s="3"/>
      <c r="D254" s="3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</row>
    <row r="255" spans="3:19" ht="12.75">
      <c r="C255" s="3"/>
      <c r="D255" s="3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</row>
    <row r="256" spans="3:19" ht="12.75">
      <c r="C256" s="3"/>
      <c r="D256" s="3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</row>
    <row r="257" spans="3:19" ht="12.75">
      <c r="C257" s="3"/>
      <c r="D257" s="3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</row>
    <row r="258" spans="3:19" ht="12.75">
      <c r="C258" s="3"/>
      <c r="D258" s="3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</row>
    <row r="259" spans="3:19" ht="12.75">
      <c r="C259" s="3"/>
      <c r="D259" s="3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</row>
    <row r="260" spans="3:19" ht="12.75">
      <c r="C260" s="3"/>
      <c r="D260" s="3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</row>
    <row r="261" spans="3:19" ht="12.75">
      <c r="C261" s="3"/>
      <c r="D261" s="3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</row>
    <row r="262" spans="3:19" ht="12.75">
      <c r="C262" s="3"/>
      <c r="D262" s="3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</row>
    <row r="263" spans="3:19" ht="12.75">
      <c r="C263" s="3"/>
      <c r="D263" s="3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</row>
    <row r="264" spans="3:19" ht="12.75">
      <c r="C264" s="3"/>
      <c r="D264" s="3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</row>
    <row r="265" spans="3:19" ht="12.75">
      <c r="C265" s="3"/>
      <c r="D265" s="3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</row>
    <row r="266" spans="3:19" ht="12.75">
      <c r="C266" s="3"/>
      <c r="D266" s="3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</row>
    <row r="267" spans="3:19" ht="12.75">
      <c r="C267" s="3"/>
      <c r="D267" s="3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</row>
    <row r="268" spans="3:19" ht="12.75">
      <c r="C268" s="3"/>
      <c r="D268" s="3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</row>
    <row r="269" spans="3:19" ht="12.75">
      <c r="C269" s="3"/>
      <c r="D269" s="3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</row>
    <row r="270" spans="3:19" ht="12.75">
      <c r="C270" s="3"/>
      <c r="D270" s="3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</row>
    <row r="271" spans="3:19" ht="12.75">
      <c r="C271" s="3"/>
      <c r="D271" s="3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</row>
    <row r="272" spans="3:19" ht="12.75">
      <c r="C272" s="3"/>
      <c r="D272" s="3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</row>
    <row r="273" spans="3:19" ht="12.75">
      <c r="C273" s="3"/>
      <c r="D273" s="3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</row>
    <row r="274" spans="3:19" ht="12.75">
      <c r="C274" s="3"/>
      <c r="D274" s="3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</row>
    <row r="275" spans="3:19" ht="12.75">
      <c r="C275" s="3"/>
      <c r="D275" s="3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</row>
    <row r="276" spans="3:19" ht="12.75">
      <c r="C276" s="3"/>
      <c r="D276" s="3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</row>
    <row r="277" spans="3:19" ht="12.75">
      <c r="C277" s="3"/>
      <c r="D277" s="3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</row>
    <row r="278" spans="3:19" ht="12.75">
      <c r="C278" s="3"/>
      <c r="D278" s="3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7"/>
    </row>
    <row r="279" spans="3:19" ht="12.75">
      <c r="C279" s="3"/>
      <c r="D279" s="3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7"/>
    </row>
    <row r="280" spans="3:19" ht="12.75">
      <c r="C280" s="3"/>
      <c r="D280" s="3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7"/>
    </row>
    <row r="281" spans="3:19" ht="12.75">
      <c r="C281" s="3"/>
      <c r="D281" s="3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7"/>
    </row>
    <row r="282" spans="3:19" ht="12.75">
      <c r="C282" s="3"/>
      <c r="D282" s="3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7"/>
    </row>
    <row r="283" spans="3:19" ht="12.75">
      <c r="C283" s="3"/>
      <c r="D283" s="3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7"/>
    </row>
    <row r="284" spans="3:19" ht="12.75">
      <c r="C284" s="3"/>
      <c r="D284" s="3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7"/>
    </row>
    <row r="285" spans="3:19" ht="12.75">
      <c r="C285" s="3"/>
      <c r="D285" s="3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7"/>
    </row>
    <row r="286" spans="3:19" ht="12.75">
      <c r="C286" s="3"/>
      <c r="D286" s="3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7"/>
    </row>
    <row r="287" spans="3:19" ht="12.75">
      <c r="C287" s="3"/>
      <c r="D287" s="3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7"/>
    </row>
    <row r="288" spans="3:19" ht="12.75">
      <c r="C288" s="3"/>
      <c r="D288" s="3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7"/>
    </row>
    <row r="289" spans="3:19" ht="12.75">
      <c r="C289" s="3"/>
      <c r="D289" s="3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7"/>
    </row>
    <row r="290" spans="3:19" ht="12.75">
      <c r="C290" s="3"/>
      <c r="D290" s="3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7"/>
    </row>
    <row r="291" spans="3:19" ht="12.75">
      <c r="C291" s="3"/>
      <c r="D291" s="3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7"/>
    </row>
    <row r="292" spans="3:19" ht="12.75">
      <c r="C292" s="3"/>
      <c r="D292" s="3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7"/>
    </row>
    <row r="293" spans="3:19" ht="12.75">
      <c r="C293" s="3"/>
      <c r="D293" s="3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7"/>
    </row>
    <row r="294" spans="3:19" ht="12.75">
      <c r="C294" s="3"/>
      <c r="D294" s="3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7"/>
    </row>
    <row r="295" spans="3:19" ht="12.75">
      <c r="C295" s="3"/>
      <c r="D295" s="3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7"/>
    </row>
    <row r="296" spans="3:19" ht="12.75">
      <c r="C296" s="3"/>
      <c r="D296" s="3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7"/>
    </row>
    <row r="297" spans="3:19" ht="12.75">
      <c r="C297" s="3"/>
      <c r="D297" s="3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7"/>
    </row>
    <row r="298" spans="3:19" ht="12.75">
      <c r="C298" s="3"/>
      <c r="D298" s="3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7"/>
    </row>
    <row r="299" spans="3:19" ht="12.75">
      <c r="C299" s="3"/>
      <c r="D299" s="3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7"/>
    </row>
    <row r="300" spans="3:19" ht="12.75">
      <c r="C300" s="3"/>
      <c r="D300" s="3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7"/>
    </row>
    <row r="301" spans="3:19" ht="12.75">
      <c r="C301" s="3"/>
      <c r="D301" s="3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7"/>
    </row>
    <row r="302" spans="3:19" ht="12.75">
      <c r="C302" s="3"/>
      <c r="D302" s="3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7"/>
    </row>
    <row r="303" spans="3:19" ht="12.75">
      <c r="C303" s="3"/>
      <c r="D303" s="3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7"/>
    </row>
    <row r="304" spans="3:19" ht="12.75">
      <c r="C304" s="3"/>
      <c r="D304" s="3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7"/>
    </row>
    <row r="305" spans="3:19" ht="12.75">
      <c r="C305" s="3"/>
      <c r="D305" s="3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7"/>
    </row>
    <row r="306" spans="3:19" ht="12.75">
      <c r="C306" s="3"/>
      <c r="D306" s="3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7"/>
    </row>
    <row r="307" spans="3:19" ht="12.75">
      <c r="C307" s="3"/>
      <c r="D307" s="3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7"/>
    </row>
    <row r="308" spans="3:19" ht="12.75">
      <c r="C308" s="3"/>
      <c r="D308" s="3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7"/>
    </row>
    <row r="309" spans="3:19" ht="12.75">
      <c r="C309" s="3"/>
      <c r="D309" s="3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7"/>
    </row>
    <row r="310" spans="3:19" ht="12.75">
      <c r="C310" s="3"/>
      <c r="D310" s="3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7"/>
    </row>
    <row r="311" spans="3:19" ht="12.75">
      <c r="C311" s="3"/>
      <c r="D311" s="3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7"/>
    </row>
    <row r="312" spans="3:19" ht="12.75">
      <c r="C312" s="3"/>
      <c r="D312" s="3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7"/>
    </row>
    <row r="313" spans="3:19" ht="12.75">
      <c r="C313" s="3"/>
      <c r="D313" s="3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7"/>
    </row>
    <row r="314" spans="3:19" ht="12.75">
      <c r="C314" s="3"/>
      <c r="D314" s="3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7"/>
    </row>
    <row r="315" spans="3:19" ht="12.75">
      <c r="C315" s="3"/>
      <c r="D315" s="3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</row>
    <row r="316" spans="3:19" ht="12.75">
      <c r="C316" s="3"/>
      <c r="D316" s="3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7"/>
    </row>
    <row r="317" spans="3:19" ht="12.75">
      <c r="C317" s="3"/>
      <c r="D317" s="3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7"/>
    </row>
    <row r="318" spans="3:19" ht="12.75">
      <c r="C318" s="3"/>
      <c r="D318" s="3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7"/>
    </row>
    <row r="319" spans="3:19" ht="12.75">
      <c r="C319" s="3"/>
      <c r="D319" s="3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7"/>
    </row>
    <row r="320" spans="3:19" ht="12.75">
      <c r="C320" s="3"/>
      <c r="D320" s="3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7"/>
    </row>
    <row r="321" spans="3:19" ht="12.75">
      <c r="C321" s="3"/>
      <c r="D321" s="3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7"/>
    </row>
    <row r="322" spans="3:19" ht="12.75">
      <c r="C322" s="3"/>
      <c r="D322" s="3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7"/>
    </row>
    <row r="323" spans="3:19" ht="12.75">
      <c r="C323" s="3"/>
      <c r="D323" s="3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7"/>
    </row>
    <row r="324" spans="3:19" ht="12.75">
      <c r="C324" s="3"/>
      <c r="D324" s="3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7"/>
    </row>
    <row r="325" spans="3:19" ht="12.75">
      <c r="C325" s="3"/>
      <c r="D325" s="3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7"/>
    </row>
    <row r="326" spans="3:19" ht="12.75">
      <c r="C326" s="3"/>
      <c r="D326" s="3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7"/>
    </row>
    <row r="327" spans="3:19" ht="12.75">
      <c r="C327" s="3"/>
      <c r="D327" s="3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7"/>
    </row>
    <row r="328" spans="3:19" ht="12.75">
      <c r="C328" s="3"/>
      <c r="D328" s="3"/>
      <c r="E328" s="57"/>
      <c r="F328" s="57"/>
      <c r="G328" s="57"/>
      <c r="H328" s="57"/>
      <c r="I328" s="57"/>
      <c r="J328" s="57"/>
      <c r="K328" s="57"/>
      <c r="L328" s="57"/>
      <c r="M328" s="57"/>
      <c r="N328" s="57"/>
      <c r="O328" s="57"/>
      <c r="P328" s="57"/>
      <c r="Q328" s="57"/>
      <c r="R328" s="57"/>
      <c r="S328" s="57"/>
    </row>
    <row r="329" spans="3:19" ht="12.75">
      <c r="C329" s="3"/>
      <c r="D329" s="3"/>
      <c r="E329" s="57"/>
      <c r="F329" s="57"/>
      <c r="G329" s="57"/>
      <c r="H329" s="57"/>
      <c r="I329" s="57"/>
      <c r="J329" s="57"/>
      <c r="K329" s="57"/>
      <c r="L329" s="57"/>
      <c r="M329" s="57"/>
      <c r="N329" s="57"/>
      <c r="O329" s="57"/>
      <c r="P329" s="57"/>
      <c r="Q329" s="57"/>
      <c r="R329" s="57"/>
      <c r="S329" s="57"/>
    </row>
    <row r="330" spans="3:19" ht="12.75">
      <c r="C330" s="3"/>
      <c r="D330" s="3"/>
      <c r="E330" s="57"/>
      <c r="F330" s="57"/>
      <c r="G330" s="57"/>
      <c r="H330" s="57"/>
      <c r="I330" s="57"/>
      <c r="J330" s="57"/>
      <c r="K330" s="57"/>
      <c r="L330" s="57"/>
      <c r="M330" s="57"/>
      <c r="N330" s="57"/>
      <c r="O330" s="57"/>
      <c r="P330" s="57"/>
      <c r="Q330" s="57"/>
      <c r="R330" s="57"/>
      <c r="S330" s="57"/>
    </row>
    <row r="331" spans="3:19" ht="12.75">
      <c r="C331" s="3"/>
      <c r="D331" s="3"/>
      <c r="E331" s="57"/>
      <c r="F331" s="57"/>
      <c r="G331" s="57"/>
      <c r="H331" s="57"/>
      <c r="I331" s="57"/>
      <c r="J331" s="57"/>
      <c r="K331" s="57"/>
      <c r="L331" s="57"/>
      <c r="M331" s="57"/>
      <c r="N331" s="57"/>
      <c r="O331" s="57"/>
      <c r="P331" s="57"/>
      <c r="Q331" s="57"/>
      <c r="R331" s="57"/>
      <c r="S331" s="57"/>
    </row>
    <row r="332" spans="3:19" ht="12.75">
      <c r="C332" s="3"/>
      <c r="D332" s="3"/>
      <c r="E332" s="57"/>
      <c r="F332" s="57"/>
      <c r="G332" s="57"/>
      <c r="H332" s="57"/>
      <c r="I332" s="57"/>
      <c r="J332" s="57"/>
      <c r="K332" s="57"/>
      <c r="L332" s="57"/>
      <c r="M332" s="57"/>
      <c r="N332" s="57"/>
      <c r="O332" s="57"/>
      <c r="P332" s="57"/>
      <c r="Q332" s="57"/>
      <c r="R332" s="57"/>
      <c r="S332" s="57"/>
    </row>
    <row r="333" spans="3:19" ht="12.75">
      <c r="C333" s="3"/>
      <c r="D333" s="3"/>
      <c r="E333" s="57"/>
      <c r="F333" s="57"/>
      <c r="G333" s="57"/>
      <c r="H333" s="57"/>
      <c r="I333" s="57"/>
      <c r="J333" s="57"/>
      <c r="K333" s="57"/>
      <c r="L333" s="57"/>
      <c r="M333" s="57"/>
      <c r="N333" s="57"/>
      <c r="O333" s="57"/>
      <c r="P333" s="57"/>
      <c r="Q333" s="57"/>
      <c r="R333" s="57"/>
      <c r="S333" s="57"/>
    </row>
    <row r="334" spans="3:19" ht="12.75">
      <c r="C334" s="3"/>
      <c r="D334" s="3"/>
      <c r="E334" s="57"/>
      <c r="F334" s="57"/>
      <c r="G334" s="57"/>
      <c r="H334" s="57"/>
      <c r="I334" s="57"/>
      <c r="J334" s="57"/>
      <c r="K334" s="57"/>
      <c r="L334" s="57"/>
      <c r="M334" s="57"/>
      <c r="N334" s="57"/>
      <c r="O334" s="57"/>
      <c r="P334" s="57"/>
      <c r="Q334" s="57"/>
      <c r="R334" s="57"/>
      <c r="S334" s="57"/>
    </row>
    <row r="335" spans="3:19" ht="12.75">
      <c r="C335" s="3"/>
      <c r="D335" s="3"/>
      <c r="E335" s="57"/>
      <c r="F335" s="57"/>
      <c r="G335" s="57"/>
      <c r="H335" s="57"/>
      <c r="I335" s="57"/>
      <c r="J335" s="57"/>
      <c r="K335" s="57"/>
      <c r="L335" s="57"/>
      <c r="M335" s="57"/>
      <c r="N335" s="57"/>
      <c r="O335" s="57"/>
      <c r="P335" s="57"/>
      <c r="Q335" s="57"/>
      <c r="R335" s="57"/>
      <c r="S335" s="57"/>
    </row>
    <row r="336" spans="3:19" ht="12.75">
      <c r="C336" s="3"/>
      <c r="D336" s="3"/>
      <c r="E336" s="57"/>
      <c r="F336" s="57"/>
      <c r="G336" s="57"/>
      <c r="H336" s="57"/>
      <c r="I336" s="57"/>
      <c r="J336" s="57"/>
      <c r="K336" s="57"/>
      <c r="L336" s="57"/>
      <c r="M336" s="57"/>
      <c r="N336" s="57"/>
      <c r="O336" s="57"/>
      <c r="P336" s="57"/>
      <c r="Q336" s="57"/>
      <c r="R336" s="57"/>
      <c r="S336" s="57"/>
    </row>
    <row r="337" spans="3:19" ht="12.75">
      <c r="C337" s="3"/>
      <c r="D337" s="3"/>
      <c r="E337" s="57"/>
      <c r="F337" s="57"/>
      <c r="G337" s="57"/>
      <c r="H337" s="57"/>
      <c r="I337" s="57"/>
      <c r="J337" s="57"/>
      <c r="K337" s="57"/>
      <c r="L337" s="57"/>
      <c r="M337" s="57"/>
      <c r="N337" s="57"/>
      <c r="O337" s="57"/>
      <c r="P337" s="57"/>
      <c r="Q337" s="57"/>
      <c r="R337" s="57"/>
      <c r="S337" s="57"/>
    </row>
    <row r="338" spans="3:19" ht="12.75">
      <c r="C338" s="3"/>
      <c r="D338" s="3"/>
      <c r="E338" s="57"/>
      <c r="F338" s="57"/>
      <c r="G338" s="57"/>
      <c r="H338" s="57"/>
      <c r="I338" s="57"/>
      <c r="J338" s="57"/>
      <c r="K338" s="57"/>
      <c r="L338" s="57"/>
      <c r="M338" s="57"/>
      <c r="N338" s="57"/>
      <c r="O338" s="57"/>
      <c r="P338" s="57"/>
      <c r="Q338" s="57"/>
      <c r="R338" s="57"/>
      <c r="S338" s="57"/>
    </row>
    <row r="339" spans="3:19" ht="12.75">
      <c r="C339" s="3"/>
      <c r="D339" s="3"/>
      <c r="E339" s="57"/>
      <c r="F339" s="57"/>
      <c r="G339" s="57"/>
      <c r="H339" s="57"/>
      <c r="I339" s="57"/>
      <c r="J339" s="57"/>
      <c r="K339" s="57"/>
      <c r="L339" s="57"/>
      <c r="M339" s="57"/>
      <c r="N339" s="57"/>
      <c r="O339" s="57"/>
      <c r="P339" s="57"/>
      <c r="Q339" s="57"/>
      <c r="R339" s="57"/>
      <c r="S339" s="57"/>
    </row>
    <row r="340" spans="3:19" ht="12.75">
      <c r="C340" s="3"/>
      <c r="D340" s="3"/>
      <c r="E340" s="57"/>
      <c r="F340" s="57"/>
      <c r="G340" s="57"/>
      <c r="H340" s="57"/>
      <c r="I340" s="57"/>
      <c r="J340" s="57"/>
      <c r="K340" s="57"/>
      <c r="L340" s="57"/>
      <c r="M340" s="57"/>
      <c r="N340" s="57"/>
      <c r="O340" s="57"/>
      <c r="P340" s="57"/>
      <c r="Q340" s="57"/>
      <c r="R340" s="57"/>
      <c r="S340" s="57"/>
    </row>
    <row r="341" spans="3:19" ht="12.75">
      <c r="C341" s="3"/>
      <c r="D341" s="3"/>
      <c r="E341" s="57"/>
      <c r="F341" s="57"/>
      <c r="G341" s="57"/>
      <c r="H341" s="57"/>
      <c r="I341" s="57"/>
      <c r="J341" s="57"/>
      <c r="K341" s="57"/>
      <c r="L341" s="57"/>
      <c r="M341" s="57"/>
      <c r="N341" s="57"/>
      <c r="O341" s="57"/>
      <c r="P341" s="57"/>
      <c r="Q341" s="57"/>
      <c r="R341" s="57"/>
      <c r="S341" s="57"/>
    </row>
    <row r="342" spans="3:19" ht="12.75">
      <c r="C342" s="3"/>
      <c r="D342" s="3"/>
      <c r="E342" s="57"/>
      <c r="F342" s="57"/>
      <c r="G342" s="57"/>
      <c r="H342" s="57"/>
      <c r="I342" s="57"/>
      <c r="J342" s="57"/>
      <c r="K342" s="57"/>
      <c r="L342" s="57"/>
      <c r="M342" s="57"/>
      <c r="N342" s="57"/>
      <c r="O342" s="57"/>
      <c r="P342" s="57"/>
      <c r="Q342" s="57"/>
      <c r="R342" s="57"/>
      <c r="S342" s="57"/>
    </row>
    <row r="343" spans="3:19" ht="12.75">
      <c r="C343" s="3"/>
      <c r="D343" s="3"/>
      <c r="E343" s="57"/>
      <c r="F343" s="57"/>
      <c r="G343" s="57"/>
      <c r="H343" s="57"/>
      <c r="I343" s="57"/>
      <c r="J343" s="57"/>
      <c r="K343" s="57"/>
      <c r="L343" s="57"/>
      <c r="M343" s="57"/>
      <c r="N343" s="57"/>
      <c r="O343" s="57"/>
      <c r="P343" s="57"/>
      <c r="Q343" s="57"/>
      <c r="R343" s="57"/>
      <c r="S343" s="57"/>
    </row>
    <row r="344" spans="3:19" ht="12.75">
      <c r="C344" s="3"/>
      <c r="D344" s="3"/>
      <c r="E344" s="57"/>
      <c r="F344" s="57"/>
      <c r="G344" s="57"/>
      <c r="H344" s="57"/>
      <c r="I344" s="57"/>
      <c r="J344" s="57"/>
      <c r="K344" s="57"/>
      <c r="L344" s="57"/>
      <c r="M344" s="57"/>
      <c r="N344" s="57"/>
      <c r="O344" s="57"/>
      <c r="P344" s="57"/>
      <c r="Q344" s="57"/>
      <c r="R344" s="57"/>
      <c r="S344" s="57"/>
    </row>
    <row r="345" spans="3:19" ht="12.75">
      <c r="C345" s="3"/>
      <c r="D345" s="3"/>
      <c r="E345" s="57"/>
      <c r="F345" s="57"/>
      <c r="G345" s="57"/>
      <c r="H345" s="57"/>
      <c r="I345" s="57"/>
      <c r="J345" s="57"/>
      <c r="K345" s="57"/>
      <c r="L345" s="57"/>
      <c r="M345" s="57"/>
      <c r="N345" s="57"/>
      <c r="O345" s="57"/>
      <c r="P345" s="57"/>
      <c r="Q345" s="57"/>
      <c r="R345" s="57"/>
      <c r="S345" s="57"/>
    </row>
    <row r="346" spans="3:19" ht="12.75">
      <c r="C346" s="3"/>
      <c r="D346" s="3"/>
      <c r="E346" s="57"/>
      <c r="F346" s="57"/>
      <c r="G346" s="57"/>
      <c r="H346" s="57"/>
      <c r="I346" s="57"/>
      <c r="J346" s="57"/>
      <c r="K346" s="57"/>
      <c r="L346" s="57"/>
      <c r="M346" s="57"/>
      <c r="N346" s="57"/>
      <c r="O346" s="57"/>
      <c r="P346" s="57"/>
      <c r="Q346" s="57"/>
      <c r="R346" s="57"/>
      <c r="S346" s="57"/>
    </row>
    <row r="347" spans="3:19" ht="12.75">
      <c r="C347" s="3"/>
      <c r="D347" s="3"/>
      <c r="E347" s="57"/>
      <c r="F347" s="57"/>
      <c r="G347" s="57"/>
      <c r="H347" s="57"/>
      <c r="I347" s="57"/>
      <c r="J347" s="57"/>
      <c r="K347" s="57"/>
      <c r="L347" s="57"/>
      <c r="M347" s="57"/>
      <c r="N347" s="57"/>
      <c r="O347" s="57"/>
      <c r="P347" s="57"/>
      <c r="Q347" s="57"/>
      <c r="R347" s="57"/>
      <c r="S347" s="57"/>
    </row>
    <row r="348" spans="3:19" ht="12.75">
      <c r="C348" s="3"/>
      <c r="D348" s="3"/>
      <c r="E348" s="57"/>
      <c r="F348" s="57"/>
      <c r="G348" s="57"/>
      <c r="H348" s="57"/>
      <c r="I348" s="57"/>
      <c r="J348" s="57"/>
      <c r="K348" s="57"/>
      <c r="L348" s="57"/>
      <c r="M348" s="57"/>
      <c r="N348" s="57"/>
      <c r="O348" s="57"/>
      <c r="P348" s="57"/>
      <c r="Q348" s="57"/>
      <c r="R348" s="57"/>
      <c r="S348" s="57"/>
    </row>
    <row r="349" spans="3:19" ht="12.75">
      <c r="C349" s="3"/>
      <c r="D349" s="3"/>
      <c r="E349" s="57"/>
      <c r="F349" s="57"/>
      <c r="G349" s="57"/>
      <c r="H349" s="57"/>
      <c r="I349" s="57"/>
      <c r="J349" s="57"/>
      <c r="K349" s="57"/>
      <c r="L349" s="57"/>
      <c r="M349" s="57"/>
      <c r="N349" s="57"/>
      <c r="O349" s="57"/>
      <c r="P349" s="57"/>
      <c r="Q349" s="57"/>
      <c r="R349" s="57"/>
      <c r="S349" s="57"/>
    </row>
    <row r="350" spans="3:19" ht="12.75">
      <c r="C350" s="3"/>
      <c r="D350" s="3"/>
      <c r="E350" s="57"/>
      <c r="F350" s="57"/>
      <c r="G350" s="57"/>
      <c r="H350" s="57"/>
      <c r="I350" s="57"/>
      <c r="J350" s="57"/>
      <c r="K350" s="57"/>
      <c r="L350" s="57"/>
      <c r="M350" s="57"/>
      <c r="N350" s="57"/>
      <c r="O350" s="57"/>
      <c r="P350" s="57"/>
      <c r="Q350" s="57"/>
      <c r="R350" s="57"/>
      <c r="S350" s="57"/>
    </row>
    <row r="351" spans="3:19" ht="12.75">
      <c r="C351" s="3"/>
      <c r="D351" s="3"/>
      <c r="E351" s="57"/>
      <c r="F351" s="57"/>
      <c r="G351" s="57"/>
      <c r="H351" s="57"/>
      <c r="I351" s="57"/>
      <c r="J351" s="57"/>
      <c r="K351" s="57"/>
      <c r="L351" s="57"/>
      <c r="M351" s="57"/>
      <c r="N351" s="57"/>
      <c r="O351" s="57"/>
      <c r="P351" s="57"/>
      <c r="Q351" s="57"/>
      <c r="R351" s="57"/>
      <c r="S351" s="57"/>
    </row>
    <row r="352" spans="3:19" ht="12.75">
      <c r="C352" s="3"/>
      <c r="D352" s="3"/>
      <c r="E352" s="57"/>
      <c r="F352" s="57"/>
      <c r="G352" s="57"/>
      <c r="H352" s="57"/>
      <c r="I352" s="57"/>
      <c r="J352" s="57"/>
      <c r="K352" s="57"/>
      <c r="L352" s="57"/>
      <c r="M352" s="57"/>
      <c r="N352" s="57"/>
      <c r="O352" s="57"/>
      <c r="P352" s="57"/>
      <c r="Q352" s="57"/>
      <c r="R352" s="57"/>
      <c r="S352" s="57"/>
    </row>
    <row r="353" spans="3:19" ht="12.75">
      <c r="C353" s="3"/>
      <c r="D353" s="3"/>
      <c r="E353" s="57"/>
      <c r="F353" s="57"/>
      <c r="G353" s="57"/>
      <c r="H353" s="57"/>
      <c r="I353" s="57"/>
      <c r="J353" s="57"/>
      <c r="K353" s="57"/>
      <c r="L353" s="57"/>
      <c r="M353" s="57"/>
      <c r="N353" s="57"/>
      <c r="O353" s="57"/>
      <c r="P353" s="57"/>
      <c r="Q353" s="57"/>
      <c r="R353" s="57"/>
      <c r="S353" s="57"/>
    </row>
    <row r="354" spans="3:19" ht="12.75">
      <c r="C354" s="3"/>
      <c r="D354" s="3"/>
      <c r="E354" s="57"/>
      <c r="F354" s="57"/>
      <c r="G354" s="57"/>
      <c r="H354" s="57"/>
      <c r="I354" s="57"/>
      <c r="J354" s="57"/>
      <c r="K354" s="57"/>
      <c r="L354" s="57"/>
      <c r="M354" s="57"/>
      <c r="N354" s="57"/>
      <c r="O354" s="57"/>
      <c r="P354" s="57"/>
      <c r="Q354" s="57"/>
      <c r="R354" s="57"/>
      <c r="S354" s="57"/>
    </row>
    <row r="355" spans="3:19" ht="12.75">
      <c r="C355" s="3"/>
      <c r="D355" s="3"/>
      <c r="E355" s="57"/>
      <c r="F355" s="57"/>
      <c r="G355" s="57"/>
      <c r="H355" s="57"/>
      <c r="I355" s="57"/>
      <c r="J355" s="57"/>
      <c r="K355" s="57"/>
      <c r="L355" s="57"/>
      <c r="M355" s="57"/>
      <c r="N355" s="57"/>
      <c r="O355" s="57"/>
      <c r="P355" s="57"/>
      <c r="Q355" s="57"/>
      <c r="R355" s="57"/>
      <c r="S355" s="57"/>
    </row>
    <row r="356" spans="3:19" ht="12.75">
      <c r="C356" s="3"/>
      <c r="D356" s="3"/>
      <c r="E356" s="57"/>
      <c r="F356" s="57"/>
      <c r="G356" s="57"/>
      <c r="H356" s="57"/>
      <c r="I356" s="57"/>
      <c r="J356" s="57"/>
      <c r="K356" s="57"/>
      <c r="L356" s="57"/>
      <c r="M356" s="57"/>
      <c r="N356" s="57"/>
      <c r="O356" s="57"/>
      <c r="P356" s="57"/>
      <c r="Q356" s="57"/>
      <c r="R356" s="57"/>
      <c r="S356" s="57"/>
    </row>
    <row r="357" spans="3:19" ht="12.75">
      <c r="C357" s="3"/>
      <c r="D357" s="3"/>
      <c r="E357" s="57"/>
      <c r="F357" s="57"/>
      <c r="G357" s="57"/>
      <c r="H357" s="57"/>
      <c r="I357" s="57"/>
      <c r="J357" s="57"/>
      <c r="K357" s="57"/>
      <c r="L357" s="57"/>
      <c r="M357" s="57"/>
      <c r="N357" s="57"/>
      <c r="O357" s="57"/>
      <c r="P357" s="57"/>
      <c r="Q357" s="57"/>
      <c r="R357" s="57"/>
      <c r="S357" s="57"/>
    </row>
    <row r="358" spans="3:19" ht="12.75">
      <c r="C358" s="3"/>
      <c r="D358" s="3"/>
      <c r="E358" s="57"/>
      <c r="F358" s="57"/>
      <c r="G358" s="57"/>
      <c r="H358" s="57"/>
      <c r="I358" s="57"/>
      <c r="J358" s="57"/>
      <c r="K358" s="57"/>
      <c r="L358" s="57"/>
      <c r="M358" s="57"/>
      <c r="N358" s="57"/>
      <c r="O358" s="57"/>
      <c r="P358" s="57"/>
      <c r="Q358" s="57"/>
      <c r="R358" s="57"/>
      <c r="S358" s="57"/>
    </row>
    <row r="359" spans="3:19" ht="12.75">
      <c r="C359" s="3"/>
      <c r="D359" s="3"/>
      <c r="E359" s="57"/>
      <c r="F359" s="57"/>
      <c r="G359" s="57"/>
      <c r="H359" s="57"/>
      <c r="I359" s="57"/>
      <c r="J359" s="57"/>
      <c r="K359" s="57"/>
      <c r="L359" s="57"/>
      <c r="M359" s="57"/>
      <c r="N359" s="57"/>
      <c r="O359" s="57"/>
      <c r="P359" s="57"/>
      <c r="Q359" s="57"/>
      <c r="R359" s="57"/>
      <c r="S359" s="57"/>
    </row>
    <row r="360" spans="3:19" ht="12.75">
      <c r="C360" s="3"/>
      <c r="D360" s="3"/>
      <c r="E360" s="57"/>
      <c r="F360" s="57"/>
      <c r="G360" s="57"/>
      <c r="H360" s="57"/>
      <c r="I360" s="57"/>
      <c r="J360" s="57"/>
      <c r="K360" s="57"/>
      <c r="L360" s="57"/>
      <c r="M360" s="57"/>
      <c r="N360" s="57"/>
      <c r="O360" s="57"/>
      <c r="P360" s="57"/>
      <c r="Q360" s="57"/>
      <c r="R360" s="57"/>
      <c r="S360" s="57"/>
    </row>
    <row r="361" spans="3:19" ht="12.75">
      <c r="C361" s="3"/>
      <c r="D361" s="3"/>
      <c r="E361" s="57"/>
      <c r="F361" s="57"/>
      <c r="G361" s="57"/>
      <c r="H361" s="57"/>
      <c r="I361" s="57"/>
      <c r="J361" s="57"/>
      <c r="K361" s="57"/>
      <c r="L361" s="57"/>
      <c r="M361" s="57"/>
      <c r="N361" s="57"/>
      <c r="O361" s="57"/>
      <c r="P361" s="57"/>
      <c r="Q361" s="57"/>
      <c r="R361" s="57"/>
      <c r="S361" s="57"/>
    </row>
    <row r="362" spans="3:19" ht="12.75">
      <c r="C362" s="3"/>
      <c r="D362" s="3"/>
      <c r="E362" s="57"/>
      <c r="F362" s="57"/>
      <c r="G362" s="57"/>
      <c r="H362" s="57"/>
      <c r="I362" s="57"/>
      <c r="J362" s="57"/>
      <c r="K362" s="57"/>
      <c r="L362" s="57"/>
      <c r="M362" s="57"/>
      <c r="N362" s="57"/>
      <c r="O362" s="57"/>
      <c r="P362" s="57"/>
      <c r="Q362" s="57"/>
      <c r="R362" s="57"/>
      <c r="S362" s="57"/>
    </row>
    <row r="363" spans="3:19" ht="12.75">
      <c r="C363" s="3"/>
      <c r="D363" s="3"/>
      <c r="E363" s="57"/>
      <c r="F363" s="57"/>
      <c r="G363" s="57"/>
      <c r="H363" s="57"/>
      <c r="I363" s="57"/>
      <c r="J363" s="57"/>
      <c r="K363" s="57"/>
      <c r="L363" s="57"/>
      <c r="M363" s="57"/>
      <c r="N363" s="57"/>
      <c r="O363" s="57"/>
      <c r="P363" s="57"/>
      <c r="Q363" s="57"/>
      <c r="R363" s="57"/>
      <c r="S363" s="57"/>
    </row>
    <row r="364" spans="3:19" ht="12.75">
      <c r="C364" s="3"/>
      <c r="D364" s="3"/>
      <c r="E364" s="57"/>
      <c r="F364" s="57"/>
      <c r="G364" s="57"/>
      <c r="H364" s="57"/>
      <c r="I364" s="57"/>
      <c r="J364" s="57"/>
      <c r="K364" s="57"/>
      <c r="L364" s="57"/>
      <c r="M364" s="57"/>
      <c r="N364" s="57"/>
      <c r="O364" s="57"/>
      <c r="P364" s="57"/>
      <c r="Q364" s="57"/>
      <c r="R364" s="57"/>
      <c r="S364" s="57"/>
    </row>
    <row r="365" spans="3:19" ht="12.75">
      <c r="C365" s="3"/>
      <c r="D365" s="3"/>
      <c r="E365" s="57"/>
      <c r="F365" s="57"/>
      <c r="G365" s="57"/>
      <c r="H365" s="57"/>
      <c r="I365" s="57"/>
      <c r="J365" s="57"/>
      <c r="K365" s="57"/>
      <c r="L365" s="57"/>
      <c r="M365" s="57"/>
      <c r="N365" s="57"/>
      <c r="O365" s="57"/>
      <c r="P365" s="57"/>
      <c r="Q365" s="57"/>
      <c r="R365" s="57"/>
      <c r="S365" s="57"/>
    </row>
    <row r="366" spans="3:19" ht="12.75">
      <c r="C366" s="3"/>
      <c r="D366" s="3"/>
      <c r="E366" s="57"/>
      <c r="F366" s="57"/>
      <c r="G366" s="57"/>
      <c r="H366" s="57"/>
      <c r="I366" s="57"/>
      <c r="J366" s="57"/>
      <c r="K366" s="57"/>
      <c r="L366" s="57"/>
      <c r="M366" s="57"/>
      <c r="N366" s="57"/>
      <c r="O366" s="57"/>
      <c r="P366" s="57"/>
      <c r="Q366" s="57"/>
      <c r="R366" s="57"/>
      <c r="S366" s="57"/>
    </row>
    <row r="367" spans="3:19" ht="12.75">
      <c r="C367" s="3"/>
      <c r="D367" s="3"/>
      <c r="E367" s="57"/>
      <c r="F367" s="57"/>
      <c r="G367" s="57"/>
      <c r="H367" s="57"/>
      <c r="I367" s="57"/>
      <c r="J367" s="57"/>
      <c r="K367" s="57"/>
      <c r="L367" s="57"/>
      <c r="M367" s="57"/>
      <c r="N367" s="57"/>
      <c r="O367" s="57"/>
      <c r="P367" s="57"/>
      <c r="Q367" s="57"/>
      <c r="R367" s="57"/>
      <c r="S367" s="57"/>
    </row>
    <row r="368" spans="3:19" ht="12.75">
      <c r="C368" s="3"/>
      <c r="D368" s="3"/>
      <c r="E368" s="57"/>
      <c r="F368" s="57"/>
      <c r="G368" s="57"/>
      <c r="H368" s="57"/>
      <c r="I368" s="57"/>
      <c r="J368" s="57"/>
      <c r="K368" s="57"/>
      <c r="L368" s="57"/>
      <c r="M368" s="57"/>
      <c r="N368" s="57"/>
      <c r="O368" s="57"/>
      <c r="P368" s="57"/>
      <c r="Q368" s="57"/>
      <c r="R368" s="57"/>
      <c r="S368" s="57"/>
    </row>
    <row r="369" spans="3:19" ht="12.75">
      <c r="C369" s="3"/>
      <c r="D369" s="3"/>
      <c r="E369" s="57"/>
      <c r="F369" s="57"/>
      <c r="G369" s="57"/>
      <c r="H369" s="57"/>
      <c r="I369" s="57"/>
      <c r="J369" s="57"/>
      <c r="K369" s="57"/>
      <c r="L369" s="57"/>
      <c r="M369" s="57"/>
      <c r="N369" s="57"/>
      <c r="O369" s="57"/>
      <c r="P369" s="57"/>
      <c r="Q369" s="57"/>
      <c r="R369" s="57"/>
      <c r="S369" s="57"/>
    </row>
    <row r="370" spans="3:19" ht="12.75">
      <c r="C370" s="3"/>
      <c r="D370" s="3"/>
      <c r="E370" s="57"/>
      <c r="F370" s="57"/>
      <c r="G370" s="57"/>
      <c r="H370" s="57"/>
      <c r="I370" s="57"/>
      <c r="J370" s="57"/>
      <c r="K370" s="57"/>
      <c r="L370" s="57"/>
      <c r="M370" s="57"/>
      <c r="N370" s="57"/>
      <c r="O370" s="57"/>
      <c r="P370" s="57"/>
      <c r="Q370" s="57"/>
      <c r="R370" s="57"/>
      <c r="S370" s="57"/>
    </row>
    <row r="371" spans="3:19" ht="12.75">
      <c r="C371" s="3"/>
      <c r="D371" s="3"/>
      <c r="E371" s="57"/>
      <c r="F371" s="57"/>
      <c r="G371" s="57"/>
      <c r="H371" s="57"/>
      <c r="I371" s="57"/>
      <c r="J371" s="57"/>
      <c r="K371" s="57"/>
      <c r="L371" s="57"/>
      <c r="M371" s="57"/>
      <c r="N371" s="57"/>
      <c r="O371" s="57"/>
      <c r="P371" s="57"/>
      <c r="Q371" s="57"/>
      <c r="R371" s="57"/>
      <c r="S371" s="57"/>
    </row>
    <row r="372" spans="3:19" ht="12.75">
      <c r="C372" s="3"/>
      <c r="D372" s="3"/>
      <c r="E372" s="57"/>
      <c r="F372" s="57"/>
      <c r="G372" s="57"/>
      <c r="H372" s="57"/>
      <c r="I372" s="57"/>
      <c r="J372" s="57"/>
      <c r="K372" s="57"/>
      <c r="L372" s="57"/>
      <c r="M372" s="57"/>
      <c r="N372" s="57"/>
      <c r="O372" s="57"/>
      <c r="P372" s="57"/>
      <c r="Q372" s="57"/>
      <c r="R372" s="57"/>
      <c r="S372" s="57"/>
    </row>
    <row r="373" spans="3:19" ht="12.75">
      <c r="C373" s="3"/>
      <c r="D373" s="3"/>
      <c r="E373" s="57"/>
      <c r="F373" s="57"/>
      <c r="G373" s="57"/>
      <c r="H373" s="57"/>
      <c r="I373" s="57"/>
      <c r="J373" s="57"/>
      <c r="K373" s="57"/>
      <c r="L373" s="57"/>
      <c r="M373" s="57"/>
      <c r="N373" s="57"/>
      <c r="O373" s="57"/>
      <c r="P373" s="57"/>
      <c r="Q373" s="57"/>
      <c r="R373" s="57"/>
      <c r="S373" s="57"/>
    </row>
    <row r="374" spans="3:19" ht="12.75">
      <c r="C374" s="3"/>
      <c r="D374" s="3"/>
      <c r="E374" s="57"/>
      <c r="F374" s="57"/>
      <c r="G374" s="57"/>
      <c r="H374" s="57"/>
      <c r="I374" s="57"/>
      <c r="J374" s="57"/>
      <c r="K374" s="57"/>
      <c r="L374" s="57"/>
      <c r="M374" s="57"/>
      <c r="N374" s="57"/>
      <c r="O374" s="57"/>
      <c r="P374" s="57"/>
      <c r="Q374" s="57"/>
      <c r="R374" s="57"/>
      <c r="S374" s="57"/>
    </row>
    <row r="375" spans="3:19" ht="12.75">
      <c r="C375" s="3"/>
      <c r="D375" s="3"/>
      <c r="E375" s="57"/>
      <c r="F375" s="57"/>
      <c r="G375" s="57"/>
      <c r="H375" s="57"/>
      <c r="I375" s="57"/>
      <c r="J375" s="57"/>
      <c r="K375" s="57"/>
      <c r="L375" s="57"/>
      <c r="M375" s="57"/>
      <c r="N375" s="57"/>
      <c r="O375" s="57"/>
      <c r="P375" s="57"/>
      <c r="Q375" s="57"/>
      <c r="R375" s="57"/>
      <c r="S375" s="57"/>
    </row>
    <row r="376" spans="3:19" ht="12.75">
      <c r="C376" s="3"/>
      <c r="D376" s="3"/>
      <c r="E376" s="57"/>
      <c r="F376" s="57"/>
      <c r="G376" s="57"/>
      <c r="H376" s="57"/>
      <c r="I376" s="57"/>
      <c r="J376" s="57"/>
      <c r="K376" s="57"/>
      <c r="L376" s="57"/>
      <c r="M376" s="57"/>
      <c r="N376" s="57"/>
      <c r="O376" s="57"/>
      <c r="P376" s="57"/>
      <c r="Q376" s="57"/>
      <c r="R376" s="57"/>
      <c r="S376" s="57"/>
    </row>
    <row r="377" spans="3:19" ht="12.75">
      <c r="C377" s="3"/>
      <c r="D377" s="3"/>
      <c r="E377" s="57"/>
      <c r="F377" s="57"/>
      <c r="G377" s="57"/>
      <c r="H377" s="57"/>
      <c r="I377" s="57"/>
      <c r="J377" s="57"/>
      <c r="K377" s="57"/>
      <c r="L377" s="57"/>
      <c r="M377" s="57"/>
      <c r="N377" s="57"/>
      <c r="O377" s="57"/>
      <c r="P377" s="57"/>
      <c r="Q377" s="57"/>
      <c r="R377" s="57"/>
      <c r="S377" s="57"/>
    </row>
    <row r="378" spans="3:19" ht="12.75">
      <c r="C378" s="3"/>
      <c r="D378" s="3"/>
      <c r="E378" s="57"/>
      <c r="F378" s="57"/>
      <c r="G378" s="57"/>
      <c r="H378" s="57"/>
      <c r="I378" s="57"/>
      <c r="J378" s="57"/>
      <c r="K378" s="57"/>
      <c r="L378" s="57"/>
      <c r="M378" s="57"/>
      <c r="N378" s="57"/>
      <c r="O378" s="57"/>
      <c r="P378" s="57"/>
      <c r="Q378" s="57"/>
      <c r="R378" s="57"/>
      <c r="S378" s="57"/>
    </row>
    <row r="379" spans="3:19" ht="12.75">
      <c r="C379" s="3"/>
      <c r="D379" s="3"/>
      <c r="E379" s="57"/>
      <c r="F379" s="57"/>
      <c r="G379" s="57"/>
      <c r="H379" s="57"/>
      <c r="I379" s="57"/>
      <c r="J379" s="57"/>
      <c r="K379" s="57"/>
      <c r="L379" s="57"/>
      <c r="M379" s="57"/>
      <c r="N379" s="57"/>
      <c r="O379" s="57"/>
      <c r="P379" s="57"/>
      <c r="Q379" s="57"/>
      <c r="R379" s="57"/>
      <c r="S379" s="57"/>
    </row>
    <row r="380" spans="3:19" ht="12.75">
      <c r="C380" s="3"/>
      <c r="D380" s="3"/>
      <c r="E380" s="57"/>
      <c r="F380" s="57"/>
      <c r="G380" s="57"/>
      <c r="H380" s="57"/>
      <c r="I380" s="57"/>
      <c r="J380" s="57"/>
      <c r="K380" s="57"/>
      <c r="L380" s="57"/>
      <c r="M380" s="57"/>
      <c r="N380" s="57"/>
      <c r="O380" s="57"/>
      <c r="P380" s="57"/>
      <c r="Q380" s="57"/>
      <c r="R380" s="57"/>
      <c r="S380" s="57"/>
    </row>
    <row r="381" spans="3:19" ht="12.75">
      <c r="C381" s="3"/>
      <c r="D381" s="3"/>
      <c r="E381" s="57"/>
      <c r="F381" s="57"/>
      <c r="G381" s="57"/>
      <c r="H381" s="57"/>
      <c r="I381" s="57"/>
      <c r="J381" s="57"/>
      <c r="K381" s="57"/>
      <c r="L381" s="57"/>
      <c r="M381" s="57"/>
      <c r="N381" s="57"/>
      <c r="O381" s="57"/>
      <c r="P381" s="57"/>
      <c r="Q381" s="57"/>
      <c r="R381" s="57"/>
      <c r="S381" s="57"/>
    </row>
    <row r="382" spans="3:19" ht="12.75">
      <c r="C382" s="3"/>
      <c r="D382" s="3"/>
      <c r="E382" s="57"/>
      <c r="F382" s="57"/>
      <c r="G382" s="57"/>
      <c r="H382" s="57"/>
      <c r="I382" s="57"/>
      <c r="J382" s="57"/>
      <c r="K382" s="57"/>
      <c r="L382" s="57"/>
      <c r="M382" s="57"/>
      <c r="N382" s="57"/>
      <c r="O382" s="57"/>
      <c r="P382" s="57"/>
      <c r="Q382" s="57"/>
      <c r="R382" s="57"/>
      <c r="S382" s="57"/>
    </row>
    <row r="383" spans="3:19" ht="12.75">
      <c r="C383" s="3"/>
      <c r="D383" s="3"/>
      <c r="E383" s="57"/>
      <c r="F383" s="57"/>
      <c r="G383" s="57"/>
      <c r="H383" s="57"/>
      <c r="I383" s="57"/>
      <c r="J383" s="57"/>
      <c r="K383" s="57"/>
      <c r="L383" s="57"/>
      <c r="M383" s="57"/>
      <c r="N383" s="57"/>
      <c r="O383" s="57"/>
      <c r="P383" s="57"/>
      <c r="Q383" s="57"/>
      <c r="R383" s="57"/>
      <c r="S383" s="57"/>
    </row>
    <row r="384" spans="3:19" ht="12.75">
      <c r="C384" s="3"/>
      <c r="D384" s="3"/>
      <c r="E384" s="57"/>
      <c r="F384" s="57"/>
      <c r="G384" s="57"/>
      <c r="H384" s="57"/>
      <c r="I384" s="57"/>
      <c r="J384" s="57"/>
      <c r="K384" s="57"/>
      <c r="L384" s="57"/>
      <c r="M384" s="57"/>
      <c r="N384" s="57"/>
      <c r="O384" s="57"/>
      <c r="P384" s="57"/>
      <c r="Q384" s="57"/>
      <c r="R384" s="57"/>
      <c r="S384" s="57"/>
    </row>
    <row r="385" spans="3:19" ht="12.75">
      <c r="C385" s="3"/>
      <c r="D385" s="3"/>
      <c r="E385" s="57"/>
      <c r="F385" s="57"/>
      <c r="G385" s="57"/>
      <c r="H385" s="57"/>
      <c r="I385" s="57"/>
      <c r="J385" s="57"/>
      <c r="K385" s="57"/>
      <c r="L385" s="57"/>
      <c r="M385" s="57"/>
      <c r="N385" s="57"/>
      <c r="O385" s="57"/>
      <c r="P385" s="57"/>
      <c r="Q385" s="57"/>
      <c r="R385" s="57"/>
      <c r="S385" s="57"/>
    </row>
    <row r="386" spans="3:19" ht="12.75">
      <c r="C386" s="3"/>
      <c r="D386" s="3"/>
      <c r="E386" s="57"/>
      <c r="F386" s="57"/>
      <c r="G386" s="57"/>
      <c r="H386" s="57"/>
      <c r="I386" s="57"/>
      <c r="J386" s="57"/>
      <c r="K386" s="57"/>
      <c r="L386" s="57"/>
      <c r="M386" s="57"/>
      <c r="N386" s="57"/>
      <c r="O386" s="57"/>
      <c r="P386" s="57"/>
      <c r="Q386" s="57"/>
      <c r="R386" s="57"/>
      <c r="S386" s="57"/>
    </row>
    <row r="387" spans="3:19" ht="12.75">
      <c r="C387" s="3"/>
      <c r="D387" s="3"/>
      <c r="E387" s="57"/>
      <c r="F387" s="57"/>
      <c r="G387" s="57"/>
      <c r="H387" s="57"/>
      <c r="I387" s="57"/>
      <c r="J387" s="57"/>
      <c r="K387" s="57"/>
      <c r="L387" s="57"/>
      <c r="M387" s="57"/>
      <c r="N387" s="57"/>
      <c r="O387" s="57"/>
      <c r="P387" s="57"/>
      <c r="Q387" s="57"/>
      <c r="R387" s="57"/>
      <c r="S387" s="57"/>
    </row>
    <row r="388" spans="3:19" ht="12.75">
      <c r="C388" s="3"/>
      <c r="D388" s="3"/>
      <c r="E388" s="57"/>
      <c r="F388" s="57"/>
      <c r="G388" s="57"/>
      <c r="H388" s="57"/>
      <c r="I388" s="57"/>
      <c r="J388" s="57"/>
      <c r="K388" s="57"/>
      <c r="L388" s="57"/>
      <c r="M388" s="57"/>
      <c r="N388" s="57"/>
      <c r="O388" s="57"/>
      <c r="P388" s="57"/>
      <c r="Q388" s="57"/>
      <c r="R388" s="57"/>
      <c r="S388" s="57"/>
    </row>
    <row r="389" spans="3:19" ht="12.75">
      <c r="C389" s="3"/>
      <c r="D389" s="3"/>
      <c r="E389" s="57"/>
      <c r="F389" s="57"/>
      <c r="G389" s="57"/>
      <c r="H389" s="57"/>
      <c r="I389" s="57"/>
      <c r="J389" s="57"/>
      <c r="K389" s="57"/>
      <c r="L389" s="57"/>
      <c r="M389" s="57"/>
      <c r="N389" s="57"/>
      <c r="O389" s="57"/>
      <c r="P389" s="57"/>
      <c r="Q389" s="57"/>
      <c r="R389" s="57"/>
      <c r="S389" s="57"/>
    </row>
    <row r="390" spans="3:19" ht="12.75">
      <c r="C390" s="3"/>
      <c r="D390" s="3"/>
      <c r="E390" s="57"/>
      <c r="F390" s="57"/>
      <c r="G390" s="57"/>
      <c r="H390" s="57"/>
      <c r="I390" s="57"/>
      <c r="J390" s="57"/>
      <c r="K390" s="57"/>
      <c r="L390" s="57"/>
      <c r="M390" s="57"/>
      <c r="N390" s="57"/>
      <c r="O390" s="57"/>
      <c r="P390" s="57"/>
      <c r="Q390" s="57"/>
      <c r="R390" s="57"/>
      <c r="S390" s="57"/>
    </row>
    <row r="391" spans="3:19" ht="12.75">
      <c r="C391" s="3"/>
      <c r="D391" s="3"/>
      <c r="E391" s="57"/>
      <c r="F391" s="57"/>
      <c r="G391" s="57"/>
      <c r="H391" s="57"/>
      <c r="I391" s="57"/>
      <c r="J391" s="57"/>
      <c r="K391" s="57"/>
      <c r="L391" s="57"/>
      <c r="M391" s="57"/>
      <c r="N391" s="57"/>
      <c r="O391" s="57"/>
      <c r="P391" s="57"/>
      <c r="Q391" s="57"/>
      <c r="R391" s="57"/>
      <c r="S391" s="57"/>
    </row>
    <row r="392" spans="3:19" ht="12.75">
      <c r="C392" s="3"/>
      <c r="D392" s="3"/>
      <c r="E392" s="57"/>
      <c r="F392" s="57"/>
      <c r="G392" s="57"/>
      <c r="H392" s="57"/>
      <c r="I392" s="57"/>
      <c r="J392" s="57"/>
      <c r="K392" s="57"/>
      <c r="L392" s="57"/>
      <c r="M392" s="57"/>
      <c r="N392" s="57"/>
      <c r="O392" s="57"/>
      <c r="P392" s="57"/>
      <c r="Q392" s="57"/>
      <c r="R392" s="57"/>
      <c r="S392" s="57"/>
    </row>
    <row r="393" spans="3:19" ht="12.75">
      <c r="C393" s="3"/>
      <c r="D393" s="3"/>
      <c r="E393" s="57"/>
      <c r="F393" s="57"/>
      <c r="G393" s="57"/>
      <c r="H393" s="57"/>
      <c r="I393" s="57"/>
      <c r="J393" s="57"/>
      <c r="K393" s="57"/>
      <c r="L393" s="57"/>
      <c r="M393" s="57"/>
      <c r="N393" s="57"/>
      <c r="O393" s="57"/>
      <c r="P393" s="57"/>
      <c r="Q393" s="57"/>
      <c r="R393" s="57"/>
      <c r="S393" s="57"/>
    </row>
    <row r="394" spans="3:19" ht="12.75">
      <c r="C394" s="3"/>
      <c r="D394" s="3"/>
      <c r="E394" s="57"/>
      <c r="F394" s="57"/>
      <c r="G394" s="57"/>
      <c r="H394" s="57"/>
      <c r="I394" s="57"/>
      <c r="J394" s="57"/>
      <c r="K394" s="57"/>
      <c r="L394" s="57"/>
      <c r="M394" s="57"/>
      <c r="N394" s="57"/>
      <c r="O394" s="57"/>
      <c r="P394" s="57"/>
      <c r="Q394" s="57"/>
      <c r="R394" s="57"/>
      <c r="S394" s="57"/>
    </row>
    <row r="395" spans="3:19" ht="12.75">
      <c r="C395" s="3"/>
      <c r="D395" s="3"/>
      <c r="E395" s="57"/>
      <c r="F395" s="57"/>
      <c r="G395" s="57"/>
      <c r="H395" s="57"/>
      <c r="I395" s="57"/>
      <c r="J395" s="57"/>
      <c r="K395" s="57"/>
      <c r="L395" s="57"/>
      <c r="M395" s="57"/>
      <c r="N395" s="57"/>
      <c r="O395" s="57"/>
      <c r="P395" s="57"/>
      <c r="Q395" s="57"/>
      <c r="R395" s="57"/>
      <c r="S395" s="57"/>
    </row>
    <row r="396" spans="3:19" ht="12.75">
      <c r="C396" s="3"/>
      <c r="D396" s="3"/>
      <c r="E396" s="57"/>
      <c r="F396" s="57"/>
      <c r="G396" s="57"/>
      <c r="H396" s="57"/>
      <c r="I396" s="57"/>
      <c r="J396" s="57"/>
      <c r="K396" s="57"/>
      <c r="L396" s="57"/>
      <c r="M396" s="57"/>
      <c r="N396" s="57"/>
      <c r="O396" s="57"/>
      <c r="P396" s="57"/>
      <c r="Q396" s="57"/>
      <c r="R396" s="57"/>
      <c r="S396" s="57"/>
    </row>
    <row r="397" spans="3:19" ht="12.75">
      <c r="C397" s="3"/>
      <c r="D397" s="3"/>
      <c r="E397" s="57"/>
      <c r="F397" s="57"/>
      <c r="G397" s="57"/>
      <c r="H397" s="57"/>
      <c r="I397" s="57"/>
      <c r="J397" s="57"/>
      <c r="K397" s="57"/>
      <c r="L397" s="57"/>
      <c r="M397" s="57"/>
      <c r="N397" s="57"/>
      <c r="O397" s="57"/>
      <c r="P397" s="57"/>
      <c r="Q397" s="57"/>
      <c r="R397" s="57"/>
      <c r="S397" s="57"/>
    </row>
    <row r="398" spans="3:19" ht="12.75">
      <c r="C398" s="3"/>
      <c r="D398" s="3"/>
      <c r="E398" s="57"/>
      <c r="F398" s="57"/>
      <c r="G398" s="57"/>
      <c r="H398" s="57"/>
      <c r="I398" s="57"/>
      <c r="J398" s="57"/>
      <c r="K398" s="57"/>
      <c r="L398" s="57"/>
      <c r="M398" s="57"/>
      <c r="N398" s="57"/>
      <c r="O398" s="57"/>
      <c r="P398" s="57"/>
      <c r="Q398" s="57"/>
      <c r="R398" s="57"/>
      <c r="S398" s="57"/>
    </row>
    <row r="399" spans="3:19" ht="12.75">
      <c r="C399" s="3"/>
      <c r="D399" s="3"/>
      <c r="E399" s="57"/>
      <c r="F399" s="57"/>
      <c r="G399" s="57"/>
      <c r="H399" s="57"/>
      <c r="I399" s="57"/>
      <c r="J399" s="57"/>
      <c r="K399" s="57"/>
      <c r="L399" s="57"/>
      <c r="M399" s="57"/>
      <c r="N399" s="57"/>
      <c r="O399" s="57"/>
      <c r="P399" s="57"/>
      <c r="Q399" s="57"/>
      <c r="R399" s="57"/>
      <c r="S399" s="57"/>
    </row>
    <row r="400" spans="3:19" ht="12.75">
      <c r="C400" s="3"/>
      <c r="D400" s="3"/>
      <c r="E400" s="57"/>
      <c r="F400" s="57"/>
      <c r="G400" s="57"/>
      <c r="H400" s="57"/>
      <c r="I400" s="57"/>
      <c r="J400" s="57"/>
      <c r="K400" s="57"/>
      <c r="L400" s="57"/>
      <c r="M400" s="57"/>
      <c r="N400" s="57"/>
      <c r="O400" s="57"/>
      <c r="P400" s="57"/>
      <c r="Q400" s="57"/>
      <c r="R400" s="57"/>
      <c r="S400" s="57"/>
    </row>
    <row r="401" spans="3:19" ht="12.75">
      <c r="C401" s="3"/>
      <c r="D401" s="3"/>
      <c r="E401" s="57"/>
      <c r="F401" s="57"/>
      <c r="G401" s="57"/>
      <c r="H401" s="57"/>
      <c r="I401" s="57"/>
      <c r="J401" s="57"/>
      <c r="K401" s="57"/>
      <c r="L401" s="57"/>
      <c r="M401" s="57"/>
      <c r="N401" s="57"/>
      <c r="O401" s="57"/>
      <c r="P401" s="57"/>
      <c r="Q401" s="57"/>
      <c r="R401" s="57"/>
      <c r="S401" s="57"/>
    </row>
    <row r="402" spans="3:19" ht="12.75">
      <c r="C402" s="3"/>
      <c r="D402" s="3"/>
      <c r="E402" s="57"/>
      <c r="F402" s="57"/>
      <c r="G402" s="57"/>
      <c r="H402" s="57"/>
      <c r="I402" s="57"/>
      <c r="J402" s="57"/>
      <c r="K402" s="57"/>
      <c r="L402" s="57"/>
      <c r="M402" s="57"/>
      <c r="N402" s="57"/>
      <c r="O402" s="57"/>
      <c r="P402" s="57"/>
      <c r="Q402" s="57"/>
      <c r="R402" s="57"/>
      <c r="S402" s="57"/>
    </row>
    <row r="403" spans="3:19" ht="12.75">
      <c r="C403" s="3"/>
      <c r="D403" s="3"/>
      <c r="E403" s="57"/>
      <c r="F403" s="57"/>
      <c r="G403" s="57"/>
      <c r="H403" s="57"/>
      <c r="I403" s="57"/>
      <c r="J403" s="57"/>
      <c r="K403" s="57"/>
      <c r="L403" s="57"/>
      <c r="M403" s="57"/>
      <c r="N403" s="57"/>
      <c r="O403" s="57"/>
      <c r="P403" s="57"/>
      <c r="Q403" s="57"/>
      <c r="R403" s="57"/>
      <c r="S403" s="57"/>
    </row>
    <row r="404" spans="3:19" ht="12.75">
      <c r="C404" s="3"/>
      <c r="D404" s="3"/>
      <c r="E404" s="57"/>
      <c r="F404" s="57"/>
      <c r="G404" s="57"/>
      <c r="H404" s="57"/>
      <c r="I404" s="57"/>
      <c r="J404" s="57"/>
      <c r="K404" s="57"/>
      <c r="L404" s="57"/>
      <c r="M404" s="57"/>
      <c r="N404" s="57"/>
      <c r="O404" s="57"/>
      <c r="P404" s="57"/>
      <c r="Q404" s="57"/>
      <c r="R404" s="57"/>
      <c r="S404" s="57"/>
    </row>
    <row r="405" spans="3:19" ht="12.75">
      <c r="C405" s="3"/>
      <c r="D405" s="3"/>
      <c r="E405" s="57"/>
      <c r="F405" s="57"/>
      <c r="G405" s="57"/>
      <c r="H405" s="57"/>
      <c r="I405" s="57"/>
      <c r="J405" s="57"/>
      <c r="K405" s="57"/>
      <c r="L405" s="57"/>
      <c r="M405" s="57"/>
      <c r="N405" s="57"/>
      <c r="O405" s="57"/>
      <c r="P405" s="57"/>
      <c r="Q405" s="57"/>
      <c r="R405" s="57"/>
      <c r="S405" s="57"/>
    </row>
    <row r="406" spans="3:19" ht="12.75">
      <c r="C406" s="3"/>
      <c r="D406" s="3"/>
      <c r="E406" s="57"/>
      <c r="F406" s="57"/>
      <c r="G406" s="57"/>
      <c r="H406" s="57"/>
      <c r="I406" s="57"/>
      <c r="J406" s="57"/>
      <c r="K406" s="57"/>
      <c r="L406" s="57"/>
      <c r="M406" s="57"/>
      <c r="N406" s="57"/>
      <c r="O406" s="57"/>
      <c r="P406" s="57"/>
      <c r="Q406" s="57"/>
      <c r="R406" s="57"/>
      <c r="S406" s="57"/>
    </row>
    <row r="407" spans="3:19" ht="12.75">
      <c r="C407" s="3"/>
      <c r="D407" s="3"/>
      <c r="E407" s="57"/>
      <c r="F407" s="57"/>
      <c r="G407" s="57"/>
      <c r="H407" s="57"/>
      <c r="I407" s="57"/>
      <c r="J407" s="57"/>
      <c r="K407" s="57"/>
      <c r="L407" s="57"/>
      <c r="M407" s="57"/>
      <c r="N407" s="57"/>
      <c r="O407" s="57"/>
      <c r="P407" s="57"/>
      <c r="Q407" s="57"/>
      <c r="R407" s="57"/>
      <c r="S407" s="57"/>
    </row>
    <row r="408" spans="3:19" ht="12.75">
      <c r="C408" s="3"/>
      <c r="D408" s="3"/>
      <c r="E408" s="57"/>
      <c r="F408" s="57"/>
      <c r="G408" s="57"/>
      <c r="H408" s="57"/>
      <c r="I408" s="57"/>
      <c r="J408" s="57"/>
      <c r="K408" s="57"/>
      <c r="L408" s="57"/>
      <c r="M408" s="57"/>
      <c r="N408" s="57"/>
      <c r="O408" s="57"/>
      <c r="P408" s="57"/>
      <c r="Q408" s="57"/>
      <c r="R408" s="57"/>
      <c r="S408" s="57"/>
    </row>
    <row r="409" spans="3:19" ht="12.75">
      <c r="C409" s="3"/>
      <c r="D409" s="3"/>
      <c r="E409" s="57"/>
      <c r="F409" s="57"/>
      <c r="G409" s="57"/>
      <c r="H409" s="57"/>
      <c r="I409" s="57"/>
      <c r="J409" s="57"/>
      <c r="K409" s="57"/>
      <c r="L409" s="57"/>
      <c r="M409" s="57"/>
      <c r="N409" s="57"/>
      <c r="O409" s="57"/>
      <c r="P409" s="57"/>
      <c r="Q409" s="57"/>
      <c r="R409" s="57"/>
      <c r="S409" s="57"/>
    </row>
    <row r="410" spans="3:19" ht="12.75">
      <c r="C410" s="3"/>
      <c r="D410" s="3"/>
      <c r="E410" s="57"/>
      <c r="F410" s="57"/>
      <c r="G410" s="57"/>
      <c r="H410" s="57"/>
      <c r="I410" s="57"/>
      <c r="J410" s="57"/>
      <c r="K410" s="57"/>
      <c r="L410" s="57"/>
      <c r="M410" s="57"/>
      <c r="N410" s="57"/>
      <c r="O410" s="57"/>
      <c r="P410" s="57"/>
      <c r="Q410" s="57"/>
      <c r="R410" s="57"/>
      <c r="S410" s="57"/>
    </row>
    <row r="411" spans="3:19" ht="12.75">
      <c r="C411" s="3"/>
      <c r="D411" s="3"/>
      <c r="E411" s="57"/>
      <c r="F411" s="57"/>
      <c r="G411" s="57"/>
      <c r="H411" s="57"/>
      <c r="I411" s="57"/>
      <c r="J411" s="57"/>
      <c r="K411" s="57"/>
      <c r="L411" s="57"/>
      <c r="M411" s="57"/>
      <c r="N411" s="57"/>
      <c r="O411" s="57"/>
      <c r="P411" s="57"/>
      <c r="Q411" s="57"/>
      <c r="R411" s="57"/>
      <c r="S411" s="57"/>
    </row>
    <row r="412" spans="3:19" ht="12.75">
      <c r="C412" s="3"/>
      <c r="D412" s="3"/>
      <c r="E412" s="57"/>
      <c r="F412" s="57"/>
      <c r="G412" s="57"/>
      <c r="H412" s="57"/>
      <c r="I412" s="57"/>
      <c r="J412" s="57"/>
      <c r="K412" s="57"/>
      <c r="L412" s="57"/>
      <c r="M412" s="57"/>
      <c r="N412" s="57"/>
      <c r="O412" s="57"/>
      <c r="P412" s="57"/>
      <c r="Q412" s="57"/>
      <c r="R412" s="57"/>
      <c r="S412" s="57"/>
    </row>
    <row r="413" spans="3:19" ht="12.75">
      <c r="C413" s="3"/>
      <c r="D413" s="3"/>
      <c r="E413" s="57"/>
      <c r="F413" s="57"/>
      <c r="G413" s="57"/>
      <c r="H413" s="57"/>
      <c r="I413" s="57"/>
      <c r="J413" s="57"/>
      <c r="K413" s="57"/>
      <c r="L413" s="57"/>
      <c r="M413" s="57"/>
      <c r="N413" s="57"/>
      <c r="O413" s="57"/>
      <c r="P413" s="57"/>
      <c r="Q413" s="57"/>
      <c r="R413" s="57"/>
      <c r="S413" s="57"/>
    </row>
    <row r="414" spans="3:19" ht="12.75">
      <c r="C414" s="3"/>
      <c r="D414" s="3"/>
      <c r="E414" s="57"/>
      <c r="F414" s="57"/>
      <c r="G414" s="57"/>
      <c r="H414" s="57"/>
      <c r="I414" s="57"/>
      <c r="J414" s="57"/>
      <c r="K414" s="57"/>
      <c r="L414" s="57"/>
      <c r="M414" s="57"/>
      <c r="N414" s="57"/>
      <c r="O414" s="57"/>
      <c r="P414" s="57"/>
      <c r="Q414" s="57"/>
      <c r="R414" s="57"/>
      <c r="S414" s="57"/>
    </row>
    <row r="415" spans="3:19" ht="12.75">
      <c r="C415" s="3"/>
      <c r="D415" s="3"/>
      <c r="E415" s="57"/>
      <c r="F415" s="57"/>
      <c r="G415" s="57"/>
      <c r="H415" s="57"/>
      <c r="I415" s="57"/>
      <c r="J415" s="57"/>
      <c r="K415" s="57"/>
      <c r="L415" s="57"/>
      <c r="M415" s="57"/>
      <c r="N415" s="57"/>
      <c r="O415" s="57"/>
      <c r="P415" s="57"/>
      <c r="Q415" s="57"/>
      <c r="R415" s="57"/>
      <c r="S415" s="57"/>
    </row>
    <row r="416" spans="3:19" ht="12.75">
      <c r="C416" s="3"/>
      <c r="D416" s="3"/>
      <c r="E416" s="57"/>
      <c r="F416" s="57"/>
      <c r="G416" s="57"/>
      <c r="H416" s="57"/>
      <c r="I416" s="57"/>
      <c r="J416" s="57"/>
      <c r="K416" s="57"/>
      <c r="L416" s="57"/>
      <c r="M416" s="57"/>
      <c r="N416" s="57"/>
      <c r="O416" s="57"/>
      <c r="P416" s="57"/>
      <c r="Q416" s="57"/>
      <c r="R416" s="57"/>
      <c r="S416" s="57"/>
    </row>
    <row r="417" spans="3:19" ht="12.75">
      <c r="C417" s="3"/>
      <c r="D417" s="3"/>
      <c r="E417" s="57"/>
      <c r="F417" s="57"/>
      <c r="G417" s="57"/>
      <c r="H417" s="57"/>
      <c r="I417" s="57"/>
      <c r="J417" s="57"/>
      <c r="K417" s="57"/>
      <c r="L417" s="57"/>
      <c r="M417" s="57"/>
      <c r="N417" s="57"/>
      <c r="O417" s="57"/>
      <c r="P417" s="57"/>
      <c r="Q417" s="57"/>
      <c r="R417" s="57"/>
      <c r="S417" s="57"/>
    </row>
    <row r="418" spans="3:19" ht="12.75">
      <c r="C418" s="3"/>
      <c r="D418" s="3"/>
      <c r="E418" s="57"/>
      <c r="F418" s="57"/>
      <c r="G418" s="57"/>
      <c r="H418" s="57"/>
      <c r="I418" s="57"/>
      <c r="J418" s="57"/>
      <c r="K418" s="57"/>
      <c r="L418" s="57"/>
      <c r="M418" s="57"/>
      <c r="N418" s="57"/>
      <c r="O418" s="57"/>
      <c r="P418" s="57"/>
      <c r="Q418" s="57"/>
      <c r="R418" s="57"/>
      <c r="S418" s="57"/>
    </row>
    <row r="419" spans="3:19" ht="12.75">
      <c r="C419" s="3"/>
      <c r="D419" s="3"/>
      <c r="E419" s="57"/>
      <c r="F419" s="57"/>
      <c r="G419" s="57"/>
      <c r="H419" s="57"/>
      <c r="I419" s="57"/>
      <c r="J419" s="57"/>
      <c r="K419" s="57"/>
      <c r="L419" s="57"/>
      <c r="M419" s="57"/>
      <c r="N419" s="57"/>
      <c r="O419" s="57"/>
      <c r="P419" s="57"/>
      <c r="Q419" s="57"/>
      <c r="R419" s="57"/>
      <c r="S419" s="57"/>
    </row>
    <row r="420" spans="3:19" ht="12.75">
      <c r="C420" s="3"/>
      <c r="D420" s="3"/>
      <c r="E420" s="57"/>
      <c r="F420" s="57"/>
      <c r="G420" s="57"/>
      <c r="H420" s="57"/>
      <c r="I420" s="57"/>
      <c r="J420" s="57"/>
      <c r="K420" s="57"/>
      <c r="L420" s="57"/>
      <c r="M420" s="57"/>
      <c r="N420" s="57"/>
      <c r="O420" s="57"/>
      <c r="P420" s="57"/>
      <c r="Q420" s="57"/>
      <c r="R420" s="57"/>
      <c r="S420" s="57"/>
    </row>
    <row r="421" spans="3:19" ht="12.75">
      <c r="C421" s="3"/>
      <c r="D421" s="3"/>
      <c r="E421" s="57"/>
      <c r="F421" s="57"/>
      <c r="G421" s="57"/>
      <c r="H421" s="57"/>
      <c r="I421" s="57"/>
      <c r="J421" s="57"/>
      <c r="K421" s="57"/>
      <c r="L421" s="57"/>
      <c r="M421" s="57"/>
      <c r="N421" s="57"/>
      <c r="O421" s="57"/>
      <c r="P421" s="57"/>
      <c r="Q421" s="57"/>
      <c r="R421" s="57"/>
      <c r="S421" s="57"/>
    </row>
    <row r="422" spans="3:19" ht="12.75">
      <c r="C422" s="3"/>
      <c r="D422" s="3"/>
      <c r="E422" s="57"/>
      <c r="F422" s="57"/>
      <c r="G422" s="57"/>
      <c r="H422" s="57"/>
      <c r="I422" s="57"/>
      <c r="J422" s="57"/>
      <c r="K422" s="57"/>
      <c r="L422" s="57"/>
      <c r="M422" s="57"/>
      <c r="N422" s="57"/>
      <c r="O422" s="57"/>
      <c r="P422" s="57"/>
      <c r="Q422" s="57"/>
      <c r="R422" s="57"/>
      <c r="S422" s="57"/>
    </row>
    <row r="423" spans="3:19" ht="12.75">
      <c r="C423" s="3"/>
      <c r="D423" s="3"/>
      <c r="E423" s="57"/>
      <c r="F423" s="57"/>
      <c r="G423" s="57"/>
      <c r="H423" s="57"/>
      <c r="I423" s="57"/>
      <c r="J423" s="57"/>
      <c r="K423" s="57"/>
      <c r="L423" s="57"/>
      <c r="M423" s="57"/>
      <c r="N423" s="57"/>
      <c r="O423" s="57"/>
      <c r="P423" s="57"/>
      <c r="Q423" s="57"/>
      <c r="R423" s="57"/>
      <c r="S423" s="57"/>
    </row>
    <row r="424" spans="3:19" ht="12.75">
      <c r="C424" s="3"/>
      <c r="D424" s="3"/>
      <c r="E424" s="57"/>
      <c r="F424" s="57"/>
      <c r="G424" s="57"/>
      <c r="H424" s="57"/>
      <c r="I424" s="57"/>
      <c r="J424" s="57"/>
      <c r="K424" s="57"/>
      <c r="L424" s="57"/>
      <c r="M424" s="57"/>
      <c r="N424" s="57"/>
      <c r="O424" s="57"/>
      <c r="P424" s="57"/>
      <c r="Q424" s="57"/>
      <c r="R424" s="57"/>
      <c r="S424" s="57"/>
    </row>
    <row r="425" spans="3:19" ht="12.75">
      <c r="C425" s="3"/>
      <c r="D425" s="3"/>
      <c r="E425" s="57"/>
      <c r="F425" s="57"/>
      <c r="G425" s="57"/>
      <c r="H425" s="57"/>
      <c r="I425" s="57"/>
      <c r="J425" s="57"/>
      <c r="K425" s="57"/>
      <c r="L425" s="57"/>
      <c r="M425" s="57"/>
      <c r="N425" s="57"/>
      <c r="O425" s="57"/>
      <c r="P425" s="57"/>
      <c r="Q425" s="57"/>
      <c r="R425" s="57"/>
      <c r="S425" s="57"/>
    </row>
    <row r="426" spans="3:19" ht="12.75">
      <c r="C426" s="3"/>
      <c r="D426" s="3"/>
      <c r="E426" s="57"/>
      <c r="F426" s="57"/>
      <c r="G426" s="57"/>
      <c r="H426" s="57"/>
      <c r="I426" s="57"/>
      <c r="J426" s="57"/>
      <c r="K426" s="57"/>
      <c r="L426" s="57"/>
      <c r="M426" s="57"/>
      <c r="N426" s="57"/>
      <c r="O426" s="57"/>
      <c r="P426" s="57"/>
      <c r="Q426" s="57"/>
      <c r="R426" s="57"/>
      <c r="S426" s="57"/>
    </row>
    <row r="427" spans="3:19" ht="12.75">
      <c r="C427" s="3"/>
      <c r="D427" s="3"/>
      <c r="E427" s="57"/>
      <c r="F427" s="57"/>
      <c r="G427" s="57"/>
      <c r="H427" s="57"/>
      <c r="I427" s="57"/>
      <c r="J427" s="57"/>
      <c r="K427" s="57"/>
      <c r="L427" s="57"/>
      <c r="M427" s="57"/>
      <c r="N427" s="57"/>
      <c r="O427" s="57"/>
      <c r="P427" s="57"/>
      <c r="Q427" s="57"/>
      <c r="R427" s="57"/>
      <c r="S427" s="57"/>
    </row>
    <row r="428" spans="3:19" ht="12.75">
      <c r="C428" s="3"/>
      <c r="D428" s="3"/>
      <c r="E428" s="57"/>
      <c r="F428" s="57"/>
      <c r="G428" s="57"/>
      <c r="H428" s="57"/>
      <c r="I428" s="57"/>
      <c r="J428" s="57"/>
      <c r="K428" s="57"/>
      <c r="L428" s="57"/>
      <c r="M428" s="57"/>
      <c r="N428" s="57"/>
      <c r="O428" s="57"/>
      <c r="P428" s="57"/>
      <c r="Q428" s="57"/>
      <c r="R428" s="57"/>
      <c r="S428" s="57"/>
    </row>
    <row r="429" spans="3:19" ht="12.75">
      <c r="C429" s="3"/>
      <c r="D429" s="3"/>
      <c r="E429" s="57"/>
      <c r="F429" s="57"/>
      <c r="G429" s="57"/>
      <c r="H429" s="57"/>
      <c r="I429" s="57"/>
      <c r="J429" s="57"/>
      <c r="K429" s="57"/>
      <c r="L429" s="57"/>
      <c r="M429" s="57"/>
      <c r="N429" s="57"/>
      <c r="O429" s="57"/>
      <c r="P429" s="57"/>
      <c r="Q429" s="57"/>
      <c r="R429" s="57"/>
      <c r="S429" s="57"/>
    </row>
    <row r="430" spans="3:19" ht="12.75">
      <c r="C430" s="3"/>
      <c r="D430" s="3"/>
      <c r="E430" s="57"/>
      <c r="F430" s="57"/>
      <c r="G430" s="57"/>
      <c r="H430" s="57"/>
      <c r="I430" s="57"/>
      <c r="J430" s="57"/>
      <c r="K430" s="57"/>
      <c r="L430" s="57"/>
      <c r="M430" s="57"/>
      <c r="N430" s="57"/>
      <c r="O430" s="57"/>
      <c r="P430" s="57"/>
      <c r="Q430" s="57"/>
      <c r="R430" s="57"/>
      <c r="S430" s="57"/>
    </row>
    <row r="431" spans="3:19" ht="12.75">
      <c r="C431" s="3"/>
      <c r="D431" s="3"/>
      <c r="E431" s="57"/>
      <c r="F431" s="57"/>
      <c r="G431" s="57"/>
      <c r="H431" s="57"/>
      <c r="I431" s="57"/>
      <c r="J431" s="57"/>
      <c r="K431" s="57"/>
      <c r="L431" s="57"/>
      <c r="M431" s="57"/>
      <c r="N431" s="57"/>
      <c r="O431" s="57"/>
      <c r="P431" s="57"/>
      <c r="Q431" s="57"/>
      <c r="R431" s="57"/>
      <c r="S431" s="57"/>
    </row>
    <row r="432" spans="3:19" ht="12.75">
      <c r="C432" s="3"/>
      <c r="D432" s="3"/>
      <c r="E432" s="57"/>
      <c r="F432" s="57"/>
      <c r="G432" s="57"/>
      <c r="H432" s="57"/>
      <c r="I432" s="57"/>
      <c r="J432" s="57"/>
      <c r="K432" s="57"/>
      <c r="L432" s="57"/>
      <c r="M432" s="57"/>
      <c r="N432" s="57"/>
      <c r="O432" s="57"/>
      <c r="P432" s="57"/>
      <c r="Q432" s="57"/>
      <c r="R432" s="57"/>
      <c r="S432" s="57"/>
    </row>
    <row r="433" spans="3:19" ht="12.75">
      <c r="C433" s="3"/>
      <c r="D433" s="3"/>
      <c r="E433" s="57"/>
      <c r="F433" s="57"/>
      <c r="G433" s="57"/>
      <c r="H433" s="57"/>
      <c r="I433" s="57"/>
      <c r="J433" s="57"/>
      <c r="K433" s="57"/>
      <c r="L433" s="57"/>
      <c r="M433" s="57"/>
      <c r="N433" s="57"/>
      <c r="O433" s="57"/>
      <c r="P433" s="57"/>
      <c r="Q433" s="57"/>
      <c r="R433" s="57"/>
      <c r="S433" s="57"/>
    </row>
    <row r="434" spans="3:19" ht="12.75">
      <c r="C434" s="3"/>
      <c r="D434" s="3"/>
      <c r="E434" s="57"/>
      <c r="F434" s="57"/>
      <c r="G434" s="57"/>
      <c r="H434" s="57"/>
      <c r="I434" s="57"/>
      <c r="J434" s="57"/>
      <c r="K434" s="57"/>
      <c r="L434" s="57"/>
      <c r="M434" s="57"/>
      <c r="N434" s="57"/>
      <c r="O434" s="57"/>
      <c r="P434" s="57"/>
      <c r="Q434" s="57"/>
      <c r="R434" s="57"/>
      <c r="S434" s="57"/>
    </row>
    <row r="435" spans="3:19" ht="12.75">
      <c r="C435" s="3"/>
      <c r="D435" s="3"/>
      <c r="E435" s="57"/>
      <c r="F435" s="57"/>
      <c r="G435" s="57"/>
      <c r="H435" s="57"/>
      <c r="I435" s="57"/>
      <c r="J435" s="57"/>
      <c r="K435" s="57"/>
      <c r="L435" s="57"/>
      <c r="M435" s="57"/>
      <c r="N435" s="57"/>
      <c r="O435" s="57"/>
      <c r="P435" s="57"/>
      <c r="Q435" s="57"/>
      <c r="R435" s="57"/>
      <c r="S435" s="57"/>
    </row>
    <row r="436" spans="3:19" ht="12.75">
      <c r="C436" s="3"/>
      <c r="D436" s="3"/>
      <c r="E436" s="57"/>
      <c r="F436" s="57"/>
      <c r="G436" s="57"/>
      <c r="H436" s="57"/>
      <c r="I436" s="57"/>
      <c r="J436" s="57"/>
      <c r="K436" s="57"/>
      <c r="L436" s="57"/>
      <c r="M436" s="57"/>
      <c r="N436" s="57"/>
      <c r="O436" s="57"/>
      <c r="P436" s="57"/>
      <c r="Q436" s="57"/>
      <c r="R436" s="57"/>
      <c r="S436" s="57"/>
    </row>
    <row r="437" spans="3:19" ht="12.75">
      <c r="C437" s="3"/>
      <c r="D437" s="3"/>
      <c r="E437" s="57"/>
      <c r="F437" s="57"/>
      <c r="G437" s="57"/>
      <c r="H437" s="57"/>
      <c r="I437" s="57"/>
      <c r="J437" s="57"/>
      <c r="K437" s="57"/>
      <c r="L437" s="57"/>
      <c r="M437" s="57"/>
      <c r="N437" s="57"/>
      <c r="O437" s="57"/>
      <c r="P437" s="57"/>
      <c r="Q437" s="57"/>
      <c r="R437" s="57"/>
      <c r="S437" s="57"/>
    </row>
    <row r="438" spans="3:19" ht="12.75">
      <c r="C438" s="3"/>
      <c r="D438" s="3"/>
      <c r="E438" s="57"/>
      <c r="F438" s="57"/>
      <c r="G438" s="57"/>
      <c r="H438" s="57"/>
      <c r="I438" s="57"/>
      <c r="J438" s="57"/>
      <c r="K438" s="57"/>
      <c r="L438" s="57"/>
      <c r="M438" s="57"/>
      <c r="N438" s="57"/>
      <c r="O438" s="57"/>
      <c r="P438" s="57"/>
      <c r="Q438" s="57"/>
      <c r="R438" s="57"/>
      <c r="S438" s="57"/>
    </row>
    <row r="439" spans="3:19" ht="12.75">
      <c r="C439" s="3"/>
      <c r="D439" s="3"/>
      <c r="E439" s="57"/>
      <c r="F439" s="57"/>
      <c r="G439" s="57"/>
      <c r="H439" s="57"/>
      <c r="I439" s="57"/>
      <c r="J439" s="57"/>
      <c r="K439" s="57"/>
      <c r="L439" s="57"/>
      <c r="M439" s="57"/>
      <c r="N439" s="57"/>
      <c r="O439" s="57"/>
      <c r="P439" s="57"/>
      <c r="Q439" s="57"/>
      <c r="R439" s="57"/>
      <c r="S439" s="57"/>
    </row>
    <row r="440" spans="3:19" ht="12.75">
      <c r="C440" s="3"/>
      <c r="D440" s="3"/>
      <c r="E440" s="57"/>
      <c r="F440" s="57"/>
      <c r="G440" s="57"/>
      <c r="H440" s="57"/>
      <c r="I440" s="57"/>
      <c r="J440" s="57"/>
      <c r="K440" s="57"/>
      <c r="L440" s="57"/>
      <c r="M440" s="57"/>
      <c r="N440" s="57"/>
      <c r="O440" s="57"/>
      <c r="P440" s="57"/>
      <c r="Q440" s="57"/>
      <c r="R440" s="57"/>
      <c r="S440" s="57"/>
    </row>
    <row r="441" spans="3:19" ht="12.75">
      <c r="C441" s="3"/>
      <c r="D441" s="3"/>
      <c r="E441" s="57"/>
      <c r="F441" s="57"/>
      <c r="G441" s="57"/>
      <c r="H441" s="57"/>
      <c r="I441" s="57"/>
      <c r="J441" s="57"/>
      <c r="K441" s="57"/>
      <c r="L441" s="57"/>
      <c r="M441" s="57"/>
      <c r="N441" s="57"/>
      <c r="O441" s="57"/>
      <c r="P441" s="57"/>
      <c r="Q441" s="57"/>
      <c r="R441" s="57"/>
      <c r="S441" s="57"/>
    </row>
    <row r="442" spans="3:19" ht="12.75">
      <c r="C442" s="3"/>
      <c r="D442" s="3"/>
      <c r="E442" s="57"/>
      <c r="F442" s="57"/>
      <c r="G442" s="57"/>
      <c r="H442" s="57"/>
      <c r="I442" s="57"/>
      <c r="J442" s="57"/>
      <c r="K442" s="57"/>
      <c r="L442" s="57"/>
      <c r="M442" s="57"/>
      <c r="N442" s="57"/>
      <c r="O442" s="57"/>
      <c r="P442" s="57"/>
      <c r="Q442" s="57"/>
      <c r="R442" s="57"/>
      <c r="S442" s="57"/>
    </row>
    <row r="443" spans="3:19" ht="12.75">
      <c r="C443" s="3"/>
      <c r="D443" s="3"/>
      <c r="E443" s="57"/>
      <c r="F443" s="57"/>
      <c r="G443" s="57"/>
      <c r="H443" s="57"/>
      <c r="I443" s="57"/>
      <c r="J443" s="57"/>
      <c r="K443" s="57"/>
      <c r="L443" s="57"/>
      <c r="M443" s="57"/>
      <c r="N443" s="57"/>
      <c r="O443" s="57"/>
      <c r="P443" s="57"/>
      <c r="Q443" s="57"/>
      <c r="R443" s="57"/>
      <c r="S443" s="57"/>
    </row>
    <row r="444" spans="3:19" ht="12.75">
      <c r="C444" s="3"/>
      <c r="D444" s="3"/>
      <c r="E444" s="57"/>
      <c r="F444" s="57"/>
      <c r="G444" s="57"/>
      <c r="H444" s="57"/>
      <c r="I444" s="57"/>
      <c r="J444" s="57"/>
      <c r="K444" s="57"/>
      <c r="L444" s="57"/>
      <c r="M444" s="57"/>
      <c r="N444" s="57"/>
      <c r="O444" s="57"/>
      <c r="P444" s="57"/>
      <c r="Q444" s="57"/>
      <c r="R444" s="57"/>
      <c r="S444" s="57"/>
    </row>
    <row r="445" spans="3:19" ht="12.75">
      <c r="C445" s="3"/>
      <c r="D445" s="3"/>
      <c r="E445" s="57"/>
      <c r="F445" s="57"/>
      <c r="G445" s="57"/>
      <c r="H445" s="57"/>
      <c r="I445" s="57"/>
      <c r="J445" s="57"/>
      <c r="K445" s="57"/>
      <c r="L445" s="57"/>
      <c r="M445" s="57"/>
      <c r="N445" s="57"/>
      <c r="O445" s="57"/>
      <c r="P445" s="57"/>
      <c r="Q445" s="57"/>
      <c r="R445" s="57"/>
      <c r="S445" s="57"/>
    </row>
    <row r="446" spans="3:19" ht="12.75">
      <c r="C446" s="3"/>
      <c r="D446" s="3"/>
      <c r="E446" s="57"/>
      <c r="F446" s="57"/>
      <c r="G446" s="57"/>
      <c r="H446" s="57"/>
      <c r="I446" s="57"/>
      <c r="J446" s="57"/>
      <c r="K446" s="57"/>
      <c r="L446" s="57"/>
      <c r="M446" s="57"/>
      <c r="N446" s="57"/>
      <c r="O446" s="57"/>
      <c r="P446" s="57"/>
      <c r="Q446" s="57"/>
      <c r="R446" s="57"/>
      <c r="S446" s="57"/>
    </row>
    <row r="447" spans="3:19" ht="12.75">
      <c r="C447" s="3"/>
      <c r="D447" s="3"/>
      <c r="E447" s="57"/>
      <c r="F447" s="57"/>
      <c r="G447" s="57"/>
      <c r="H447" s="57"/>
      <c r="I447" s="57"/>
      <c r="J447" s="57"/>
      <c r="K447" s="57"/>
      <c r="L447" s="57"/>
      <c r="M447" s="57"/>
      <c r="N447" s="57"/>
      <c r="O447" s="57"/>
      <c r="P447" s="57"/>
      <c r="Q447" s="57"/>
      <c r="R447" s="57"/>
      <c r="S447" s="57"/>
    </row>
    <row r="448" spans="3:19" ht="12.75">
      <c r="C448" s="3"/>
      <c r="D448" s="3"/>
      <c r="E448" s="57"/>
      <c r="F448" s="57"/>
      <c r="G448" s="57"/>
      <c r="H448" s="57"/>
      <c r="I448" s="57"/>
      <c r="J448" s="57"/>
      <c r="K448" s="57"/>
      <c r="L448" s="57"/>
      <c r="M448" s="57"/>
      <c r="N448" s="57"/>
      <c r="O448" s="57"/>
      <c r="P448" s="57"/>
      <c r="Q448" s="57"/>
      <c r="R448" s="57"/>
      <c r="S448" s="57"/>
    </row>
    <row r="449" spans="3:19" ht="12.75">
      <c r="C449" s="3"/>
      <c r="D449" s="3"/>
      <c r="E449" s="57"/>
      <c r="F449" s="57"/>
      <c r="G449" s="57"/>
      <c r="H449" s="57"/>
      <c r="I449" s="57"/>
      <c r="J449" s="57"/>
      <c r="K449" s="57"/>
      <c r="L449" s="57"/>
      <c r="M449" s="57"/>
      <c r="N449" s="57"/>
      <c r="O449" s="57"/>
      <c r="P449" s="57"/>
      <c r="Q449" s="57"/>
      <c r="R449" s="57"/>
      <c r="S449" s="57"/>
    </row>
    <row r="450" spans="3:19" ht="12.75">
      <c r="C450" s="3"/>
      <c r="D450" s="3"/>
      <c r="E450" s="57"/>
      <c r="F450" s="57"/>
      <c r="G450" s="57"/>
      <c r="H450" s="57"/>
      <c r="I450" s="57"/>
      <c r="J450" s="57"/>
      <c r="K450" s="57"/>
      <c r="L450" s="57"/>
      <c r="M450" s="57"/>
      <c r="N450" s="57"/>
      <c r="O450" s="57"/>
      <c r="P450" s="57"/>
      <c r="Q450" s="57"/>
      <c r="R450" s="57"/>
      <c r="S450" s="57"/>
    </row>
    <row r="451" spans="3:19" ht="12.75">
      <c r="C451" s="3"/>
      <c r="D451" s="3"/>
      <c r="E451" s="57"/>
      <c r="F451" s="57"/>
      <c r="G451" s="57"/>
      <c r="H451" s="57"/>
      <c r="I451" s="57"/>
      <c r="J451" s="57"/>
      <c r="K451" s="57"/>
      <c r="L451" s="57"/>
      <c r="M451" s="57"/>
      <c r="N451" s="57"/>
      <c r="O451" s="57"/>
      <c r="P451" s="57"/>
      <c r="Q451" s="57"/>
      <c r="R451" s="57"/>
      <c r="S451" s="57"/>
    </row>
    <row r="452" spans="3:19" ht="12.75">
      <c r="C452" s="3"/>
      <c r="D452" s="3"/>
      <c r="E452" s="57"/>
      <c r="F452" s="57"/>
      <c r="G452" s="57"/>
      <c r="H452" s="57"/>
      <c r="I452" s="57"/>
      <c r="J452" s="57"/>
      <c r="K452" s="57"/>
      <c r="L452" s="57"/>
      <c r="M452" s="57"/>
      <c r="N452" s="57"/>
      <c r="O452" s="57"/>
      <c r="P452" s="57"/>
      <c r="Q452" s="57"/>
      <c r="R452" s="57"/>
      <c r="S452" s="57"/>
    </row>
    <row r="453" spans="3:19" ht="12.75">
      <c r="C453" s="3"/>
      <c r="D453" s="3"/>
      <c r="E453" s="57"/>
      <c r="F453" s="57"/>
      <c r="G453" s="57"/>
      <c r="H453" s="57"/>
      <c r="I453" s="57"/>
      <c r="J453" s="57"/>
      <c r="K453" s="57"/>
      <c r="L453" s="57"/>
      <c r="M453" s="57"/>
      <c r="N453" s="57"/>
      <c r="O453" s="57"/>
      <c r="P453" s="57"/>
      <c r="Q453" s="57"/>
      <c r="R453" s="57"/>
      <c r="S453" s="57"/>
    </row>
    <row r="454" spans="3:19" ht="12.75">
      <c r="C454" s="3"/>
      <c r="D454" s="3"/>
      <c r="E454" s="57"/>
      <c r="F454" s="57"/>
      <c r="G454" s="57"/>
      <c r="H454" s="57"/>
      <c r="I454" s="57"/>
      <c r="J454" s="57"/>
      <c r="K454" s="57"/>
      <c r="L454" s="57"/>
      <c r="M454" s="57"/>
      <c r="N454" s="57"/>
      <c r="O454" s="57"/>
      <c r="P454" s="57"/>
      <c r="Q454" s="57"/>
      <c r="R454" s="57"/>
      <c r="S454" s="57"/>
    </row>
    <row r="455" spans="3:19" ht="12.75">
      <c r="C455" s="3"/>
      <c r="D455" s="3"/>
      <c r="E455" s="57"/>
      <c r="F455" s="57"/>
      <c r="G455" s="57"/>
      <c r="H455" s="57"/>
      <c r="I455" s="57"/>
      <c r="J455" s="57"/>
      <c r="K455" s="57"/>
      <c r="L455" s="57"/>
      <c r="M455" s="57"/>
      <c r="N455" s="57"/>
      <c r="O455" s="57"/>
      <c r="P455" s="57"/>
      <c r="Q455" s="57"/>
      <c r="R455" s="57"/>
      <c r="S455" s="57"/>
    </row>
    <row r="456" spans="3:19" ht="12.75">
      <c r="C456" s="3"/>
      <c r="D456" s="3"/>
      <c r="E456" s="57"/>
      <c r="F456" s="57"/>
      <c r="G456" s="57"/>
      <c r="H456" s="57"/>
      <c r="I456" s="57"/>
      <c r="J456" s="57"/>
      <c r="K456" s="57"/>
      <c r="L456" s="57"/>
      <c r="M456" s="57"/>
      <c r="N456" s="57"/>
      <c r="O456" s="57"/>
      <c r="P456" s="57"/>
      <c r="Q456" s="57"/>
      <c r="R456" s="57"/>
      <c r="S456" s="57"/>
    </row>
    <row r="457" spans="3:19" ht="12.75">
      <c r="C457" s="3"/>
      <c r="D457" s="3"/>
      <c r="E457" s="57"/>
      <c r="F457" s="57"/>
      <c r="G457" s="57"/>
      <c r="H457" s="57"/>
      <c r="I457" s="57"/>
      <c r="J457" s="57"/>
      <c r="K457" s="57"/>
      <c r="L457" s="57"/>
      <c r="M457" s="57"/>
      <c r="N457" s="57"/>
      <c r="O457" s="57"/>
      <c r="P457" s="57"/>
      <c r="Q457" s="57"/>
      <c r="R457" s="57"/>
      <c r="S457" s="57"/>
    </row>
    <row r="458" spans="3:19" ht="12.75">
      <c r="C458" s="3"/>
      <c r="D458" s="3"/>
      <c r="E458" s="57"/>
      <c r="F458" s="57"/>
      <c r="G458" s="57"/>
      <c r="H458" s="57"/>
      <c r="I458" s="57"/>
      <c r="J458" s="57"/>
      <c r="K458" s="57"/>
      <c r="L458" s="57"/>
      <c r="M458" s="57"/>
      <c r="N458" s="57"/>
      <c r="O458" s="57"/>
      <c r="P458" s="57"/>
      <c r="Q458" s="57"/>
      <c r="R458" s="57"/>
      <c r="S458" s="57"/>
    </row>
    <row r="459" spans="3:19" ht="12.75">
      <c r="C459" s="3"/>
      <c r="D459" s="3"/>
      <c r="E459" s="57"/>
      <c r="F459" s="57"/>
      <c r="G459" s="57"/>
      <c r="H459" s="57"/>
      <c r="I459" s="57"/>
      <c r="J459" s="57"/>
      <c r="K459" s="57"/>
      <c r="L459" s="57"/>
      <c r="M459" s="57"/>
      <c r="N459" s="57"/>
      <c r="O459" s="57"/>
      <c r="P459" s="57"/>
      <c r="Q459" s="57"/>
      <c r="R459" s="57"/>
      <c r="S459" s="57"/>
    </row>
    <row r="460" spans="3:19" ht="12.75">
      <c r="C460" s="3"/>
      <c r="D460" s="3"/>
      <c r="E460" s="57"/>
      <c r="F460" s="57"/>
      <c r="G460" s="57"/>
      <c r="H460" s="57"/>
      <c r="I460" s="57"/>
      <c r="J460" s="57"/>
      <c r="K460" s="57"/>
      <c r="L460" s="57"/>
      <c r="M460" s="57"/>
      <c r="N460" s="57"/>
      <c r="O460" s="57"/>
      <c r="P460" s="57"/>
      <c r="Q460" s="57"/>
      <c r="R460" s="57"/>
      <c r="S460" s="57"/>
    </row>
    <row r="461" spans="3:19" ht="12.75">
      <c r="C461" s="3"/>
      <c r="D461" s="3"/>
      <c r="E461" s="57"/>
      <c r="F461" s="57"/>
      <c r="G461" s="57"/>
      <c r="H461" s="57"/>
      <c r="I461" s="57"/>
      <c r="J461" s="57"/>
      <c r="K461" s="57"/>
      <c r="L461" s="57"/>
      <c r="M461" s="57"/>
      <c r="N461" s="57"/>
      <c r="O461" s="57"/>
      <c r="P461" s="57"/>
      <c r="Q461" s="57"/>
      <c r="R461" s="57"/>
      <c r="S461" s="57"/>
    </row>
    <row r="462" spans="3:19" ht="12.75">
      <c r="C462" s="3"/>
      <c r="D462" s="3"/>
      <c r="E462" s="57"/>
      <c r="F462" s="57"/>
      <c r="G462" s="57"/>
      <c r="H462" s="57"/>
      <c r="I462" s="57"/>
      <c r="J462" s="57"/>
      <c r="K462" s="57"/>
      <c r="L462" s="57"/>
      <c r="M462" s="57"/>
      <c r="N462" s="57"/>
      <c r="O462" s="57"/>
      <c r="P462" s="57"/>
      <c r="Q462" s="57"/>
      <c r="R462" s="57"/>
      <c r="S462" s="57"/>
    </row>
    <row r="463" spans="3:19" ht="12.75">
      <c r="C463" s="3"/>
      <c r="D463" s="3"/>
      <c r="E463" s="57"/>
      <c r="F463" s="57"/>
      <c r="G463" s="57"/>
      <c r="H463" s="57"/>
      <c r="I463" s="57"/>
      <c r="J463" s="57"/>
      <c r="K463" s="57"/>
      <c r="L463" s="57"/>
      <c r="M463" s="57"/>
      <c r="N463" s="57"/>
      <c r="O463" s="57"/>
      <c r="P463" s="57"/>
      <c r="Q463" s="57"/>
      <c r="R463" s="57"/>
      <c r="S463" s="57"/>
    </row>
    <row r="464" spans="3:19" ht="12.75">
      <c r="C464" s="3"/>
      <c r="D464" s="3"/>
      <c r="E464" s="57"/>
      <c r="F464" s="57"/>
      <c r="G464" s="57"/>
      <c r="H464" s="57"/>
      <c r="I464" s="57"/>
      <c r="J464" s="57"/>
      <c r="K464" s="57"/>
      <c r="L464" s="57"/>
      <c r="M464" s="57"/>
      <c r="N464" s="57"/>
      <c r="O464" s="57"/>
      <c r="P464" s="57"/>
      <c r="Q464" s="57"/>
      <c r="R464" s="57"/>
      <c r="S464" s="57"/>
    </row>
    <row r="465" spans="3:19" ht="12.75">
      <c r="C465" s="3"/>
      <c r="D465" s="3"/>
      <c r="E465" s="57"/>
      <c r="F465" s="57"/>
      <c r="G465" s="57"/>
      <c r="H465" s="57"/>
      <c r="I465" s="57"/>
      <c r="J465" s="57"/>
      <c r="K465" s="57"/>
      <c r="L465" s="57"/>
      <c r="M465" s="57"/>
      <c r="N465" s="57"/>
      <c r="O465" s="57"/>
      <c r="P465" s="57"/>
      <c r="Q465" s="57"/>
      <c r="R465" s="57"/>
      <c r="S465" s="57"/>
    </row>
    <row r="466" spans="3:19" ht="12.75">
      <c r="C466" s="3"/>
      <c r="D466" s="3"/>
      <c r="E466" s="57"/>
      <c r="F466" s="57"/>
      <c r="G466" s="57"/>
      <c r="H466" s="57"/>
      <c r="I466" s="57"/>
      <c r="J466" s="57"/>
      <c r="K466" s="57"/>
      <c r="L466" s="57"/>
      <c r="M466" s="57"/>
      <c r="N466" s="57"/>
      <c r="O466" s="57"/>
      <c r="P466" s="57"/>
      <c r="Q466" s="57"/>
      <c r="R466" s="57"/>
      <c r="S466" s="57"/>
    </row>
    <row r="467" spans="3:19" ht="12.75">
      <c r="C467" s="3"/>
      <c r="D467" s="3"/>
      <c r="E467" s="57"/>
      <c r="F467" s="57"/>
      <c r="G467" s="57"/>
      <c r="H467" s="57"/>
      <c r="I467" s="57"/>
      <c r="J467" s="57"/>
      <c r="K467" s="57"/>
      <c r="L467" s="57"/>
      <c r="M467" s="57"/>
      <c r="N467" s="57"/>
      <c r="O467" s="57"/>
      <c r="P467" s="57"/>
      <c r="Q467" s="57"/>
      <c r="R467" s="57"/>
      <c r="S467" s="57"/>
    </row>
    <row r="468" spans="3:19" ht="12.75">
      <c r="C468" s="3"/>
      <c r="D468" s="3"/>
      <c r="E468" s="57"/>
      <c r="F468" s="57"/>
      <c r="G468" s="57"/>
      <c r="H468" s="57"/>
      <c r="I468" s="57"/>
      <c r="J468" s="57"/>
      <c r="K468" s="57"/>
      <c r="L468" s="57"/>
      <c r="M468" s="57"/>
      <c r="N468" s="57"/>
      <c r="O468" s="57"/>
      <c r="P468" s="57"/>
      <c r="Q468" s="57"/>
      <c r="R468" s="57"/>
      <c r="S468" s="57"/>
    </row>
    <row r="469" spans="3:19" ht="12.75">
      <c r="C469" s="3"/>
      <c r="D469" s="3"/>
      <c r="E469" s="57"/>
      <c r="F469" s="57"/>
      <c r="G469" s="57"/>
      <c r="H469" s="57"/>
      <c r="I469" s="57"/>
      <c r="J469" s="57"/>
      <c r="K469" s="57"/>
      <c r="L469" s="57"/>
      <c r="M469" s="57"/>
      <c r="N469" s="57"/>
      <c r="O469" s="57"/>
      <c r="P469" s="57"/>
      <c r="Q469" s="57"/>
      <c r="R469" s="57"/>
      <c r="S469" s="57"/>
    </row>
    <row r="470" spans="3:19" ht="12.75">
      <c r="C470" s="3"/>
      <c r="D470" s="3"/>
      <c r="E470" s="57"/>
      <c r="F470" s="57"/>
      <c r="G470" s="57"/>
      <c r="H470" s="57"/>
      <c r="I470" s="57"/>
      <c r="J470" s="57"/>
      <c r="K470" s="57"/>
      <c r="L470" s="57"/>
      <c r="M470" s="57"/>
      <c r="N470" s="57"/>
      <c r="O470" s="57"/>
      <c r="P470" s="57"/>
      <c r="Q470" s="57"/>
      <c r="R470" s="57"/>
      <c r="S470" s="57"/>
    </row>
    <row r="471" spans="3:19" ht="12.75">
      <c r="C471" s="3"/>
      <c r="D471" s="3"/>
      <c r="E471" s="57"/>
      <c r="F471" s="57"/>
      <c r="G471" s="57"/>
      <c r="H471" s="57"/>
      <c r="I471" s="57"/>
      <c r="J471" s="57"/>
      <c r="K471" s="57"/>
      <c r="L471" s="57"/>
      <c r="M471" s="57"/>
      <c r="N471" s="57"/>
      <c r="O471" s="57"/>
      <c r="P471" s="57"/>
      <c r="Q471" s="57"/>
      <c r="R471" s="57"/>
      <c r="S471" s="57"/>
    </row>
    <row r="472" spans="3:19" ht="12.75">
      <c r="C472" s="3"/>
      <c r="D472" s="3"/>
      <c r="E472" s="57"/>
      <c r="F472" s="57"/>
      <c r="G472" s="57"/>
      <c r="H472" s="57"/>
      <c r="I472" s="57"/>
      <c r="J472" s="57"/>
      <c r="K472" s="57"/>
      <c r="L472" s="57"/>
      <c r="M472" s="57"/>
      <c r="N472" s="57"/>
      <c r="O472" s="57"/>
      <c r="P472" s="57"/>
      <c r="Q472" s="57"/>
      <c r="R472" s="57"/>
      <c r="S472" s="57"/>
    </row>
    <row r="473" spans="3:19" ht="12.75">
      <c r="C473" s="3"/>
      <c r="D473" s="3"/>
      <c r="E473" s="57"/>
      <c r="F473" s="57"/>
      <c r="G473" s="57"/>
      <c r="H473" s="57"/>
      <c r="I473" s="57"/>
      <c r="J473" s="57"/>
      <c r="K473" s="57"/>
      <c r="L473" s="57"/>
      <c r="M473" s="57"/>
      <c r="N473" s="57"/>
      <c r="O473" s="57"/>
      <c r="P473" s="57"/>
      <c r="Q473" s="57"/>
      <c r="R473" s="57"/>
      <c r="S473" s="57"/>
    </row>
    <row r="474" spans="3:19" ht="12.75">
      <c r="C474" s="3"/>
      <c r="D474" s="3"/>
      <c r="E474" s="57"/>
      <c r="F474" s="57"/>
      <c r="G474" s="57"/>
      <c r="H474" s="57"/>
      <c r="I474" s="57"/>
      <c r="J474" s="57"/>
      <c r="K474" s="57"/>
      <c r="L474" s="57"/>
      <c r="M474" s="57"/>
      <c r="N474" s="57"/>
      <c r="O474" s="57"/>
      <c r="P474" s="57"/>
      <c r="Q474" s="57"/>
      <c r="R474" s="57"/>
      <c r="S474" s="57"/>
    </row>
    <row r="475" spans="3:19" ht="12.75">
      <c r="C475" s="3"/>
      <c r="D475" s="3"/>
      <c r="E475" s="57"/>
      <c r="F475" s="57"/>
      <c r="G475" s="57"/>
      <c r="H475" s="57"/>
      <c r="I475" s="57"/>
      <c r="J475" s="57"/>
      <c r="K475" s="57"/>
      <c r="L475" s="57"/>
      <c r="M475" s="57"/>
      <c r="N475" s="57"/>
      <c r="O475" s="57"/>
      <c r="P475" s="57"/>
      <c r="Q475" s="57"/>
      <c r="R475" s="57"/>
      <c r="S475" s="57"/>
    </row>
    <row r="476" spans="3:19" ht="12.75">
      <c r="C476" s="3"/>
      <c r="D476" s="3"/>
      <c r="E476" s="57"/>
      <c r="F476" s="57"/>
      <c r="G476" s="57"/>
      <c r="H476" s="57"/>
      <c r="I476" s="57"/>
      <c r="J476" s="57"/>
      <c r="K476" s="57"/>
      <c r="L476" s="57"/>
      <c r="M476" s="57"/>
      <c r="N476" s="57"/>
      <c r="O476" s="57"/>
      <c r="P476" s="57"/>
      <c r="Q476" s="57"/>
      <c r="R476" s="57"/>
      <c r="S476" s="57"/>
    </row>
    <row r="477" spans="3:19" ht="12.75">
      <c r="C477" s="3"/>
      <c r="D477" s="3"/>
      <c r="E477" s="57"/>
      <c r="F477" s="57"/>
      <c r="G477" s="57"/>
      <c r="H477" s="57"/>
      <c r="I477" s="57"/>
      <c r="J477" s="57"/>
      <c r="K477" s="57"/>
      <c r="L477" s="57"/>
      <c r="M477" s="57"/>
      <c r="N477" s="57"/>
      <c r="O477" s="57"/>
      <c r="P477" s="57"/>
      <c r="Q477" s="57"/>
      <c r="R477" s="57"/>
      <c r="S477" s="57"/>
    </row>
    <row r="478" spans="3:19" ht="12.75">
      <c r="C478" s="3"/>
      <c r="D478" s="3"/>
      <c r="E478" s="57"/>
      <c r="F478" s="57"/>
      <c r="G478" s="57"/>
      <c r="H478" s="57"/>
      <c r="I478" s="57"/>
      <c r="J478" s="57"/>
      <c r="K478" s="57"/>
      <c r="L478" s="57"/>
      <c r="M478" s="57"/>
      <c r="N478" s="57"/>
      <c r="O478" s="57"/>
      <c r="P478" s="57"/>
      <c r="Q478" s="57"/>
      <c r="R478" s="57"/>
      <c r="S478" s="57"/>
    </row>
    <row r="479" spans="3:19" ht="12.75">
      <c r="C479" s="3"/>
      <c r="D479" s="3"/>
      <c r="E479" s="57"/>
      <c r="F479" s="57"/>
      <c r="G479" s="57"/>
      <c r="H479" s="57"/>
      <c r="I479" s="57"/>
      <c r="J479" s="57"/>
      <c r="K479" s="57"/>
      <c r="L479" s="57"/>
      <c r="M479" s="57"/>
      <c r="N479" s="57"/>
      <c r="O479" s="57"/>
      <c r="P479" s="57"/>
      <c r="Q479" s="57"/>
      <c r="R479" s="57"/>
      <c r="S479" s="57"/>
    </row>
    <row r="480" spans="3:19" ht="12.75">
      <c r="C480" s="3"/>
      <c r="D480" s="3"/>
      <c r="E480" s="57"/>
      <c r="F480" s="57"/>
      <c r="G480" s="57"/>
      <c r="H480" s="57"/>
      <c r="I480" s="57"/>
      <c r="J480" s="57"/>
      <c r="K480" s="57"/>
      <c r="L480" s="57"/>
      <c r="M480" s="57"/>
      <c r="N480" s="57"/>
      <c r="O480" s="57"/>
      <c r="P480" s="57"/>
      <c r="Q480" s="57"/>
      <c r="R480" s="57"/>
      <c r="S480" s="57"/>
    </row>
    <row r="481" spans="3:19" ht="12.75">
      <c r="C481" s="3"/>
      <c r="D481" s="3"/>
      <c r="E481" s="57"/>
      <c r="F481" s="57"/>
      <c r="G481" s="57"/>
      <c r="H481" s="57"/>
      <c r="I481" s="57"/>
      <c r="J481" s="57"/>
      <c r="K481" s="57"/>
      <c r="L481" s="57"/>
      <c r="M481" s="57"/>
      <c r="N481" s="57"/>
      <c r="O481" s="57"/>
      <c r="P481" s="57"/>
      <c r="Q481" s="57"/>
      <c r="R481" s="57"/>
      <c r="S481" s="57"/>
    </row>
    <row r="482" spans="3:19" ht="12.75">
      <c r="C482" s="3"/>
      <c r="D482" s="3"/>
      <c r="E482" s="57"/>
      <c r="F482" s="57"/>
      <c r="G482" s="57"/>
      <c r="H482" s="57"/>
      <c r="I482" s="57"/>
      <c r="J482" s="57"/>
      <c r="K482" s="57"/>
      <c r="L482" s="57"/>
      <c r="M482" s="57"/>
      <c r="N482" s="57"/>
      <c r="O482" s="57"/>
      <c r="P482" s="57"/>
      <c r="Q482" s="57"/>
      <c r="R482" s="57"/>
      <c r="S482" s="57"/>
    </row>
    <row r="483" spans="3:19" ht="12.75">
      <c r="C483" s="3"/>
      <c r="D483" s="3"/>
      <c r="E483" s="57"/>
      <c r="F483" s="57"/>
      <c r="G483" s="57"/>
      <c r="H483" s="57"/>
      <c r="I483" s="57"/>
      <c r="J483" s="57"/>
      <c r="K483" s="57"/>
      <c r="L483" s="57"/>
      <c r="M483" s="57"/>
      <c r="N483" s="57"/>
      <c r="O483" s="57"/>
      <c r="P483" s="57"/>
      <c r="Q483" s="57"/>
      <c r="R483" s="57"/>
      <c r="S483" s="57"/>
    </row>
    <row r="484" spans="3:19" ht="12.75">
      <c r="C484" s="3"/>
      <c r="D484" s="3"/>
      <c r="E484" s="57"/>
      <c r="F484" s="57"/>
      <c r="G484" s="57"/>
      <c r="H484" s="57"/>
      <c r="I484" s="57"/>
      <c r="J484" s="57"/>
      <c r="K484" s="57"/>
      <c r="L484" s="57"/>
      <c r="M484" s="57"/>
      <c r="N484" s="57"/>
      <c r="O484" s="57"/>
      <c r="P484" s="57"/>
      <c r="Q484" s="57"/>
      <c r="R484" s="57"/>
      <c r="S484" s="57"/>
    </row>
    <row r="485" spans="3:19" ht="12.75">
      <c r="C485" s="3"/>
      <c r="D485" s="3"/>
      <c r="E485" s="57"/>
      <c r="F485" s="57"/>
      <c r="G485" s="57"/>
      <c r="H485" s="57"/>
      <c r="I485" s="57"/>
      <c r="J485" s="57"/>
      <c r="K485" s="57"/>
      <c r="L485" s="57"/>
      <c r="M485" s="57"/>
      <c r="N485" s="57"/>
      <c r="O485" s="57"/>
      <c r="P485" s="57"/>
      <c r="Q485" s="57"/>
      <c r="R485" s="57"/>
      <c r="S485" s="57"/>
    </row>
    <row r="486" spans="3:19" ht="12.75">
      <c r="C486" s="3"/>
      <c r="D486" s="3"/>
      <c r="E486" s="57"/>
      <c r="F486" s="57"/>
      <c r="G486" s="57"/>
      <c r="H486" s="57"/>
      <c r="I486" s="57"/>
      <c r="J486" s="57"/>
      <c r="K486" s="57"/>
      <c r="L486" s="57"/>
      <c r="M486" s="57"/>
      <c r="N486" s="57"/>
      <c r="O486" s="57"/>
      <c r="P486" s="57"/>
      <c r="Q486" s="57"/>
      <c r="R486" s="57"/>
      <c r="S486" s="57"/>
    </row>
    <row r="487" spans="3:19" ht="12.75">
      <c r="C487" s="3"/>
      <c r="D487" s="3"/>
      <c r="E487" s="57"/>
      <c r="F487" s="57"/>
      <c r="G487" s="57"/>
      <c r="H487" s="57"/>
      <c r="I487" s="57"/>
      <c r="J487" s="57"/>
      <c r="K487" s="57"/>
      <c r="L487" s="57"/>
      <c r="M487" s="57"/>
      <c r="N487" s="57"/>
      <c r="O487" s="57"/>
      <c r="P487" s="57"/>
      <c r="Q487" s="57"/>
      <c r="R487" s="57"/>
      <c r="S487" s="57"/>
    </row>
    <row r="488" spans="3:19" ht="12.75">
      <c r="C488" s="3"/>
      <c r="D488" s="3"/>
      <c r="E488" s="57"/>
      <c r="F488" s="57"/>
      <c r="G488" s="57"/>
      <c r="H488" s="57"/>
      <c r="I488" s="57"/>
      <c r="J488" s="57"/>
      <c r="K488" s="57"/>
      <c r="L488" s="57"/>
      <c r="M488" s="57"/>
      <c r="N488" s="57"/>
      <c r="O488" s="57"/>
      <c r="P488" s="57"/>
      <c r="Q488" s="57"/>
      <c r="R488" s="57"/>
      <c r="S488" s="57"/>
    </row>
    <row r="489" spans="3:19" ht="12.75">
      <c r="C489" s="3"/>
      <c r="D489" s="3"/>
      <c r="E489" s="57"/>
      <c r="F489" s="57"/>
      <c r="G489" s="57"/>
      <c r="H489" s="57"/>
      <c r="I489" s="57"/>
      <c r="J489" s="57"/>
      <c r="K489" s="57"/>
      <c r="L489" s="57"/>
      <c r="M489" s="57"/>
      <c r="N489" s="57"/>
      <c r="O489" s="57"/>
      <c r="P489" s="57"/>
      <c r="Q489" s="57"/>
      <c r="R489" s="57"/>
      <c r="S489" s="57"/>
    </row>
    <row r="490" spans="3:19" ht="12.75">
      <c r="C490" s="3"/>
      <c r="D490" s="3"/>
      <c r="E490" s="57"/>
      <c r="F490" s="57"/>
      <c r="G490" s="57"/>
      <c r="H490" s="57"/>
      <c r="I490" s="57"/>
      <c r="J490" s="57"/>
      <c r="K490" s="57"/>
      <c r="L490" s="57"/>
      <c r="M490" s="57"/>
      <c r="N490" s="57"/>
      <c r="O490" s="57"/>
      <c r="P490" s="57"/>
      <c r="Q490" s="57"/>
      <c r="R490" s="57"/>
      <c r="S490" s="57"/>
    </row>
    <row r="491" spans="3:19" ht="12.75">
      <c r="C491" s="3"/>
      <c r="D491" s="3"/>
      <c r="E491" s="57"/>
      <c r="F491" s="57"/>
      <c r="G491" s="57"/>
      <c r="H491" s="57"/>
      <c r="I491" s="57"/>
      <c r="J491" s="57"/>
      <c r="K491" s="57"/>
      <c r="L491" s="57"/>
      <c r="M491" s="57"/>
      <c r="N491" s="57"/>
      <c r="O491" s="57"/>
      <c r="P491" s="57"/>
      <c r="Q491" s="57"/>
      <c r="R491" s="57"/>
      <c r="S491" s="57"/>
    </row>
    <row r="492" spans="3:19" ht="12.75">
      <c r="C492" s="3"/>
      <c r="D492" s="3"/>
      <c r="E492" s="57"/>
      <c r="F492" s="57"/>
      <c r="G492" s="57"/>
      <c r="H492" s="57"/>
      <c r="I492" s="57"/>
      <c r="J492" s="57"/>
      <c r="K492" s="57"/>
      <c r="L492" s="57"/>
      <c r="M492" s="57"/>
      <c r="N492" s="57"/>
      <c r="O492" s="57"/>
      <c r="P492" s="57"/>
      <c r="Q492" s="57"/>
      <c r="R492" s="57"/>
      <c r="S492" s="57"/>
    </row>
    <row r="493" spans="3:19" ht="12.75">
      <c r="C493" s="3"/>
      <c r="D493" s="3"/>
      <c r="E493" s="57"/>
      <c r="F493" s="57"/>
      <c r="G493" s="57"/>
      <c r="H493" s="57"/>
      <c r="I493" s="57"/>
      <c r="J493" s="57"/>
      <c r="K493" s="57"/>
      <c r="L493" s="57"/>
      <c r="M493" s="57"/>
      <c r="N493" s="57"/>
      <c r="O493" s="57"/>
      <c r="P493" s="57"/>
      <c r="Q493" s="57"/>
      <c r="R493" s="57"/>
      <c r="S493" s="57"/>
    </row>
    <row r="494" spans="3:19" ht="12.75">
      <c r="C494" s="3"/>
      <c r="D494" s="3"/>
      <c r="E494" s="57"/>
      <c r="F494" s="57"/>
      <c r="G494" s="57"/>
      <c r="H494" s="57"/>
      <c r="I494" s="57"/>
      <c r="J494" s="57"/>
      <c r="K494" s="57"/>
      <c r="L494" s="57"/>
      <c r="M494" s="57"/>
      <c r="N494" s="57"/>
      <c r="O494" s="57"/>
      <c r="P494" s="57"/>
      <c r="Q494" s="57"/>
      <c r="R494" s="57"/>
      <c r="S494" s="57"/>
    </row>
    <row r="495" spans="3:19" ht="12.75">
      <c r="C495" s="3"/>
      <c r="D495" s="3"/>
      <c r="E495" s="57"/>
      <c r="F495" s="57"/>
      <c r="G495" s="57"/>
      <c r="H495" s="57"/>
      <c r="I495" s="57"/>
      <c r="J495" s="57"/>
      <c r="K495" s="57"/>
      <c r="L495" s="57"/>
      <c r="M495" s="57"/>
      <c r="N495" s="57"/>
      <c r="O495" s="57"/>
      <c r="P495" s="57"/>
      <c r="Q495" s="57"/>
      <c r="R495" s="57"/>
      <c r="S495" s="57"/>
    </row>
    <row r="496" spans="3:19" ht="12.75">
      <c r="C496" s="3"/>
      <c r="D496" s="3"/>
      <c r="E496" s="57"/>
      <c r="F496" s="57"/>
      <c r="G496" s="57"/>
      <c r="H496" s="57"/>
      <c r="I496" s="57"/>
      <c r="J496" s="57"/>
      <c r="K496" s="57"/>
      <c r="L496" s="57"/>
      <c r="M496" s="57"/>
      <c r="N496" s="57"/>
      <c r="O496" s="57"/>
      <c r="P496" s="57"/>
      <c r="Q496" s="57"/>
      <c r="R496" s="57"/>
      <c r="S496" s="57"/>
    </row>
    <row r="497" spans="3:19" ht="12.75">
      <c r="C497" s="3"/>
      <c r="D497" s="3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57"/>
      <c r="R497" s="57"/>
      <c r="S497" s="57"/>
    </row>
    <row r="498" spans="3:19" ht="12.75">
      <c r="C498" s="3"/>
      <c r="D498" s="3"/>
      <c r="E498" s="57"/>
      <c r="F498" s="57"/>
      <c r="G498" s="57"/>
      <c r="H498" s="57"/>
      <c r="I498" s="57"/>
      <c r="J498" s="57"/>
      <c r="K498" s="57"/>
      <c r="L498" s="57"/>
      <c r="M498" s="57"/>
      <c r="N498" s="57"/>
      <c r="O498" s="57"/>
      <c r="P498" s="57"/>
      <c r="Q498" s="57"/>
      <c r="R498" s="57"/>
      <c r="S498" s="57"/>
    </row>
    <row r="499" spans="3:19" ht="12.75">
      <c r="C499" s="3"/>
      <c r="D499" s="3"/>
      <c r="E499" s="57"/>
      <c r="F499" s="57"/>
      <c r="G499" s="57"/>
      <c r="H499" s="57"/>
      <c r="I499" s="57"/>
      <c r="J499" s="57"/>
      <c r="K499" s="57"/>
      <c r="L499" s="57"/>
      <c r="M499" s="57"/>
      <c r="N499" s="57"/>
      <c r="O499" s="57"/>
      <c r="P499" s="57"/>
      <c r="Q499" s="57"/>
      <c r="R499" s="57"/>
      <c r="S499" s="57"/>
    </row>
    <row r="500" spans="3:19" ht="12.75">
      <c r="C500" s="3"/>
      <c r="D500" s="3"/>
      <c r="E500" s="57"/>
      <c r="F500" s="57"/>
      <c r="G500" s="57"/>
      <c r="H500" s="57"/>
      <c r="I500" s="57"/>
      <c r="J500" s="57"/>
      <c r="K500" s="57"/>
      <c r="L500" s="57"/>
      <c r="M500" s="57"/>
      <c r="N500" s="57"/>
      <c r="O500" s="57"/>
      <c r="P500" s="57"/>
      <c r="Q500" s="57"/>
      <c r="R500" s="57"/>
      <c r="S500" s="57"/>
    </row>
    <row r="501" spans="3:19" ht="12.75">
      <c r="C501" s="3"/>
      <c r="D501" s="3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57"/>
      <c r="R501" s="57"/>
      <c r="S501" s="57"/>
    </row>
    <row r="502" spans="3:19" ht="12.75">
      <c r="C502" s="3"/>
      <c r="D502" s="3"/>
      <c r="E502" s="57"/>
      <c r="F502" s="57"/>
      <c r="G502" s="57"/>
      <c r="H502" s="57"/>
      <c r="I502" s="57"/>
      <c r="J502" s="57"/>
      <c r="K502" s="57"/>
      <c r="L502" s="57"/>
      <c r="M502" s="57"/>
      <c r="N502" s="57"/>
      <c r="O502" s="57"/>
      <c r="P502" s="57"/>
      <c r="Q502" s="57"/>
      <c r="R502" s="57"/>
      <c r="S502" s="57"/>
    </row>
    <row r="503" spans="3:19" ht="12.75">
      <c r="C503" s="3"/>
      <c r="D503" s="3"/>
      <c r="E503" s="57"/>
      <c r="F503" s="57"/>
      <c r="G503" s="57"/>
      <c r="H503" s="57"/>
      <c r="I503" s="57"/>
      <c r="J503" s="57"/>
      <c r="K503" s="57"/>
      <c r="L503" s="57"/>
      <c r="M503" s="57"/>
      <c r="N503" s="57"/>
      <c r="O503" s="57"/>
      <c r="P503" s="57"/>
      <c r="Q503" s="57"/>
      <c r="R503" s="57"/>
      <c r="S503" s="57"/>
    </row>
    <row r="504" spans="3:19" ht="12.75">
      <c r="C504" s="3"/>
      <c r="D504" s="3"/>
      <c r="E504" s="57"/>
      <c r="F504" s="57"/>
      <c r="G504" s="57"/>
      <c r="H504" s="57"/>
      <c r="I504" s="57"/>
      <c r="J504" s="57"/>
      <c r="K504" s="57"/>
      <c r="L504" s="57"/>
      <c r="M504" s="57"/>
      <c r="N504" s="57"/>
      <c r="O504" s="57"/>
      <c r="P504" s="57"/>
      <c r="Q504" s="57"/>
      <c r="R504" s="57"/>
      <c r="S504" s="57"/>
    </row>
    <row r="505" spans="3:19" ht="12.75">
      <c r="C505" s="3"/>
      <c r="D505" s="3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57"/>
      <c r="R505" s="57"/>
      <c r="S505" s="57"/>
    </row>
    <row r="506" spans="3:19" ht="12.75">
      <c r="C506" s="3"/>
      <c r="D506" s="3"/>
      <c r="E506" s="57"/>
      <c r="F506" s="57"/>
      <c r="G506" s="57"/>
      <c r="H506" s="57"/>
      <c r="I506" s="57"/>
      <c r="J506" s="57"/>
      <c r="K506" s="57"/>
      <c r="L506" s="57"/>
      <c r="M506" s="57"/>
      <c r="N506" s="57"/>
      <c r="O506" s="57"/>
      <c r="P506" s="57"/>
      <c r="Q506" s="57"/>
      <c r="R506" s="57"/>
      <c r="S506" s="57"/>
    </row>
    <row r="507" spans="3:19" ht="12.75">
      <c r="C507" s="3"/>
      <c r="D507" s="3"/>
      <c r="E507" s="57"/>
      <c r="F507" s="57"/>
      <c r="G507" s="57"/>
      <c r="H507" s="57"/>
      <c r="I507" s="57"/>
      <c r="J507" s="57"/>
      <c r="K507" s="57"/>
      <c r="L507" s="57"/>
      <c r="M507" s="57"/>
      <c r="N507" s="57"/>
      <c r="O507" s="57"/>
      <c r="P507" s="57"/>
      <c r="Q507" s="57"/>
      <c r="R507" s="57"/>
      <c r="S507" s="57"/>
    </row>
    <row r="508" spans="3:19" ht="12.75">
      <c r="C508" s="3"/>
      <c r="D508" s="3"/>
      <c r="E508" s="57"/>
      <c r="F508" s="57"/>
      <c r="G508" s="57"/>
      <c r="H508" s="57"/>
      <c r="I508" s="57"/>
      <c r="J508" s="57"/>
      <c r="K508" s="57"/>
      <c r="L508" s="57"/>
      <c r="M508" s="57"/>
      <c r="N508" s="57"/>
      <c r="O508" s="57"/>
      <c r="P508" s="57"/>
      <c r="Q508" s="57"/>
      <c r="R508" s="57"/>
      <c r="S508" s="57"/>
    </row>
    <row r="509" spans="3:19" ht="12.75">
      <c r="C509" s="3"/>
      <c r="D509" s="3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57"/>
      <c r="R509" s="57"/>
      <c r="S509" s="57"/>
    </row>
    <row r="510" spans="3:19" ht="12.75">
      <c r="C510" s="3"/>
      <c r="D510" s="3"/>
      <c r="E510" s="57"/>
      <c r="F510" s="57"/>
      <c r="G510" s="57"/>
      <c r="H510" s="57"/>
      <c r="I510" s="57"/>
      <c r="J510" s="57"/>
      <c r="K510" s="57"/>
      <c r="L510" s="57"/>
      <c r="M510" s="57"/>
      <c r="N510" s="57"/>
      <c r="O510" s="57"/>
      <c r="P510" s="57"/>
      <c r="Q510" s="57"/>
      <c r="R510" s="57"/>
      <c r="S510" s="57"/>
    </row>
    <row r="511" spans="3:19" ht="12.75">
      <c r="C511" s="3"/>
      <c r="D511" s="3"/>
      <c r="E511" s="57"/>
      <c r="F511" s="57"/>
      <c r="G511" s="57"/>
      <c r="H511" s="57"/>
      <c r="I511" s="57"/>
      <c r="J511" s="57"/>
      <c r="K511" s="57"/>
      <c r="L511" s="57"/>
      <c r="M511" s="57"/>
      <c r="N511" s="57"/>
      <c r="O511" s="57"/>
      <c r="P511" s="57"/>
      <c r="Q511" s="57"/>
      <c r="R511" s="57"/>
      <c r="S511" s="57"/>
    </row>
    <row r="512" spans="3:19" ht="12.75">
      <c r="C512" s="3"/>
      <c r="D512" s="3"/>
      <c r="E512" s="57"/>
      <c r="F512" s="57"/>
      <c r="G512" s="57"/>
      <c r="H512" s="57"/>
      <c r="I512" s="57"/>
      <c r="J512" s="57"/>
      <c r="K512" s="57"/>
      <c r="L512" s="57"/>
      <c r="M512" s="57"/>
      <c r="N512" s="57"/>
      <c r="O512" s="57"/>
      <c r="P512" s="57"/>
      <c r="Q512" s="57"/>
      <c r="R512" s="57"/>
      <c r="S512" s="57"/>
    </row>
    <row r="513" spans="3:19" ht="12.75">
      <c r="C513" s="3"/>
      <c r="D513" s="3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57"/>
      <c r="R513" s="57"/>
      <c r="S513" s="57"/>
    </row>
    <row r="514" spans="3:19" ht="12.75">
      <c r="C514" s="3"/>
      <c r="D514" s="3"/>
      <c r="E514" s="57"/>
      <c r="F514" s="57"/>
      <c r="G514" s="57"/>
      <c r="H514" s="57"/>
      <c r="I514" s="57"/>
      <c r="J514" s="57"/>
      <c r="K514" s="57"/>
      <c r="L514" s="57"/>
      <c r="M514" s="57"/>
      <c r="N514" s="57"/>
      <c r="O514" s="57"/>
      <c r="P514" s="57"/>
      <c r="Q514" s="57"/>
      <c r="R514" s="57"/>
      <c r="S514" s="57"/>
    </row>
    <row r="515" spans="3:19" ht="12.75">
      <c r="C515" s="3"/>
      <c r="D515" s="3"/>
      <c r="E515" s="57"/>
      <c r="F515" s="57"/>
      <c r="G515" s="57"/>
      <c r="H515" s="57"/>
      <c r="I515" s="57"/>
      <c r="J515" s="57"/>
      <c r="K515" s="57"/>
      <c r="L515" s="57"/>
      <c r="M515" s="57"/>
      <c r="N515" s="57"/>
      <c r="O515" s="57"/>
      <c r="P515" s="57"/>
      <c r="Q515" s="57"/>
      <c r="R515" s="57"/>
      <c r="S515" s="57"/>
    </row>
    <row r="516" spans="3:19" ht="12.75">
      <c r="C516" s="3"/>
      <c r="D516" s="3"/>
      <c r="E516" s="57"/>
      <c r="F516" s="57"/>
      <c r="G516" s="57"/>
      <c r="H516" s="57"/>
      <c r="I516" s="57"/>
      <c r="J516" s="57"/>
      <c r="K516" s="57"/>
      <c r="L516" s="57"/>
      <c r="M516" s="57"/>
      <c r="N516" s="57"/>
      <c r="O516" s="57"/>
      <c r="P516" s="57"/>
      <c r="Q516" s="57"/>
      <c r="R516" s="57"/>
      <c r="S516" s="57"/>
    </row>
    <row r="517" spans="3:19" ht="12.75">
      <c r="C517" s="3"/>
      <c r="D517" s="3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57"/>
      <c r="R517" s="57"/>
      <c r="S517" s="57"/>
    </row>
    <row r="518" spans="3:19" ht="12.75">
      <c r="C518" s="3"/>
      <c r="D518" s="3"/>
      <c r="E518" s="57"/>
      <c r="F518" s="57"/>
      <c r="G518" s="57"/>
      <c r="H518" s="57"/>
      <c r="I518" s="57"/>
      <c r="J518" s="57"/>
      <c r="K518" s="57"/>
      <c r="L518" s="57"/>
      <c r="M518" s="57"/>
      <c r="N518" s="57"/>
      <c r="O518" s="57"/>
      <c r="P518" s="57"/>
      <c r="Q518" s="57"/>
      <c r="R518" s="57"/>
      <c r="S518" s="57"/>
    </row>
    <row r="519" spans="3:19" ht="12.75">
      <c r="C519" s="3"/>
      <c r="D519" s="3"/>
      <c r="E519" s="57"/>
      <c r="F519" s="57"/>
      <c r="G519" s="57"/>
      <c r="H519" s="57"/>
      <c r="I519" s="57"/>
      <c r="J519" s="57"/>
      <c r="K519" s="57"/>
      <c r="L519" s="57"/>
      <c r="M519" s="57"/>
      <c r="N519" s="57"/>
      <c r="O519" s="57"/>
      <c r="P519" s="57"/>
      <c r="Q519" s="57"/>
      <c r="R519" s="57"/>
      <c r="S519" s="57"/>
    </row>
    <row r="520" spans="3:19" ht="12.75">
      <c r="C520" s="3"/>
      <c r="D520" s="3"/>
      <c r="E520" s="57"/>
      <c r="F520" s="57"/>
      <c r="G520" s="57"/>
      <c r="H520" s="57"/>
      <c r="I520" s="57"/>
      <c r="J520" s="57"/>
      <c r="K520" s="57"/>
      <c r="L520" s="57"/>
      <c r="M520" s="57"/>
      <c r="N520" s="57"/>
      <c r="O520" s="57"/>
      <c r="P520" s="57"/>
      <c r="Q520" s="57"/>
      <c r="R520" s="57"/>
      <c r="S520" s="57"/>
    </row>
    <row r="521" spans="3:19" ht="12.75">
      <c r="C521" s="3"/>
      <c r="D521" s="3"/>
      <c r="E521" s="57"/>
      <c r="F521" s="57"/>
      <c r="G521" s="57"/>
      <c r="H521" s="57"/>
      <c r="I521" s="57"/>
      <c r="J521" s="57"/>
      <c r="K521" s="57"/>
      <c r="L521" s="57"/>
      <c r="M521" s="57"/>
      <c r="N521" s="57"/>
      <c r="O521" s="57"/>
      <c r="P521" s="57"/>
      <c r="Q521" s="57"/>
      <c r="R521" s="57"/>
      <c r="S521" s="57"/>
    </row>
    <row r="522" spans="3:19" ht="12.75">
      <c r="C522" s="3"/>
      <c r="D522" s="3"/>
      <c r="E522" s="57"/>
      <c r="F522" s="57"/>
      <c r="G522" s="57"/>
      <c r="H522" s="57"/>
      <c r="I522" s="57"/>
      <c r="J522" s="57"/>
      <c r="K522" s="57"/>
      <c r="L522" s="57"/>
      <c r="M522" s="57"/>
      <c r="N522" s="57"/>
      <c r="O522" s="57"/>
      <c r="P522" s="57"/>
      <c r="Q522" s="57"/>
      <c r="R522" s="57"/>
      <c r="S522" s="57"/>
    </row>
    <row r="523" spans="3:19" ht="12.75">
      <c r="C523" s="3"/>
      <c r="D523" s="3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57"/>
      <c r="R523" s="57"/>
      <c r="S523" s="57"/>
    </row>
    <row r="524" spans="3:19" ht="12.75">
      <c r="C524" s="3"/>
      <c r="D524" s="3"/>
      <c r="E524" s="57"/>
      <c r="F524" s="57"/>
      <c r="G524" s="57"/>
      <c r="H524" s="57"/>
      <c r="I524" s="57"/>
      <c r="J524" s="57"/>
      <c r="K524" s="57"/>
      <c r="L524" s="57"/>
      <c r="M524" s="57"/>
      <c r="N524" s="57"/>
      <c r="O524" s="57"/>
      <c r="P524" s="57"/>
      <c r="Q524" s="57"/>
      <c r="R524" s="57"/>
      <c r="S524" s="57"/>
    </row>
    <row r="525" spans="3:19" ht="12.75">
      <c r="C525" s="3"/>
      <c r="D525" s="3"/>
      <c r="E525" s="57"/>
      <c r="F525" s="57"/>
      <c r="G525" s="57"/>
      <c r="H525" s="57"/>
      <c r="I525" s="57"/>
      <c r="J525" s="57"/>
      <c r="K525" s="57"/>
      <c r="L525" s="57"/>
      <c r="M525" s="57"/>
      <c r="N525" s="57"/>
      <c r="O525" s="57"/>
      <c r="P525" s="57"/>
      <c r="Q525" s="57"/>
      <c r="R525" s="57"/>
      <c r="S525" s="57"/>
    </row>
    <row r="526" spans="3:19" ht="12.75">
      <c r="C526" s="3"/>
      <c r="D526" s="3"/>
      <c r="E526" s="57"/>
      <c r="F526" s="57"/>
      <c r="G526" s="57"/>
      <c r="H526" s="57"/>
      <c r="I526" s="57"/>
      <c r="J526" s="57"/>
      <c r="K526" s="57"/>
      <c r="L526" s="57"/>
      <c r="M526" s="57"/>
      <c r="N526" s="57"/>
      <c r="O526" s="57"/>
      <c r="P526" s="57"/>
      <c r="Q526" s="57"/>
      <c r="R526" s="57"/>
      <c r="S526" s="57"/>
    </row>
    <row r="527" spans="3:4" ht="12.75">
      <c r="C527" s="3"/>
      <c r="D527" s="3"/>
    </row>
    <row r="528" spans="3:4" ht="12.75">
      <c r="C528" s="3"/>
      <c r="D528" s="3"/>
    </row>
    <row r="529" spans="3:4" ht="12.75">
      <c r="C529" s="3"/>
      <c r="D529" s="3"/>
    </row>
    <row r="530" spans="3:4" ht="12.75">
      <c r="C530" s="3"/>
      <c r="D530" s="3"/>
    </row>
    <row r="531" spans="3:4" ht="12.75">
      <c r="C531" s="3"/>
      <c r="D531" s="3"/>
    </row>
    <row r="532" spans="3:4" ht="12.75">
      <c r="C532" s="3"/>
      <c r="D532" s="3"/>
    </row>
    <row r="533" spans="3:4" ht="12.75">
      <c r="C533" s="3"/>
      <c r="D533" s="3"/>
    </row>
    <row r="534" spans="3:4" ht="12.75">
      <c r="C534" s="3"/>
      <c r="D534" s="3"/>
    </row>
    <row r="535" spans="3:4" ht="12.75">
      <c r="C535" s="3"/>
      <c r="D535" s="3"/>
    </row>
    <row r="536" spans="3:4" ht="12.75">
      <c r="C536" s="3"/>
      <c r="D536" s="3"/>
    </row>
    <row r="537" spans="3:4" ht="12.75">
      <c r="C537" s="3"/>
      <c r="D537" s="3"/>
    </row>
    <row r="538" spans="3:4" ht="12.75">
      <c r="C538" s="3"/>
      <c r="D538" s="3"/>
    </row>
    <row r="539" spans="3:4" ht="12.75">
      <c r="C539" s="3"/>
      <c r="D539" s="3"/>
    </row>
    <row r="540" spans="3:4" ht="12.75">
      <c r="C540" s="3"/>
      <c r="D540" s="3"/>
    </row>
    <row r="541" spans="3:4" ht="12.75">
      <c r="C541" s="3"/>
      <c r="D541" s="3"/>
    </row>
    <row r="542" spans="3:4" ht="12.75">
      <c r="C542" s="3"/>
      <c r="D542" s="3"/>
    </row>
    <row r="543" spans="3:4" ht="12.75">
      <c r="C543" s="3"/>
      <c r="D543" s="3"/>
    </row>
    <row r="544" spans="3:4" ht="12.75">
      <c r="C544" s="3"/>
      <c r="D544" s="3"/>
    </row>
    <row r="545" spans="3:4" ht="12.75">
      <c r="C545" s="3"/>
      <c r="D545" s="3"/>
    </row>
    <row r="546" spans="3:4" ht="12.75">
      <c r="C546" s="3"/>
      <c r="D546" s="3"/>
    </row>
    <row r="547" spans="3:4" ht="12.75">
      <c r="C547" s="3"/>
      <c r="D547" s="3"/>
    </row>
    <row r="548" spans="3:4" ht="12.75">
      <c r="C548" s="3"/>
      <c r="D548" s="3"/>
    </row>
    <row r="549" spans="3:4" ht="12.75">
      <c r="C549" s="3"/>
      <c r="D549" s="3"/>
    </row>
    <row r="550" spans="3:4" ht="12.75">
      <c r="C550" s="3"/>
      <c r="D550" s="3"/>
    </row>
    <row r="551" spans="3:4" ht="12.75">
      <c r="C551" s="3"/>
      <c r="D551" s="3"/>
    </row>
    <row r="552" spans="3:4" ht="12.75">
      <c r="C552" s="3"/>
      <c r="D552" s="3"/>
    </row>
    <row r="553" spans="3:4" ht="12.75">
      <c r="C553" s="3"/>
      <c r="D553" s="3"/>
    </row>
    <row r="554" spans="3:4" ht="12.75">
      <c r="C554" s="3"/>
      <c r="D554" s="3"/>
    </row>
    <row r="555" spans="3:4" ht="12.75">
      <c r="C555" s="3"/>
      <c r="D555" s="3"/>
    </row>
    <row r="556" spans="3:4" ht="12.75">
      <c r="C556" s="3"/>
      <c r="D556" s="3"/>
    </row>
    <row r="557" spans="3:4" ht="12.75">
      <c r="C557" s="3"/>
      <c r="D557" s="3"/>
    </row>
    <row r="558" spans="3:4" ht="12.75">
      <c r="C558" s="3"/>
      <c r="D558" s="3"/>
    </row>
    <row r="559" spans="3:4" ht="12.75">
      <c r="C559" s="3"/>
      <c r="D559" s="3"/>
    </row>
    <row r="560" spans="3:4" ht="12.75">
      <c r="C560" s="3"/>
      <c r="D560" s="3"/>
    </row>
    <row r="561" spans="3:4" ht="12.75">
      <c r="C561" s="3"/>
      <c r="D561" s="3"/>
    </row>
    <row r="562" spans="3:4" ht="12.75">
      <c r="C562" s="3"/>
      <c r="D562" s="3"/>
    </row>
    <row r="563" spans="3:4" ht="12.75">
      <c r="C563" s="3"/>
      <c r="D563" s="3"/>
    </row>
    <row r="564" spans="3:4" ht="12.75">
      <c r="C564" s="3"/>
      <c r="D564" s="3"/>
    </row>
    <row r="565" spans="3:4" ht="12.75">
      <c r="C565" s="3"/>
      <c r="D565" s="3"/>
    </row>
    <row r="566" spans="3:4" ht="12.75">
      <c r="C566" s="3"/>
      <c r="D566" s="3"/>
    </row>
    <row r="567" spans="3:4" ht="12.75">
      <c r="C567" s="3"/>
      <c r="D567" s="3"/>
    </row>
    <row r="568" spans="3:4" ht="12.75">
      <c r="C568" s="3"/>
      <c r="D568" s="3"/>
    </row>
    <row r="569" spans="3:4" ht="12.75">
      <c r="C569" s="3"/>
      <c r="D569" s="3"/>
    </row>
    <row r="570" spans="3:4" ht="12.75">
      <c r="C570" s="3"/>
      <c r="D570" s="3"/>
    </row>
    <row r="571" spans="3:4" ht="12.75">
      <c r="C571" s="3"/>
      <c r="D571" s="3"/>
    </row>
    <row r="572" spans="3:4" ht="12.75">
      <c r="C572" s="3"/>
      <c r="D572" s="3"/>
    </row>
    <row r="573" spans="3:4" ht="12.75">
      <c r="C573" s="3"/>
      <c r="D573" s="3"/>
    </row>
    <row r="574" spans="3:4" ht="12.75">
      <c r="C574" s="3"/>
      <c r="D574" s="3"/>
    </row>
    <row r="575" spans="3:4" ht="12.75">
      <c r="C575" s="3"/>
      <c r="D575" s="3"/>
    </row>
    <row r="576" spans="3:4" ht="12.75">
      <c r="C576" s="3"/>
      <c r="D576" s="3"/>
    </row>
    <row r="577" spans="3:4" ht="12.75">
      <c r="C577" s="3"/>
      <c r="D577" s="3"/>
    </row>
    <row r="578" spans="3:4" ht="12.75">
      <c r="C578" s="3"/>
      <c r="D578" s="3"/>
    </row>
    <row r="579" spans="3:4" ht="12.75">
      <c r="C579" s="3"/>
      <c r="D579" s="3"/>
    </row>
    <row r="580" spans="3:4" ht="12.75">
      <c r="C580" s="3"/>
      <c r="D580" s="3"/>
    </row>
    <row r="581" spans="3:4" ht="12.75">
      <c r="C581" s="3"/>
      <c r="D581" s="3"/>
    </row>
    <row r="582" spans="3:4" ht="12.75">
      <c r="C582" s="3"/>
      <c r="D582" s="3"/>
    </row>
    <row r="583" spans="3:4" ht="12.75">
      <c r="C583" s="3"/>
      <c r="D583" s="3"/>
    </row>
    <row r="584" spans="3:4" ht="12.75">
      <c r="C584" s="3"/>
      <c r="D584" s="3"/>
    </row>
    <row r="585" spans="3:4" ht="12.75">
      <c r="C585" s="3"/>
      <c r="D585" s="3"/>
    </row>
    <row r="586" spans="3:4" ht="12.75">
      <c r="C586" s="3"/>
      <c r="D586" s="3"/>
    </row>
    <row r="587" spans="3:4" ht="12.75">
      <c r="C587" s="3"/>
      <c r="D587" s="3"/>
    </row>
    <row r="588" spans="3:4" ht="12.75">
      <c r="C588" s="3"/>
      <c r="D588" s="3"/>
    </row>
    <row r="589" spans="3:4" ht="12.75">
      <c r="C589" s="3"/>
      <c r="D589" s="3"/>
    </row>
    <row r="590" spans="3:4" ht="12.75">
      <c r="C590" s="3"/>
      <c r="D590" s="3"/>
    </row>
    <row r="591" spans="3:4" ht="12.75">
      <c r="C591" s="3"/>
      <c r="D591" s="3"/>
    </row>
    <row r="592" spans="3:4" ht="12.75">
      <c r="C592" s="3"/>
      <c r="D592" s="3"/>
    </row>
    <row r="593" spans="3:4" ht="12.75">
      <c r="C593" s="3"/>
      <c r="D593" s="3"/>
    </row>
    <row r="594" spans="3:4" ht="12.75">
      <c r="C594" s="3"/>
      <c r="D594" s="3"/>
    </row>
    <row r="595" spans="3:4" ht="12.75">
      <c r="C595" s="3"/>
      <c r="D595" s="3"/>
    </row>
    <row r="596" spans="3:4" ht="12.75">
      <c r="C596" s="3"/>
      <c r="D596" s="3"/>
    </row>
    <row r="597" spans="3:4" ht="12.75">
      <c r="C597" s="3"/>
      <c r="D597" s="3"/>
    </row>
    <row r="598" spans="3:4" ht="12.75">
      <c r="C598" s="3"/>
      <c r="D598" s="3"/>
    </row>
    <row r="599" spans="3:4" ht="12.75">
      <c r="C599" s="3"/>
      <c r="D599" s="3"/>
    </row>
    <row r="600" spans="3:4" ht="12.75">
      <c r="C600" s="3"/>
      <c r="D600" s="3"/>
    </row>
    <row r="601" spans="3:4" ht="12.75">
      <c r="C601" s="3"/>
      <c r="D601" s="3"/>
    </row>
    <row r="602" spans="3:4" ht="12.75">
      <c r="C602" s="3"/>
      <c r="D602" s="3"/>
    </row>
    <row r="603" spans="3:4" ht="12.75">
      <c r="C603" s="3"/>
      <c r="D603" s="3"/>
    </row>
    <row r="604" spans="3:4" ht="12.75">
      <c r="C604" s="3"/>
      <c r="D604" s="3"/>
    </row>
    <row r="605" spans="3:4" ht="12.75">
      <c r="C605" s="3"/>
      <c r="D605" s="3"/>
    </row>
    <row r="606" spans="3:4" ht="12.75">
      <c r="C606" s="3"/>
      <c r="D606" s="3"/>
    </row>
    <row r="607" spans="3:4" ht="12.75">
      <c r="C607" s="3"/>
      <c r="D607" s="3"/>
    </row>
    <row r="608" spans="3:4" ht="12.75">
      <c r="C608" s="3"/>
      <c r="D608" s="3"/>
    </row>
    <row r="609" spans="3:4" ht="12.75">
      <c r="C609" s="3"/>
      <c r="D609" s="3"/>
    </row>
    <row r="610" spans="3:4" ht="12.75">
      <c r="C610" s="3"/>
      <c r="D610" s="3"/>
    </row>
    <row r="611" spans="3:4" ht="12.75">
      <c r="C611" s="3"/>
      <c r="D611" s="3"/>
    </row>
    <row r="612" spans="3:4" ht="12.75">
      <c r="C612" s="3"/>
      <c r="D612" s="3"/>
    </row>
    <row r="613" spans="3:4" ht="12.75">
      <c r="C613" s="3"/>
      <c r="D613" s="3"/>
    </row>
    <row r="614" spans="3:4" ht="12.75">
      <c r="C614" s="3"/>
      <c r="D614" s="3"/>
    </row>
    <row r="615" spans="3:4" ht="12.75">
      <c r="C615" s="3"/>
      <c r="D615" s="3"/>
    </row>
    <row r="616" spans="3:4" ht="12.75">
      <c r="C616" s="3"/>
      <c r="D616" s="3"/>
    </row>
    <row r="617" spans="3:4" ht="12.75">
      <c r="C617" s="3"/>
      <c r="D617" s="3"/>
    </row>
    <row r="618" spans="3:4" ht="12.75">
      <c r="C618" s="3"/>
      <c r="D618" s="3"/>
    </row>
    <row r="619" spans="3:4" ht="12.75">
      <c r="C619" s="3"/>
      <c r="D619" s="3"/>
    </row>
    <row r="620" spans="3:4" ht="12.75">
      <c r="C620" s="3"/>
      <c r="D620" s="3"/>
    </row>
    <row r="621" spans="3:4" ht="12.75">
      <c r="C621" s="3"/>
      <c r="D621" s="3"/>
    </row>
    <row r="622" spans="3:4" ht="12.75">
      <c r="C622" s="3"/>
      <c r="D622" s="3"/>
    </row>
    <row r="623" spans="3:4" ht="12.75">
      <c r="C623" s="3"/>
      <c r="D623" s="3"/>
    </row>
    <row r="624" spans="3:4" ht="12.75">
      <c r="C624" s="3"/>
      <c r="D624" s="3"/>
    </row>
    <row r="625" spans="3:4" ht="12.75">
      <c r="C625" s="3"/>
      <c r="D625" s="3"/>
    </row>
    <row r="626" spans="3:4" ht="12.75">
      <c r="C626" s="3"/>
      <c r="D626" s="3"/>
    </row>
    <row r="627" spans="3:4" ht="12.75">
      <c r="C627" s="3"/>
      <c r="D627" s="3"/>
    </row>
    <row r="628" spans="3:4" ht="12.75">
      <c r="C628" s="3"/>
      <c r="D628" s="3"/>
    </row>
    <row r="629" spans="3:4" ht="12.75">
      <c r="C629" s="3"/>
      <c r="D629" s="3"/>
    </row>
    <row r="630" spans="3:4" ht="12.75">
      <c r="C630" s="3"/>
      <c r="D630" s="3"/>
    </row>
    <row r="631" spans="3:4" ht="12.75">
      <c r="C631" s="3"/>
      <c r="D631" s="3"/>
    </row>
    <row r="632" spans="3:4" ht="12.75">
      <c r="C632" s="3"/>
      <c r="D632" s="3"/>
    </row>
    <row r="633" spans="3:4" ht="12.75">
      <c r="C633" s="3"/>
      <c r="D633" s="3"/>
    </row>
    <row r="634" spans="3:4" ht="12.75">
      <c r="C634" s="3"/>
      <c r="D634" s="3"/>
    </row>
    <row r="635" spans="3:4" ht="12.75">
      <c r="C635" s="3"/>
      <c r="D635" s="3"/>
    </row>
    <row r="636" spans="3:4" ht="12.75">
      <c r="C636" s="3"/>
      <c r="D636" s="3"/>
    </row>
    <row r="637" spans="3:4" ht="12.75">
      <c r="C637" s="3"/>
      <c r="D637" s="3"/>
    </row>
    <row r="638" spans="3:4" ht="12.75">
      <c r="C638" s="3"/>
      <c r="D638" s="3"/>
    </row>
    <row r="639" spans="3:4" ht="12.75">
      <c r="C639" s="3"/>
      <c r="D639" s="3"/>
    </row>
    <row r="640" spans="3:4" ht="12.75">
      <c r="C640" s="3"/>
      <c r="D640" s="3"/>
    </row>
    <row r="641" spans="3:4" ht="12.75">
      <c r="C641" s="3"/>
      <c r="D641" s="3"/>
    </row>
    <row r="642" spans="3:4" ht="12.75">
      <c r="C642" s="3"/>
      <c r="D642" s="3"/>
    </row>
    <row r="643" spans="3:4" ht="12.75">
      <c r="C643" s="3"/>
      <c r="D643" s="3"/>
    </row>
    <row r="644" spans="3:4" ht="12.75">
      <c r="C644" s="3"/>
      <c r="D644" s="3"/>
    </row>
    <row r="645" spans="3:4" ht="12.75">
      <c r="C645" s="3"/>
      <c r="D645" s="3"/>
    </row>
    <row r="646" spans="3:4" ht="12.75">
      <c r="C646" s="3"/>
      <c r="D646" s="3"/>
    </row>
    <row r="647" spans="3:4" ht="12.75">
      <c r="C647" s="3"/>
      <c r="D647" s="3"/>
    </row>
    <row r="648" spans="3:4" ht="12.75">
      <c r="C648" s="3"/>
      <c r="D648" s="3"/>
    </row>
    <row r="649" spans="3:4" ht="12.75">
      <c r="C649" s="3"/>
      <c r="D649" s="3"/>
    </row>
    <row r="650" spans="3:4" ht="12.75">
      <c r="C650" s="3"/>
      <c r="D650" s="3"/>
    </row>
    <row r="651" spans="3:4" ht="12.75">
      <c r="C651" s="3"/>
      <c r="D651" s="3"/>
    </row>
    <row r="652" spans="3:4" ht="12.75">
      <c r="C652" s="3"/>
      <c r="D652" s="3"/>
    </row>
    <row r="653" spans="3:4" ht="12.75">
      <c r="C653" s="3"/>
      <c r="D653" s="3"/>
    </row>
    <row r="654" spans="3:4" ht="12.75">
      <c r="C654" s="3"/>
      <c r="D654" s="3"/>
    </row>
    <row r="655" spans="3:4" ht="12.75">
      <c r="C655" s="3"/>
      <c r="D655" s="3"/>
    </row>
    <row r="656" spans="3:4" ht="12.75">
      <c r="C656" s="3"/>
      <c r="D656" s="3"/>
    </row>
    <row r="657" spans="3:4" ht="12.75">
      <c r="C657" s="3"/>
      <c r="D657" s="3"/>
    </row>
    <row r="658" spans="3:4" ht="12.75">
      <c r="C658" s="3"/>
      <c r="D658" s="3"/>
    </row>
    <row r="659" spans="3:4" ht="12.75">
      <c r="C659" s="3"/>
      <c r="D659" s="3"/>
    </row>
    <row r="660" spans="3:4" ht="12.75">
      <c r="C660" s="3"/>
      <c r="D660" s="3"/>
    </row>
    <row r="661" spans="3:4" ht="12.75">
      <c r="C661" s="3"/>
      <c r="D661" s="3"/>
    </row>
    <row r="662" spans="3:4" ht="12.75">
      <c r="C662" s="3"/>
      <c r="D662" s="3"/>
    </row>
    <row r="663" spans="3:4" ht="12.75">
      <c r="C663" s="3"/>
      <c r="D663" s="3"/>
    </row>
    <row r="664" spans="3:4" ht="12.75">
      <c r="C664" s="3"/>
      <c r="D664" s="3"/>
    </row>
    <row r="665" spans="3:4" ht="12.75">
      <c r="C665" s="3"/>
      <c r="D665" s="3"/>
    </row>
    <row r="666" spans="3:4" ht="12.75">
      <c r="C666" s="3"/>
      <c r="D666" s="3"/>
    </row>
    <row r="667" spans="3:4" ht="12.75">
      <c r="C667" s="3"/>
      <c r="D667" s="3"/>
    </row>
    <row r="668" spans="3:4" ht="12.75">
      <c r="C668" s="3"/>
      <c r="D668" s="3"/>
    </row>
    <row r="669" spans="3:4" ht="12.75">
      <c r="C669" s="3"/>
      <c r="D669" s="3"/>
    </row>
    <row r="670" spans="3:4" ht="12.75">
      <c r="C670" s="3"/>
      <c r="D670" s="3"/>
    </row>
    <row r="671" spans="3:4" ht="12.75">
      <c r="C671" s="3"/>
      <c r="D671" s="3"/>
    </row>
    <row r="672" spans="3:4" ht="12.75">
      <c r="C672" s="3"/>
      <c r="D672" s="3"/>
    </row>
    <row r="673" spans="3:4" ht="12.75">
      <c r="C673" s="3"/>
      <c r="D673" s="3"/>
    </row>
    <row r="674" spans="3:4" ht="12.75">
      <c r="C674" s="3"/>
      <c r="D674" s="3"/>
    </row>
    <row r="675" spans="3:4" ht="12.75">
      <c r="C675" s="3"/>
      <c r="D675" s="3"/>
    </row>
    <row r="676" spans="3:4" ht="12.75">
      <c r="C676" s="3"/>
      <c r="D676" s="3"/>
    </row>
    <row r="677" spans="3:4" ht="12.75">
      <c r="C677" s="3"/>
      <c r="D677" s="3"/>
    </row>
    <row r="678" spans="3:4" ht="12.75">
      <c r="C678" s="3"/>
      <c r="D678" s="3"/>
    </row>
    <row r="679" spans="3:4" ht="12.75">
      <c r="C679" s="3"/>
      <c r="D679" s="3"/>
    </row>
    <row r="680" spans="3:4" ht="12.75">
      <c r="C680" s="3"/>
      <c r="D680" s="3"/>
    </row>
    <row r="681" spans="3:4" ht="12.75">
      <c r="C681" s="3"/>
      <c r="D681" s="3"/>
    </row>
    <row r="682" spans="3:4" ht="12.75">
      <c r="C682" s="3"/>
      <c r="D682" s="3"/>
    </row>
    <row r="683" spans="3:4" ht="12.75">
      <c r="C683" s="3"/>
      <c r="D683" s="3"/>
    </row>
    <row r="684" spans="3:4" ht="12.75">
      <c r="C684" s="3"/>
      <c r="D684" s="3"/>
    </row>
    <row r="685" spans="3:4" ht="12.75">
      <c r="C685" s="3"/>
      <c r="D685" s="3"/>
    </row>
    <row r="686" spans="3:4" ht="12.75">
      <c r="C686" s="3"/>
      <c r="D686" s="3"/>
    </row>
    <row r="687" spans="3:4" ht="12.75">
      <c r="C687" s="3"/>
      <c r="D687" s="3"/>
    </row>
    <row r="688" spans="3:4" ht="12.75">
      <c r="C688" s="3"/>
      <c r="D688" s="3"/>
    </row>
    <row r="689" spans="3:4" ht="12.75">
      <c r="C689" s="3"/>
      <c r="D689" s="3"/>
    </row>
    <row r="690" spans="3:4" ht="12.75">
      <c r="C690" s="3"/>
      <c r="D690" s="3"/>
    </row>
    <row r="691" spans="3:4" ht="12.75">
      <c r="C691" s="3"/>
      <c r="D691" s="3"/>
    </row>
    <row r="692" spans="3:4" ht="12.75">
      <c r="C692" s="3"/>
      <c r="D692" s="3"/>
    </row>
    <row r="693" spans="3:4" ht="12.75">
      <c r="C693" s="3"/>
      <c r="D693" s="3"/>
    </row>
    <row r="694" spans="3:4" ht="12.75">
      <c r="C694" s="3"/>
      <c r="D694" s="3"/>
    </row>
    <row r="695" spans="3:4" ht="12.75">
      <c r="C695" s="3"/>
      <c r="D695" s="3"/>
    </row>
    <row r="696" spans="3:4" ht="12.75">
      <c r="C696" s="3"/>
      <c r="D696" s="3"/>
    </row>
    <row r="697" spans="3:4" ht="12.75">
      <c r="C697" s="3"/>
      <c r="D697" s="3"/>
    </row>
    <row r="698" spans="3:4" ht="12.75">
      <c r="C698" s="3"/>
      <c r="D698" s="3"/>
    </row>
    <row r="699" spans="3:4" ht="12.75">
      <c r="C699" s="3"/>
      <c r="D699" s="3"/>
    </row>
    <row r="700" spans="3:4" ht="12.75">
      <c r="C700" s="3"/>
      <c r="D700" s="3"/>
    </row>
    <row r="701" spans="3:4" ht="12.75">
      <c r="C701" s="3"/>
      <c r="D701" s="3"/>
    </row>
    <row r="702" spans="3:4" ht="12.75">
      <c r="C702" s="3"/>
      <c r="D702" s="3"/>
    </row>
    <row r="703" spans="3:4" ht="12.75">
      <c r="C703" s="3"/>
      <c r="D703" s="3"/>
    </row>
    <row r="704" spans="3:4" ht="12.75">
      <c r="C704" s="3"/>
      <c r="D704" s="3"/>
    </row>
    <row r="705" spans="3:4" ht="12.75">
      <c r="C705" s="3"/>
      <c r="D705" s="3"/>
    </row>
    <row r="706" spans="3:4" ht="12.75">
      <c r="C706" s="3"/>
      <c r="D706" s="3"/>
    </row>
    <row r="707" spans="3:4" ht="12.75">
      <c r="C707" s="3"/>
      <c r="D707" s="3"/>
    </row>
    <row r="708" spans="3:4" ht="12.75">
      <c r="C708" s="3"/>
      <c r="D708" s="3"/>
    </row>
    <row r="709" spans="3:4" ht="12.75">
      <c r="C709" s="3"/>
      <c r="D709" s="3"/>
    </row>
    <row r="710" spans="3:4" ht="12.75">
      <c r="C710" s="3"/>
      <c r="D710" s="3"/>
    </row>
    <row r="711" spans="3:4" ht="12.75">
      <c r="C711" s="3"/>
      <c r="D711" s="3"/>
    </row>
    <row r="712" spans="3:4" ht="12.75">
      <c r="C712" s="3"/>
      <c r="D712" s="3"/>
    </row>
    <row r="713" spans="3:4" ht="12.75">
      <c r="C713" s="3"/>
      <c r="D713" s="3"/>
    </row>
    <row r="714" spans="3:4" ht="12.75">
      <c r="C714" s="3"/>
      <c r="D714" s="3"/>
    </row>
    <row r="715" spans="3:4" ht="12.75">
      <c r="C715" s="3"/>
      <c r="D715" s="3"/>
    </row>
    <row r="716" spans="3:4" ht="12.75">
      <c r="C716" s="3"/>
      <c r="D716" s="3"/>
    </row>
    <row r="717" spans="3:4" ht="12.75">
      <c r="C717" s="3"/>
      <c r="D717" s="3"/>
    </row>
    <row r="718" spans="3:4" ht="12.75">
      <c r="C718" s="3"/>
      <c r="D718" s="3"/>
    </row>
    <row r="719" spans="3:4" ht="12.75">
      <c r="C719" s="3"/>
      <c r="D719" s="3"/>
    </row>
    <row r="720" spans="3:4" ht="12.75">
      <c r="C720" s="5"/>
      <c r="D720" s="5"/>
    </row>
    <row r="721" spans="3:4" ht="12.75">
      <c r="C721" s="5"/>
      <c r="D721" s="5"/>
    </row>
    <row r="722" spans="3:4" ht="12.75">
      <c r="C722" s="5"/>
      <c r="D722" s="5"/>
    </row>
    <row r="723" spans="3:4" ht="12.75">
      <c r="C723" s="5"/>
      <c r="D723" s="5"/>
    </row>
    <row r="724" spans="3:4" ht="12.75">
      <c r="C724" s="5"/>
      <c r="D724" s="5"/>
    </row>
    <row r="725" spans="3:4" ht="12.75">
      <c r="C725" s="5"/>
      <c r="D725" s="5"/>
    </row>
    <row r="726" spans="3:4" ht="12.75">
      <c r="C726" s="5"/>
      <c r="D726" s="5"/>
    </row>
    <row r="727" spans="3:4" ht="12.75">
      <c r="C727" s="5"/>
      <c r="D727" s="5"/>
    </row>
    <row r="728" spans="3:4" ht="12.75">
      <c r="C728" s="5"/>
      <c r="D728" s="5"/>
    </row>
    <row r="729" spans="3:4" ht="12.75">
      <c r="C729" s="5"/>
      <c r="D729" s="5"/>
    </row>
    <row r="730" spans="3:4" ht="12.75">
      <c r="C730" s="5"/>
      <c r="D730" s="5"/>
    </row>
    <row r="731" spans="3:4" ht="12.75">
      <c r="C731" s="5"/>
      <c r="D731" s="5"/>
    </row>
    <row r="732" spans="3:4" ht="12.75">
      <c r="C732" s="5"/>
      <c r="D732" s="5"/>
    </row>
    <row r="733" spans="3:4" ht="12.75">
      <c r="C733" s="5"/>
      <c r="D733" s="5"/>
    </row>
    <row r="734" spans="3:4" ht="12.75">
      <c r="C734" s="5"/>
      <c r="D734" s="5"/>
    </row>
    <row r="735" spans="3:4" ht="12.75">
      <c r="C735" s="5"/>
      <c r="D735" s="5"/>
    </row>
    <row r="736" spans="3:4" ht="12.75">
      <c r="C736" s="5"/>
      <c r="D736" s="5"/>
    </row>
    <row r="737" spans="3:4" ht="12.75">
      <c r="C737" s="5"/>
      <c r="D737" s="5"/>
    </row>
    <row r="738" spans="3:4" ht="12.75">
      <c r="C738" s="5"/>
      <c r="D738" s="5"/>
    </row>
    <row r="739" spans="3:4" ht="12.75">
      <c r="C739" s="5"/>
      <c r="D739" s="5"/>
    </row>
    <row r="740" spans="3:4" ht="12.75">
      <c r="C740" s="5"/>
      <c r="D740" s="5"/>
    </row>
    <row r="741" spans="3:4" ht="12.75">
      <c r="C741" s="5"/>
      <c r="D741" s="5"/>
    </row>
    <row r="742" spans="3:4" ht="12.75">
      <c r="C742" s="5"/>
      <c r="D742" s="5"/>
    </row>
    <row r="743" spans="3:4" ht="12.75">
      <c r="C743" s="5"/>
      <c r="D743" s="5"/>
    </row>
    <row r="744" spans="3:4" ht="12.75">
      <c r="C744" s="5"/>
      <c r="D744" s="5"/>
    </row>
    <row r="745" spans="3:4" ht="12.75">
      <c r="C745" s="5"/>
      <c r="D745" s="5"/>
    </row>
    <row r="746" spans="3:4" ht="12.75">
      <c r="C746" s="5"/>
      <c r="D746" s="5"/>
    </row>
    <row r="747" spans="3:4" ht="12.75">
      <c r="C747" s="5"/>
      <c r="D747" s="5"/>
    </row>
    <row r="748" spans="3:4" ht="12.75">
      <c r="C748" s="5"/>
      <c r="D748" s="5"/>
    </row>
    <row r="749" spans="3:4" ht="12.75">
      <c r="C749" s="5"/>
      <c r="D749" s="5"/>
    </row>
    <row r="750" spans="3:4" ht="12.75">
      <c r="C750" s="5"/>
      <c r="D750" s="5"/>
    </row>
    <row r="751" spans="3:4" ht="12.75">
      <c r="C751" s="5"/>
      <c r="D751" s="5"/>
    </row>
    <row r="752" spans="3:4" ht="12.75">
      <c r="C752" s="5"/>
      <c r="D752" s="5"/>
    </row>
    <row r="753" spans="3:4" ht="12.75">
      <c r="C753" s="5"/>
      <c r="D753" s="5"/>
    </row>
    <row r="754" spans="3:4" ht="12.75">
      <c r="C754" s="5"/>
      <c r="D754" s="5"/>
    </row>
    <row r="755" spans="3:4" ht="12.75">
      <c r="C755" s="5"/>
      <c r="D755" s="5"/>
    </row>
    <row r="756" spans="3:4" ht="12.75">
      <c r="C756" s="5"/>
      <c r="D756" s="5"/>
    </row>
    <row r="757" spans="3:4" ht="12.75">
      <c r="C757" s="5"/>
      <c r="D757" s="5"/>
    </row>
    <row r="758" spans="3:4" ht="12.75">
      <c r="C758" s="5"/>
      <c r="D758" s="5"/>
    </row>
    <row r="759" spans="3:4" ht="12.75">
      <c r="C759" s="5"/>
      <c r="D759" s="5"/>
    </row>
    <row r="760" spans="3:4" ht="12.75">
      <c r="C760" s="5"/>
      <c r="D760" s="5"/>
    </row>
    <row r="761" spans="3:4" ht="12.75">
      <c r="C761" s="5"/>
      <c r="D761" s="5"/>
    </row>
    <row r="762" spans="3:4" ht="12.75">
      <c r="C762" s="5"/>
      <c r="D762" s="5"/>
    </row>
    <row r="763" spans="3:4" ht="12.75">
      <c r="C763" s="5"/>
      <c r="D763" s="5"/>
    </row>
    <row r="764" spans="3:4" ht="12.75">
      <c r="C764" s="5"/>
      <c r="D764" s="5"/>
    </row>
    <row r="765" spans="3:4" ht="12.75">
      <c r="C765" s="5"/>
      <c r="D765" s="5"/>
    </row>
    <row r="766" spans="3:4" ht="12.75">
      <c r="C766" s="5"/>
      <c r="D766" s="5"/>
    </row>
    <row r="767" spans="3:4" ht="12.75">
      <c r="C767" s="5"/>
      <c r="D767" s="5"/>
    </row>
    <row r="768" spans="3:4" ht="12.75">
      <c r="C768" s="5"/>
      <c r="D768" s="5"/>
    </row>
    <row r="769" spans="3:4" ht="12.75">
      <c r="C769" s="5"/>
      <c r="D769" s="5"/>
    </row>
    <row r="770" spans="3:4" ht="12.75">
      <c r="C770" s="5"/>
      <c r="D770" s="5"/>
    </row>
    <row r="771" spans="3:4" ht="12.75">
      <c r="C771" s="5"/>
      <c r="D771" s="5"/>
    </row>
    <row r="772" spans="3:4" ht="12.75">
      <c r="C772" s="5"/>
      <c r="D772" s="5"/>
    </row>
    <row r="773" spans="3:4" ht="12.75">
      <c r="C773" s="5"/>
      <c r="D773" s="5"/>
    </row>
    <row r="774" spans="3:4" ht="12.75">
      <c r="C774" s="5"/>
      <c r="D774" s="5"/>
    </row>
    <row r="775" spans="3:4" ht="12.75">
      <c r="C775" s="5"/>
      <c r="D775" s="5"/>
    </row>
    <row r="776" spans="3:4" ht="12.75">
      <c r="C776" s="5"/>
      <c r="D776" s="5"/>
    </row>
    <row r="777" spans="3:4" ht="12.75">
      <c r="C777" s="5"/>
      <c r="D777" s="5"/>
    </row>
    <row r="778" spans="3:4" ht="12.75">
      <c r="C778" s="5"/>
      <c r="D778" s="5"/>
    </row>
    <row r="779" spans="3:4" ht="12.75">
      <c r="C779" s="5"/>
      <c r="D779" s="5"/>
    </row>
    <row r="780" spans="3:4" ht="12.75">
      <c r="C780" s="5"/>
      <c r="D780" s="5"/>
    </row>
    <row r="781" spans="3:4" ht="12.75">
      <c r="C781" s="5"/>
      <c r="D781" s="5"/>
    </row>
    <row r="782" spans="3:4" ht="12.75">
      <c r="C782" s="5"/>
      <c r="D782" s="5"/>
    </row>
    <row r="783" spans="3:4" ht="12.75">
      <c r="C783" s="5"/>
      <c r="D783" s="5"/>
    </row>
    <row r="784" spans="3:4" ht="12.75">
      <c r="C784" s="5"/>
      <c r="D784" s="5"/>
    </row>
    <row r="785" spans="3:4" ht="12.75">
      <c r="C785" s="5"/>
      <c r="D785" s="5"/>
    </row>
    <row r="786" spans="3:4" ht="12.75">
      <c r="C786" s="5"/>
      <c r="D786" s="5"/>
    </row>
    <row r="787" spans="3:4" ht="12.75">
      <c r="C787" s="5"/>
      <c r="D787" s="5"/>
    </row>
    <row r="788" spans="3:4" ht="12.75">
      <c r="C788" s="5"/>
      <c r="D788" s="5"/>
    </row>
    <row r="789" spans="3:4" ht="12.75">
      <c r="C789" s="5"/>
      <c r="D789" s="5"/>
    </row>
    <row r="790" spans="3:4" ht="12.75">
      <c r="C790" s="5"/>
      <c r="D790" s="5"/>
    </row>
    <row r="791" spans="3:4" ht="12.75">
      <c r="C791" s="5"/>
      <c r="D791" s="5"/>
    </row>
    <row r="792" spans="3:4" ht="12.75">
      <c r="C792" s="5"/>
      <c r="D792" s="5"/>
    </row>
    <row r="793" spans="3:4" ht="12.75">
      <c r="C793" s="5"/>
      <c r="D793" s="5"/>
    </row>
    <row r="794" spans="3:4" ht="12.75">
      <c r="C794" s="5"/>
      <c r="D794" s="5"/>
    </row>
    <row r="795" spans="3:4" ht="12.75">
      <c r="C795" s="5"/>
      <c r="D795" s="5"/>
    </row>
    <row r="796" spans="3:4" ht="12.75">
      <c r="C796" s="5"/>
      <c r="D796" s="5"/>
    </row>
    <row r="797" spans="3:4" ht="12.75">
      <c r="C797" s="5"/>
      <c r="D797" s="5"/>
    </row>
    <row r="798" spans="3:4" ht="12.75">
      <c r="C798" s="5"/>
      <c r="D798" s="5"/>
    </row>
    <row r="799" spans="3:4" ht="12.75">
      <c r="C799" s="5"/>
      <c r="D799" s="5"/>
    </row>
    <row r="800" spans="3:4" ht="12.75">
      <c r="C800" s="5"/>
      <c r="D800" s="5"/>
    </row>
    <row r="801" spans="3:4" ht="12.75">
      <c r="C801" s="5"/>
      <c r="D801" s="5"/>
    </row>
    <row r="802" spans="3:4" ht="12.75">
      <c r="C802" s="5"/>
      <c r="D802" s="5"/>
    </row>
    <row r="803" spans="3:4" ht="12.75">
      <c r="C803" s="5"/>
      <c r="D803" s="5"/>
    </row>
    <row r="804" spans="3:4" ht="12.75">
      <c r="C804" s="5"/>
      <c r="D804" s="5"/>
    </row>
    <row r="805" spans="3:4" ht="12.75">
      <c r="C805" s="5"/>
      <c r="D805" s="5"/>
    </row>
    <row r="806" spans="3:4" ht="12.75">
      <c r="C806" s="5"/>
      <c r="D806" s="5"/>
    </row>
    <row r="807" spans="3:4" ht="12.75">
      <c r="C807" s="5"/>
      <c r="D807" s="5"/>
    </row>
    <row r="808" spans="3:4" ht="12.75">
      <c r="C808" s="5"/>
      <c r="D808" s="5"/>
    </row>
    <row r="809" spans="3:4" ht="12.75">
      <c r="C809" s="5"/>
      <c r="D809" s="5"/>
    </row>
    <row r="810" spans="3:4" ht="12.75">
      <c r="C810" s="5"/>
      <c r="D810" s="5"/>
    </row>
    <row r="811" spans="3:4" ht="12.75">
      <c r="C811" s="5"/>
      <c r="D811" s="5"/>
    </row>
    <row r="812" spans="3:4" ht="12.75">
      <c r="C812" s="5"/>
      <c r="D812" s="5"/>
    </row>
    <row r="813" spans="3:4" ht="12.75">
      <c r="C813" s="5"/>
      <c r="D813" s="5"/>
    </row>
    <row r="814" spans="3:4" ht="12.75">
      <c r="C814" s="5"/>
      <c r="D814" s="5"/>
    </row>
    <row r="815" spans="3:4" ht="12.75">
      <c r="C815" s="5"/>
      <c r="D815" s="5"/>
    </row>
    <row r="816" spans="3:4" ht="12.75">
      <c r="C816" s="5"/>
      <c r="D816" s="5"/>
    </row>
    <row r="817" spans="3:4" ht="12.75">
      <c r="C817" s="5"/>
      <c r="D817" s="5"/>
    </row>
    <row r="818" spans="3:4" ht="12.75">
      <c r="C818" s="5"/>
      <c r="D818" s="5"/>
    </row>
    <row r="819" spans="3:4" ht="12.75">
      <c r="C819" s="5"/>
      <c r="D819" s="5"/>
    </row>
    <row r="820" spans="3:4" ht="12.75">
      <c r="C820" s="5"/>
      <c r="D820" s="5"/>
    </row>
    <row r="821" spans="3:4" ht="12.75">
      <c r="C821" s="5"/>
      <c r="D821" s="5"/>
    </row>
    <row r="822" spans="3:4" ht="12.75">
      <c r="C822" s="5"/>
      <c r="D822" s="5"/>
    </row>
    <row r="823" spans="3:4" ht="12.75">
      <c r="C823" s="5"/>
      <c r="D823" s="5"/>
    </row>
    <row r="824" spans="3:4" ht="12.75">
      <c r="C824" s="5"/>
      <c r="D824" s="5"/>
    </row>
    <row r="825" spans="3:4" ht="12.75">
      <c r="C825" s="5"/>
      <c r="D825" s="5"/>
    </row>
    <row r="826" spans="3:4" ht="12.75">
      <c r="C826" s="5"/>
      <c r="D826" s="5"/>
    </row>
    <row r="827" spans="3:4" ht="12.75">
      <c r="C827" s="5"/>
      <c r="D827" s="5"/>
    </row>
    <row r="828" spans="3:4" ht="12.75">
      <c r="C828" s="5"/>
      <c r="D828" s="5"/>
    </row>
    <row r="829" spans="3:4" ht="12.75">
      <c r="C829" s="5"/>
      <c r="D829" s="5"/>
    </row>
    <row r="830" spans="3:4" ht="12.75">
      <c r="C830" s="5"/>
      <c r="D830" s="5"/>
    </row>
    <row r="831" spans="3:4" ht="12.75">
      <c r="C831" s="5"/>
      <c r="D831" s="5"/>
    </row>
    <row r="832" spans="3:4" ht="12.75">
      <c r="C832" s="5"/>
      <c r="D832" s="5"/>
    </row>
    <row r="833" spans="3:4" ht="12.75">
      <c r="C833" s="5"/>
      <c r="D833" s="5"/>
    </row>
    <row r="834" spans="3:4" ht="12.75">
      <c r="C834" s="5"/>
      <c r="D834" s="5"/>
    </row>
    <row r="835" spans="3:4" ht="12.75">
      <c r="C835" s="5"/>
      <c r="D835" s="5"/>
    </row>
    <row r="836" spans="3:4" ht="12.75">
      <c r="C836" s="5"/>
      <c r="D836" s="5"/>
    </row>
    <row r="837" spans="3:4" ht="12.75">
      <c r="C837" s="5"/>
      <c r="D837" s="5"/>
    </row>
    <row r="838" spans="3:4" ht="12.75">
      <c r="C838" s="5"/>
      <c r="D838" s="5"/>
    </row>
    <row r="839" spans="3:4" ht="12.75">
      <c r="C839" s="5"/>
      <c r="D839" s="5"/>
    </row>
    <row r="840" spans="3:4" ht="12.75">
      <c r="C840" s="5"/>
      <c r="D840" s="5"/>
    </row>
    <row r="841" spans="3:4" ht="12.75">
      <c r="C841" s="5"/>
      <c r="D841" s="5"/>
    </row>
    <row r="842" spans="3:4" ht="12.75">
      <c r="C842" s="5"/>
      <c r="D842" s="5"/>
    </row>
    <row r="843" spans="3:4" ht="12.75">
      <c r="C843" s="5"/>
      <c r="D843" s="5"/>
    </row>
    <row r="844" spans="3:4" ht="12.75">
      <c r="C844" s="5"/>
      <c r="D844" s="5"/>
    </row>
    <row r="845" spans="3:4" ht="12.75">
      <c r="C845" s="5"/>
      <c r="D845" s="5"/>
    </row>
    <row r="846" spans="3:4" ht="12.75">
      <c r="C846" s="5"/>
      <c r="D846" s="5"/>
    </row>
    <row r="847" spans="3:4" ht="12.75">
      <c r="C847" s="5"/>
      <c r="D847" s="5"/>
    </row>
    <row r="848" spans="3:4" ht="12.75">
      <c r="C848" s="5"/>
      <c r="D848" s="5"/>
    </row>
    <row r="849" spans="3:4" ht="12.75">
      <c r="C849" s="5"/>
      <c r="D849" s="5"/>
    </row>
    <row r="850" spans="3:4" ht="12.75">
      <c r="C850" s="5"/>
      <c r="D850" s="5"/>
    </row>
    <row r="851" spans="3:4" ht="12.75">
      <c r="C851" s="5"/>
      <c r="D851" s="5"/>
    </row>
    <row r="852" spans="3:4" ht="12.75">
      <c r="C852" s="5"/>
      <c r="D852" s="5"/>
    </row>
    <row r="853" spans="3:4" ht="12.75">
      <c r="C853" s="5"/>
      <c r="D853" s="5"/>
    </row>
    <row r="854" spans="3:4" ht="12.75">
      <c r="C854" s="5"/>
      <c r="D854" s="5"/>
    </row>
    <row r="855" spans="3:4" ht="12.75">
      <c r="C855" s="5"/>
      <c r="D855" s="5"/>
    </row>
    <row r="856" spans="3:4" ht="12.75">
      <c r="C856" s="5"/>
      <c r="D856" s="5"/>
    </row>
    <row r="857" spans="3:4" ht="12.75">
      <c r="C857" s="5"/>
      <c r="D857" s="5"/>
    </row>
    <row r="858" spans="3:4" ht="12.75">
      <c r="C858" s="5"/>
      <c r="D858" s="5"/>
    </row>
    <row r="859" spans="3:4" ht="12.75">
      <c r="C859" s="5"/>
      <c r="D859" s="5"/>
    </row>
    <row r="860" spans="3:4" ht="12.75">
      <c r="C860" s="5"/>
      <c r="D860" s="5"/>
    </row>
    <row r="861" spans="3:4" ht="12.75">
      <c r="C861" s="5"/>
      <c r="D861" s="5"/>
    </row>
    <row r="862" spans="3:4" ht="12.75">
      <c r="C862" s="5"/>
      <c r="D862" s="5"/>
    </row>
    <row r="863" spans="3:4" ht="12.75">
      <c r="C863" s="5"/>
      <c r="D863" s="5"/>
    </row>
    <row r="864" spans="3:4" ht="12.75">
      <c r="C864" s="5"/>
      <c r="D864" s="5"/>
    </row>
    <row r="865" spans="3:4" ht="12.75">
      <c r="C865" s="5"/>
      <c r="D865" s="5"/>
    </row>
    <row r="866" spans="3:4" ht="12.75">
      <c r="C866" s="5"/>
      <c r="D866" s="5"/>
    </row>
    <row r="867" spans="3:4" ht="12.75">
      <c r="C867" s="5"/>
      <c r="D867" s="5"/>
    </row>
    <row r="868" spans="3:4" ht="12.75">
      <c r="C868" s="5"/>
      <c r="D868" s="5"/>
    </row>
    <row r="869" spans="3:4" ht="12.75">
      <c r="C869" s="5"/>
      <c r="D869" s="5"/>
    </row>
    <row r="870" spans="3:4" ht="12.75">
      <c r="C870" s="5"/>
      <c r="D870" s="5"/>
    </row>
    <row r="871" spans="3:4" ht="12.75">
      <c r="C871" s="5"/>
      <c r="D871" s="5"/>
    </row>
    <row r="872" spans="3:4" ht="12.75">
      <c r="C872" s="5"/>
      <c r="D872" s="5"/>
    </row>
    <row r="873" spans="3:4" ht="12.75">
      <c r="C873" s="5"/>
      <c r="D873" s="5"/>
    </row>
    <row r="874" spans="3:4" ht="12.75">
      <c r="C874" s="5"/>
      <c r="D874" s="5"/>
    </row>
    <row r="875" spans="3:4" ht="12.75">
      <c r="C875" s="5"/>
      <c r="D875" s="5"/>
    </row>
    <row r="876" spans="3:4" ht="12.75">
      <c r="C876" s="5"/>
      <c r="D876" s="5"/>
    </row>
    <row r="877" spans="3:4" ht="12.75">
      <c r="C877" s="5"/>
      <c r="D877" s="5"/>
    </row>
    <row r="878" spans="3:4" ht="12.75">
      <c r="C878" s="5"/>
      <c r="D878" s="5"/>
    </row>
    <row r="879" spans="3:4" ht="12.75">
      <c r="C879" s="5"/>
      <c r="D879" s="5"/>
    </row>
    <row r="880" spans="3:4" ht="12.75">
      <c r="C880" s="5"/>
      <c r="D880" s="5"/>
    </row>
    <row r="881" spans="3:4" ht="12.75">
      <c r="C881" s="5"/>
      <c r="D881" s="5"/>
    </row>
    <row r="882" spans="3:4" ht="12.75">
      <c r="C882" s="5"/>
      <c r="D882" s="5"/>
    </row>
    <row r="883" spans="3:4" ht="12.75">
      <c r="C883" s="5"/>
      <c r="D883" s="5"/>
    </row>
    <row r="884" spans="3:4" ht="12.75">
      <c r="C884" s="5"/>
      <c r="D884" s="5"/>
    </row>
    <row r="885" spans="3:4" ht="12.75">
      <c r="C885" s="5"/>
      <c r="D885" s="5"/>
    </row>
    <row r="886" spans="3:4" ht="12.75">
      <c r="C886" s="5"/>
      <c r="D886" s="5"/>
    </row>
    <row r="887" spans="3:4" ht="12.75">
      <c r="C887" s="5"/>
      <c r="D887" s="5"/>
    </row>
    <row r="888" spans="3:4" ht="12.75">
      <c r="C888" s="5"/>
      <c r="D888" s="5"/>
    </row>
    <row r="889" spans="3:4" ht="12.75">
      <c r="C889" s="5"/>
      <c r="D889" s="5"/>
    </row>
    <row r="890" spans="3:4" ht="12.75">
      <c r="C890" s="5"/>
      <c r="D890" s="5"/>
    </row>
    <row r="891" spans="3:4" ht="12.75">
      <c r="C891" s="5"/>
      <c r="D891" s="5"/>
    </row>
    <row r="892" spans="3:4" ht="12.75">
      <c r="C892" s="5"/>
      <c r="D892" s="5"/>
    </row>
    <row r="893" spans="3:4" ht="12.75">
      <c r="C893" s="5"/>
      <c r="D893" s="5"/>
    </row>
    <row r="894" spans="3:4" ht="12.75">
      <c r="C894" s="5"/>
      <c r="D894" s="5"/>
    </row>
    <row r="895" spans="3:4" ht="12.75">
      <c r="C895" s="5"/>
      <c r="D895" s="5"/>
    </row>
    <row r="896" spans="3:4" ht="12.75">
      <c r="C896" s="5"/>
      <c r="D896" s="5"/>
    </row>
    <row r="897" spans="3:4" ht="12.75">
      <c r="C897" s="5"/>
      <c r="D897" s="5"/>
    </row>
    <row r="898" spans="3:4" ht="12.75">
      <c r="C898" s="5"/>
      <c r="D898" s="5"/>
    </row>
    <row r="899" spans="3:4" ht="12.75">
      <c r="C899" s="5"/>
      <c r="D899" s="5"/>
    </row>
    <row r="900" spans="3:4" ht="12.75">
      <c r="C900" s="5"/>
      <c r="D900" s="5"/>
    </row>
    <row r="901" spans="3:4" ht="12.75">
      <c r="C901" s="5"/>
      <c r="D901" s="5"/>
    </row>
    <row r="902" spans="3:4" ht="12.75">
      <c r="C902" s="5"/>
      <c r="D902" s="5"/>
    </row>
    <row r="903" spans="3:4" ht="12.75">
      <c r="C903" s="5"/>
      <c r="D903" s="5"/>
    </row>
    <row r="904" spans="3:4" ht="12.75">
      <c r="C904" s="5"/>
      <c r="D904" s="5"/>
    </row>
    <row r="905" spans="3:4" ht="12.75">
      <c r="C905" s="5"/>
      <c r="D905" s="5"/>
    </row>
    <row r="906" spans="3:4" ht="12.75">
      <c r="C906" s="5"/>
      <c r="D906" s="5"/>
    </row>
    <row r="907" spans="3:4" ht="12.75">
      <c r="C907" s="5"/>
      <c r="D907" s="5"/>
    </row>
    <row r="908" spans="3:4" ht="12.75">
      <c r="C908" s="5"/>
      <c r="D908" s="5"/>
    </row>
    <row r="909" spans="3:4" ht="12.75">
      <c r="C909" s="5"/>
      <c r="D909" s="5"/>
    </row>
    <row r="910" spans="3:4" ht="12.75">
      <c r="C910" s="5"/>
      <c r="D910" s="5"/>
    </row>
    <row r="911" spans="3:4" ht="12.75">
      <c r="C911" s="5"/>
      <c r="D911" s="5"/>
    </row>
    <row r="912" spans="3:4" ht="12.75">
      <c r="C912" s="5"/>
      <c r="D912" s="5"/>
    </row>
    <row r="913" spans="3:4" ht="12.75">
      <c r="C913" s="5"/>
      <c r="D913" s="5"/>
    </row>
    <row r="914" spans="3:4" ht="12.75">
      <c r="C914" s="5"/>
      <c r="D914" s="5"/>
    </row>
    <row r="915" spans="3:4" ht="12.75">
      <c r="C915" s="5"/>
      <c r="D915" s="5"/>
    </row>
    <row r="916" spans="3:4" ht="12.75">
      <c r="C916" s="5"/>
      <c r="D916" s="5"/>
    </row>
    <row r="917" spans="3:4" ht="12.75">
      <c r="C917" s="5"/>
      <c r="D917" s="5"/>
    </row>
    <row r="918" spans="3:4" ht="12.75">
      <c r="C918" s="5"/>
      <c r="D918" s="5"/>
    </row>
    <row r="919" spans="3:4" ht="12.75">
      <c r="C919" s="5"/>
      <c r="D919" s="5"/>
    </row>
    <row r="920" spans="3:4" ht="12.75">
      <c r="C920" s="5"/>
      <c r="D920" s="5"/>
    </row>
    <row r="921" spans="3:4" ht="12.75">
      <c r="C921" s="5"/>
      <c r="D921" s="5"/>
    </row>
    <row r="922" spans="3:4" ht="12.75">
      <c r="C922" s="5"/>
      <c r="D922" s="5"/>
    </row>
    <row r="923" spans="3:4" ht="12.75">
      <c r="C923" s="5"/>
      <c r="D923" s="5"/>
    </row>
    <row r="924" spans="3:4" ht="12.75">
      <c r="C924" s="5"/>
      <c r="D924" s="5"/>
    </row>
    <row r="925" spans="3:4" ht="12.75">
      <c r="C925" s="5"/>
      <c r="D925" s="5"/>
    </row>
    <row r="926" spans="3:4" ht="12.75">
      <c r="C926" s="5"/>
      <c r="D926" s="5"/>
    </row>
    <row r="927" spans="3:4" ht="12.75">
      <c r="C927" s="5"/>
      <c r="D927" s="5"/>
    </row>
    <row r="928" spans="3:4" ht="12.75">
      <c r="C928" s="5"/>
      <c r="D928" s="5"/>
    </row>
    <row r="929" spans="3:4" ht="12.75">
      <c r="C929" s="5"/>
      <c r="D929" s="5"/>
    </row>
    <row r="930" spans="3:4" ht="12.75">
      <c r="C930" s="5"/>
      <c r="D930" s="5"/>
    </row>
    <row r="931" spans="3:4" ht="12.75">
      <c r="C931" s="5"/>
      <c r="D931" s="5"/>
    </row>
    <row r="932" spans="3:4" ht="12.75">
      <c r="C932" s="5"/>
      <c r="D932" s="5"/>
    </row>
    <row r="933" spans="3:4" ht="12.75">
      <c r="C933" s="5"/>
      <c r="D933" s="5"/>
    </row>
    <row r="934" spans="3:4" ht="12.75">
      <c r="C934" s="5"/>
      <c r="D934" s="5"/>
    </row>
    <row r="935" spans="3:4" ht="12.75">
      <c r="C935" s="5"/>
      <c r="D935" s="5"/>
    </row>
    <row r="936" spans="3:4" ht="12.75">
      <c r="C936" s="5"/>
      <c r="D936" s="5"/>
    </row>
    <row r="937" spans="3:4" ht="12.75">
      <c r="C937" s="5"/>
      <c r="D937" s="5"/>
    </row>
    <row r="938" spans="3:4" ht="12.75">
      <c r="C938" s="5"/>
      <c r="D938" s="5"/>
    </row>
    <row r="939" spans="3:4" ht="12.75">
      <c r="C939" s="5"/>
      <c r="D939" s="5"/>
    </row>
    <row r="940" spans="3:4" ht="12.75">
      <c r="C940" s="5"/>
      <c r="D940" s="5"/>
    </row>
    <row r="941" spans="3:4" ht="12.75">
      <c r="C941" s="5"/>
      <c r="D941" s="5"/>
    </row>
    <row r="942" spans="3:4" ht="12.75">
      <c r="C942" s="5"/>
      <c r="D942" s="5"/>
    </row>
    <row r="943" spans="3:4" ht="12.75">
      <c r="C943" s="5"/>
      <c r="D943" s="5"/>
    </row>
    <row r="944" spans="3:4" ht="12.75">
      <c r="C944" s="5"/>
      <c r="D944" s="5"/>
    </row>
    <row r="945" spans="3:4" ht="12.75">
      <c r="C945" s="5"/>
      <c r="D945" s="5"/>
    </row>
    <row r="946" spans="3:4" ht="12.75">
      <c r="C946" s="5"/>
      <c r="D946" s="5"/>
    </row>
    <row r="947" spans="3:4" ht="12.75">
      <c r="C947" s="5"/>
      <c r="D947" s="5"/>
    </row>
    <row r="948" spans="3:4" ht="12.75">
      <c r="C948" s="5"/>
      <c r="D948" s="5"/>
    </row>
    <row r="949" spans="3:4" ht="12.75">
      <c r="C949" s="5"/>
      <c r="D949" s="5"/>
    </row>
    <row r="950" spans="3:4" ht="12.75">
      <c r="C950" s="5"/>
      <c r="D950" s="5"/>
    </row>
    <row r="951" spans="3:4" ht="12.75">
      <c r="C951" s="5"/>
      <c r="D951" s="5"/>
    </row>
    <row r="952" spans="3:4" ht="12.75">
      <c r="C952" s="5"/>
      <c r="D952" s="5"/>
    </row>
    <row r="953" spans="3:4" ht="12.75">
      <c r="C953" s="5"/>
      <c r="D953" s="5"/>
    </row>
    <row r="954" spans="3:4" ht="12.75">
      <c r="C954" s="5"/>
      <c r="D954" s="5"/>
    </row>
    <row r="955" spans="3:4" ht="12.75">
      <c r="C955" s="5"/>
      <c r="D955" s="5"/>
    </row>
    <row r="956" spans="3:4" ht="12.75">
      <c r="C956" s="5"/>
      <c r="D956" s="5"/>
    </row>
    <row r="957" spans="3:4" ht="12.75">
      <c r="C957" s="5"/>
      <c r="D957" s="5"/>
    </row>
    <row r="958" spans="3:4" ht="12.75">
      <c r="C958" s="5"/>
      <c r="D958" s="5"/>
    </row>
    <row r="959" spans="3:4" ht="12.75">
      <c r="C959" s="5"/>
      <c r="D959" s="5"/>
    </row>
    <row r="960" spans="3:4" ht="12.75">
      <c r="C960" s="5"/>
      <c r="D960" s="5"/>
    </row>
    <row r="961" spans="3:4" ht="12.75">
      <c r="C961" s="5"/>
      <c r="D961" s="5"/>
    </row>
    <row r="962" spans="3:4" ht="12.75">
      <c r="C962" s="5"/>
      <c r="D962" s="5"/>
    </row>
    <row r="963" spans="3:4" ht="12.75">
      <c r="C963" s="5"/>
      <c r="D963" s="5"/>
    </row>
    <row r="964" spans="3:4" ht="12.75">
      <c r="C964" s="5"/>
      <c r="D964" s="5"/>
    </row>
    <row r="965" spans="3:4" ht="12.75">
      <c r="C965" s="5"/>
      <c r="D965" s="5"/>
    </row>
    <row r="966" spans="3:4" ht="12.75">
      <c r="C966" s="5"/>
      <c r="D966" s="5"/>
    </row>
    <row r="967" spans="3:4" ht="12.75">
      <c r="C967" s="5"/>
      <c r="D967" s="5"/>
    </row>
    <row r="968" spans="3:4" ht="12.75">
      <c r="C968" s="5"/>
      <c r="D968" s="5"/>
    </row>
    <row r="969" spans="3:4" ht="12.75">
      <c r="C969" s="5"/>
      <c r="D969" s="5"/>
    </row>
    <row r="970" spans="3:4" ht="12.75">
      <c r="C970" s="5"/>
      <c r="D970" s="5"/>
    </row>
    <row r="971" spans="3:4" ht="12.75">
      <c r="C971" s="5"/>
      <c r="D971" s="5"/>
    </row>
    <row r="972" spans="3:4" ht="12.75">
      <c r="C972" s="5"/>
      <c r="D972" s="5"/>
    </row>
    <row r="973" spans="3:4" ht="12.75">
      <c r="C973" s="5"/>
      <c r="D973" s="5"/>
    </row>
    <row r="974" spans="3:4" ht="12.75">
      <c r="C974" s="5"/>
      <c r="D974" s="5"/>
    </row>
    <row r="975" spans="3:4" ht="12.75">
      <c r="C975" s="5"/>
      <c r="D975" s="5"/>
    </row>
    <row r="976" spans="3:4" ht="12.75">
      <c r="C976" s="5"/>
      <c r="D976" s="5"/>
    </row>
    <row r="977" spans="3:4" ht="12.75">
      <c r="C977" s="5"/>
      <c r="D977" s="5"/>
    </row>
    <row r="978" spans="3:4" ht="12.75">
      <c r="C978" s="5"/>
      <c r="D978" s="5"/>
    </row>
    <row r="979" spans="3:4" ht="12.75">
      <c r="C979" s="5"/>
      <c r="D979" s="5"/>
    </row>
    <row r="980" spans="3:4" ht="12.75">
      <c r="C980" s="5"/>
      <c r="D980" s="5"/>
    </row>
    <row r="981" spans="3:4" ht="12.75">
      <c r="C981" s="5"/>
      <c r="D981" s="5"/>
    </row>
    <row r="982" spans="3:4" ht="12.75">
      <c r="C982" s="5"/>
      <c r="D982" s="5"/>
    </row>
    <row r="983" spans="3:4" ht="12.75">
      <c r="C983" s="5"/>
      <c r="D983" s="5"/>
    </row>
    <row r="984" spans="3:4" ht="12.75">
      <c r="C984" s="5"/>
      <c r="D984" s="5"/>
    </row>
    <row r="985" spans="3:4" ht="12.75">
      <c r="C985" s="5"/>
      <c r="D985" s="5"/>
    </row>
    <row r="986" spans="3:4" ht="12.75">
      <c r="C986" s="5"/>
      <c r="D986" s="5"/>
    </row>
    <row r="987" spans="3:4" ht="12.75">
      <c r="C987" s="5"/>
      <c r="D987" s="5"/>
    </row>
    <row r="988" spans="3:4" ht="12.75">
      <c r="C988" s="5"/>
      <c r="D988" s="5"/>
    </row>
    <row r="989" spans="3:4" ht="12.75">
      <c r="C989" s="5"/>
      <c r="D989" s="5"/>
    </row>
    <row r="990" spans="3:4" ht="12.75">
      <c r="C990" s="5"/>
      <c r="D990" s="5"/>
    </row>
    <row r="991" spans="3:4" ht="12.75">
      <c r="C991" s="5"/>
      <c r="D991" s="5"/>
    </row>
    <row r="992" spans="3:4" ht="12.75">
      <c r="C992" s="5"/>
      <c r="D992" s="5"/>
    </row>
    <row r="993" spans="3:4" ht="12.75">
      <c r="C993" s="5"/>
      <c r="D993" s="5"/>
    </row>
    <row r="994" spans="3:4" ht="12.75">
      <c r="C994" s="5"/>
      <c r="D994" s="5"/>
    </row>
    <row r="995" spans="3:4" ht="12.75">
      <c r="C995" s="5"/>
      <c r="D995" s="5"/>
    </row>
    <row r="996" spans="3:4" ht="12.75">
      <c r="C996" s="5"/>
      <c r="D996" s="5"/>
    </row>
    <row r="997" spans="3:4" ht="12.75">
      <c r="C997" s="5"/>
      <c r="D997" s="5"/>
    </row>
    <row r="998" spans="3:4" ht="12.75">
      <c r="C998" s="5"/>
      <c r="D998" s="5"/>
    </row>
    <row r="999" spans="3:4" ht="12.75">
      <c r="C999" s="5"/>
      <c r="D999" s="5"/>
    </row>
    <row r="1000" spans="3:4" ht="12.75">
      <c r="C1000" s="5"/>
      <c r="D1000" s="5"/>
    </row>
    <row r="1001" spans="3:4" ht="12.75">
      <c r="C1001" s="5"/>
      <c r="D1001" s="5"/>
    </row>
    <row r="1002" spans="3:4" ht="12.75">
      <c r="C1002" s="5"/>
      <c r="D1002" s="5"/>
    </row>
    <row r="1003" spans="3:4" ht="12.75">
      <c r="C1003" s="5"/>
      <c r="D1003" s="5"/>
    </row>
    <row r="1004" spans="3:4" ht="12.75">
      <c r="C1004" s="5"/>
      <c r="D1004" s="5"/>
    </row>
    <row r="1005" spans="3:4" ht="12.75">
      <c r="C1005" s="5"/>
      <c r="D1005" s="5"/>
    </row>
    <row r="1006" spans="3:4" ht="12.75">
      <c r="C1006" s="5"/>
      <c r="D1006" s="5"/>
    </row>
    <row r="1007" spans="3:4" ht="12.75">
      <c r="C1007" s="5"/>
      <c r="D1007" s="5"/>
    </row>
    <row r="1008" spans="3:4" ht="12.75">
      <c r="C1008" s="5"/>
      <c r="D1008" s="5"/>
    </row>
    <row r="1009" spans="3:4" ht="12.75">
      <c r="C1009" s="5"/>
      <c r="D1009" s="5"/>
    </row>
    <row r="1010" spans="3:4" ht="12.75">
      <c r="C1010" s="5"/>
      <c r="D1010" s="5"/>
    </row>
    <row r="1011" spans="3:4" ht="12.75">
      <c r="C1011" s="5"/>
      <c r="D1011" s="5"/>
    </row>
    <row r="1012" spans="3:4" ht="12.75">
      <c r="C1012" s="5"/>
      <c r="D1012" s="5"/>
    </row>
    <row r="1013" spans="3:4" ht="12.75">
      <c r="C1013" s="5"/>
      <c r="D1013" s="5"/>
    </row>
    <row r="1014" spans="3:4" ht="12.75">
      <c r="C1014" s="5"/>
      <c r="D1014" s="5"/>
    </row>
    <row r="1015" spans="3:4" ht="12.75">
      <c r="C1015" s="5"/>
      <c r="D1015" s="5"/>
    </row>
    <row r="1016" spans="3:4" ht="12.75">
      <c r="C1016" s="5"/>
      <c r="D1016" s="5"/>
    </row>
    <row r="1017" spans="3:4" ht="12.75">
      <c r="C1017" s="5"/>
      <c r="D1017" s="5"/>
    </row>
    <row r="1018" spans="3:4" ht="12.75">
      <c r="C1018" s="5"/>
      <c r="D1018" s="5"/>
    </row>
    <row r="1019" spans="3:4" ht="12.75">
      <c r="C1019" s="5"/>
      <c r="D1019" s="5"/>
    </row>
    <row r="1020" spans="3:4" ht="12.75">
      <c r="C1020" s="5"/>
      <c r="D1020" s="5"/>
    </row>
    <row r="1021" spans="3:4" ht="12.75">
      <c r="C1021" s="5"/>
      <c r="D1021" s="5"/>
    </row>
    <row r="1022" spans="3:4" ht="12.75">
      <c r="C1022" s="5"/>
      <c r="D1022" s="5"/>
    </row>
    <row r="1023" spans="3:4" ht="12.75">
      <c r="C1023" s="5"/>
      <c r="D1023" s="5"/>
    </row>
    <row r="1024" spans="3:4" ht="12.75">
      <c r="C1024" s="5"/>
      <c r="D1024" s="5"/>
    </row>
    <row r="1025" spans="3:4" ht="12.75">
      <c r="C1025" s="5"/>
      <c r="D1025" s="5"/>
    </row>
    <row r="1026" spans="3:4" ht="12.75">
      <c r="C1026" s="5"/>
      <c r="D1026" s="5"/>
    </row>
    <row r="1027" spans="3:4" ht="12.75">
      <c r="C1027" s="5"/>
      <c r="D1027" s="5"/>
    </row>
    <row r="1028" spans="3:4" ht="12.75">
      <c r="C1028" s="5"/>
      <c r="D1028" s="5"/>
    </row>
    <row r="1029" spans="3:4" ht="12.75">
      <c r="C1029" s="5"/>
      <c r="D1029" s="5"/>
    </row>
    <row r="1030" spans="3:4" ht="12.75">
      <c r="C1030" s="5"/>
      <c r="D1030" s="5"/>
    </row>
    <row r="1031" spans="3:4" ht="12.75">
      <c r="C1031" s="5"/>
      <c r="D1031" s="5"/>
    </row>
    <row r="1032" spans="3:4" ht="12.75">
      <c r="C1032" s="5"/>
      <c r="D1032" s="5"/>
    </row>
    <row r="1033" spans="3:4" ht="12.75">
      <c r="C1033" s="5"/>
      <c r="D1033" s="5"/>
    </row>
    <row r="1034" spans="3:4" ht="12.75">
      <c r="C1034" s="5"/>
      <c r="D1034" s="5"/>
    </row>
    <row r="1035" spans="3:4" ht="12.75">
      <c r="C1035" s="5"/>
      <c r="D1035" s="5"/>
    </row>
    <row r="1036" spans="3:4" ht="12.75">
      <c r="C1036" s="5"/>
      <c r="D1036" s="5"/>
    </row>
    <row r="1037" spans="3:4" ht="12.75">
      <c r="C1037" s="5"/>
      <c r="D1037" s="5"/>
    </row>
    <row r="1038" spans="3:4" ht="12.75">
      <c r="C1038" s="5"/>
      <c r="D1038" s="5"/>
    </row>
    <row r="1039" spans="3:4" ht="12.75">
      <c r="C1039" s="5"/>
      <c r="D1039" s="5"/>
    </row>
    <row r="1040" spans="3:4" ht="12.75">
      <c r="C1040" s="5"/>
      <c r="D1040" s="5"/>
    </row>
    <row r="1041" spans="3:4" ht="12.75">
      <c r="C1041" s="5"/>
      <c r="D1041" s="5"/>
    </row>
    <row r="1042" spans="3:4" ht="12.75">
      <c r="C1042" s="5"/>
      <c r="D1042" s="5"/>
    </row>
    <row r="1043" spans="3:4" ht="12.75">
      <c r="C1043" s="5"/>
      <c r="D1043" s="5"/>
    </row>
    <row r="1044" spans="3:4" ht="12.75">
      <c r="C1044" s="5"/>
      <c r="D1044" s="5"/>
    </row>
    <row r="1045" spans="3:4" ht="12.75">
      <c r="C1045" s="5"/>
      <c r="D1045" s="5"/>
    </row>
    <row r="1046" spans="3:4" ht="12.75">
      <c r="C1046" s="5"/>
      <c r="D1046" s="5"/>
    </row>
    <row r="1047" spans="3:4" ht="12.75">
      <c r="C1047" s="5"/>
      <c r="D1047" s="5"/>
    </row>
    <row r="1048" spans="3:4" ht="12.75">
      <c r="C1048" s="5"/>
      <c r="D1048" s="5"/>
    </row>
    <row r="1049" spans="3:4" ht="12.75">
      <c r="C1049" s="5"/>
      <c r="D1049" s="5"/>
    </row>
    <row r="1050" spans="3:4" ht="12.75">
      <c r="C1050" s="5"/>
      <c r="D1050" s="5"/>
    </row>
    <row r="1051" spans="3:4" ht="12.75">
      <c r="C1051" s="5"/>
      <c r="D1051" s="5"/>
    </row>
    <row r="1052" spans="3:4" ht="12.75">
      <c r="C1052" s="5"/>
      <c r="D1052" s="5"/>
    </row>
    <row r="1053" spans="3:4" ht="12.75">
      <c r="C1053" s="5"/>
      <c r="D1053" s="5"/>
    </row>
    <row r="1054" spans="3:4" ht="12.75">
      <c r="C1054" s="5"/>
      <c r="D1054" s="5"/>
    </row>
    <row r="1055" spans="3:4" ht="12.75">
      <c r="C1055" s="5"/>
      <c r="D1055" s="5"/>
    </row>
    <row r="1056" spans="3:4" ht="12.75">
      <c r="C1056" s="5"/>
      <c r="D1056" s="5"/>
    </row>
    <row r="1057" spans="3:4" ht="12.75">
      <c r="C1057" s="5"/>
      <c r="D1057" s="5"/>
    </row>
    <row r="1058" spans="3:4" ht="12.75">
      <c r="C1058" s="5"/>
      <c r="D1058" s="5"/>
    </row>
    <row r="1059" spans="3:4" ht="12.75">
      <c r="C1059" s="5"/>
      <c r="D1059" s="5"/>
    </row>
    <row r="1060" spans="3:4" ht="12.75">
      <c r="C1060" s="5"/>
      <c r="D1060" s="5"/>
    </row>
    <row r="1061" spans="3:4" ht="12.75">
      <c r="C1061" s="5"/>
      <c r="D1061" s="5"/>
    </row>
    <row r="1062" spans="3:4" ht="12.75">
      <c r="C1062" s="5"/>
      <c r="D1062" s="5"/>
    </row>
    <row r="1063" spans="3:4" ht="12.75">
      <c r="C1063" s="5"/>
      <c r="D1063" s="5"/>
    </row>
    <row r="1064" spans="3:4" ht="12.75">
      <c r="C1064" s="5"/>
      <c r="D1064" s="5"/>
    </row>
    <row r="1065" spans="3:4" ht="12.75">
      <c r="C1065" s="5"/>
      <c r="D1065" s="5"/>
    </row>
    <row r="1066" spans="3:4" ht="12.75">
      <c r="C1066" s="5"/>
      <c r="D1066" s="5"/>
    </row>
    <row r="1067" spans="3:4" ht="12.75">
      <c r="C1067" s="5"/>
      <c r="D1067" s="5"/>
    </row>
    <row r="1068" spans="3:4" ht="12.75">
      <c r="C1068" s="5"/>
      <c r="D1068" s="5"/>
    </row>
    <row r="1069" spans="3:4" ht="12.75">
      <c r="C1069" s="5"/>
      <c r="D1069" s="5"/>
    </row>
    <row r="1070" spans="3:4" ht="12.75">
      <c r="C1070" s="5"/>
      <c r="D1070" s="5"/>
    </row>
    <row r="1071" spans="3:4" ht="12.75">
      <c r="C1071" s="5"/>
      <c r="D1071" s="5"/>
    </row>
    <row r="1072" spans="3:4" ht="12.75">
      <c r="C1072" s="5"/>
      <c r="D1072" s="5"/>
    </row>
    <row r="1073" spans="3:4" ht="12.75">
      <c r="C1073" s="5"/>
      <c r="D1073" s="5"/>
    </row>
    <row r="1074" spans="3:4" ht="12.75">
      <c r="C1074" s="5"/>
      <c r="D1074" s="5"/>
    </row>
    <row r="1075" spans="3:4" ht="12.75">
      <c r="C1075" s="5"/>
      <c r="D1075" s="5"/>
    </row>
    <row r="1076" spans="3:4" ht="12.75">
      <c r="C1076" s="5"/>
      <c r="D1076" s="5"/>
    </row>
    <row r="1077" spans="3:4" ht="12.75">
      <c r="C1077" s="5"/>
      <c r="D1077" s="5"/>
    </row>
    <row r="1078" spans="3:4" ht="12.75">
      <c r="C1078" s="5"/>
      <c r="D1078" s="5"/>
    </row>
    <row r="1079" spans="3:4" ht="12.75">
      <c r="C1079" s="5"/>
      <c r="D1079" s="5"/>
    </row>
    <row r="1080" spans="3:4" ht="12.75">
      <c r="C1080" s="5"/>
      <c r="D1080" s="5"/>
    </row>
    <row r="1081" spans="3:4" ht="12.75">
      <c r="C1081" s="5"/>
      <c r="D1081" s="5"/>
    </row>
    <row r="1082" spans="3:4" ht="12.75">
      <c r="C1082" s="5"/>
      <c r="D1082" s="5"/>
    </row>
    <row r="1083" spans="3:4" ht="12.75">
      <c r="C1083" s="5"/>
      <c r="D1083" s="5"/>
    </row>
    <row r="1084" spans="3:4" ht="12.75">
      <c r="C1084" s="5"/>
      <c r="D1084" s="5"/>
    </row>
    <row r="1085" spans="3:4" ht="12.75">
      <c r="C1085" s="5"/>
      <c r="D1085" s="5"/>
    </row>
    <row r="1086" spans="3:4" ht="12.75">
      <c r="C1086" s="5"/>
      <c r="D1086" s="5"/>
    </row>
    <row r="1087" spans="3:4" ht="12.75">
      <c r="C1087" s="5"/>
      <c r="D1087" s="5"/>
    </row>
    <row r="1088" spans="3:4" ht="12.75">
      <c r="C1088" s="5"/>
      <c r="D1088" s="5"/>
    </row>
    <row r="1089" spans="3:4" ht="12.75">
      <c r="C1089" s="5"/>
      <c r="D1089" s="5"/>
    </row>
    <row r="1090" spans="3:4" ht="12.75">
      <c r="C1090" s="5"/>
      <c r="D1090" s="5"/>
    </row>
    <row r="1091" spans="3:4" ht="12.75">
      <c r="C1091" s="5"/>
      <c r="D1091" s="5"/>
    </row>
    <row r="1092" spans="3:4" ht="12.75">
      <c r="C1092" s="5"/>
      <c r="D1092" s="5"/>
    </row>
    <row r="1093" spans="3:4" ht="12.75">
      <c r="C1093" s="5"/>
      <c r="D1093" s="5"/>
    </row>
    <row r="1094" spans="3:4" ht="12.75">
      <c r="C1094" s="5"/>
      <c r="D1094" s="5"/>
    </row>
    <row r="1095" spans="3:4" ht="12.75">
      <c r="C1095" s="5"/>
      <c r="D1095" s="5"/>
    </row>
    <row r="1096" spans="3:4" ht="12.75">
      <c r="C1096" s="5"/>
      <c r="D1096" s="5"/>
    </row>
    <row r="1097" spans="3:4" ht="12.75">
      <c r="C1097" s="5"/>
      <c r="D1097" s="5"/>
    </row>
    <row r="1098" spans="3:4" ht="12.75">
      <c r="C1098" s="5"/>
      <c r="D1098" s="5"/>
    </row>
    <row r="1099" spans="3:4" ht="12.75">
      <c r="C1099" s="5"/>
      <c r="D1099" s="5"/>
    </row>
    <row r="1100" spans="3:4" ht="12.75">
      <c r="C1100" s="5"/>
      <c r="D1100" s="5"/>
    </row>
    <row r="1101" spans="3:4" ht="12.75">
      <c r="C1101" s="5"/>
      <c r="D1101" s="5"/>
    </row>
    <row r="1102" spans="3:4" ht="12.75">
      <c r="C1102" s="5"/>
      <c r="D1102" s="5"/>
    </row>
    <row r="1103" spans="3:4" ht="12.75">
      <c r="C1103" s="5"/>
      <c r="D1103" s="5"/>
    </row>
    <row r="1104" spans="3:4" ht="12.75">
      <c r="C1104" s="5"/>
      <c r="D1104" s="5"/>
    </row>
    <row r="1105" spans="3:4" ht="12.75">
      <c r="C1105" s="5"/>
      <c r="D1105" s="5"/>
    </row>
    <row r="1106" spans="3:4" ht="12.75">
      <c r="C1106" s="5"/>
      <c r="D1106" s="5"/>
    </row>
    <row r="1107" spans="3:4" ht="12.75">
      <c r="C1107" s="5"/>
      <c r="D1107" s="5"/>
    </row>
    <row r="1108" spans="3:4" ht="12.75">
      <c r="C1108" s="5"/>
      <c r="D1108" s="5"/>
    </row>
    <row r="1109" spans="3:4" ht="12.75">
      <c r="C1109" s="5"/>
      <c r="D1109" s="5"/>
    </row>
    <row r="1110" spans="3:4" ht="12.75">
      <c r="C1110" s="5"/>
      <c r="D1110" s="5"/>
    </row>
    <row r="1111" spans="3:4" ht="12.75">
      <c r="C1111" s="5"/>
      <c r="D1111" s="5"/>
    </row>
    <row r="1112" spans="3:4" ht="12.75">
      <c r="C1112" s="5"/>
      <c r="D1112" s="5"/>
    </row>
    <row r="1113" spans="3:4" ht="12.75">
      <c r="C1113" s="5"/>
      <c r="D1113" s="5"/>
    </row>
    <row r="1114" spans="3:4" ht="12.75">
      <c r="C1114" s="5"/>
      <c r="D1114" s="5"/>
    </row>
    <row r="1115" spans="3:4" ht="12.75">
      <c r="C1115" s="5"/>
      <c r="D1115" s="5"/>
    </row>
    <row r="1116" spans="3:4" ht="12.75">
      <c r="C1116" s="5"/>
      <c r="D1116" s="5"/>
    </row>
    <row r="1117" spans="3:4" ht="12.75">
      <c r="C1117" s="5"/>
      <c r="D1117" s="5"/>
    </row>
    <row r="1118" spans="3:4" ht="12.75">
      <c r="C1118" s="5"/>
      <c r="D1118" s="5"/>
    </row>
    <row r="1119" spans="3:4" ht="12.75">
      <c r="C1119" s="5"/>
      <c r="D1119" s="5"/>
    </row>
    <row r="1120" spans="3:4" ht="12.75">
      <c r="C1120" s="5"/>
      <c r="D1120" s="5"/>
    </row>
    <row r="1121" spans="3:4" ht="12.75">
      <c r="C1121" s="5"/>
      <c r="D1121" s="5"/>
    </row>
    <row r="1122" spans="3:4" ht="12.75">
      <c r="C1122" s="5"/>
      <c r="D1122" s="5"/>
    </row>
    <row r="1123" spans="3:4" ht="12.75">
      <c r="C1123" s="5"/>
      <c r="D1123" s="5"/>
    </row>
    <row r="1124" spans="3:4" ht="12.75">
      <c r="C1124" s="5"/>
      <c r="D1124" s="5"/>
    </row>
    <row r="1125" spans="3:4" ht="12.75">
      <c r="C1125" s="5"/>
      <c r="D1125" s="5"/>
    </row>
    <row r="1126" spans="3:4" ht="12.75">
      <c r="C1126" s="5"/>
      <c r="D1126" s="5"/>
    </row>
    <row r="1127" spans="3:4" ht="12.75">
      <c r="C1127" s="5"/>
      <c r="D1127" s="5"/>
    </row>
    <row r="1128" spans="3:4" ht="12.75">
      <c r="C1128" s="5"/>
      <c r="D1128" s="5"/>
    </row>
    <row r="1129" spans="3:4" ht="12.75">
      <c r="C1129" s="5"/>
      <c r="D1129" s="5"/>
    </row>
    <row r="1130" spans="3:4" ht="12.75">
      <c r="C1130" s="5"/>
      <c r="D1130" s="5"/>
    </row>
    <row r="1131" spans="3:4" ht="12.75">
      <c r="C1131" s="5"/>
      <c r="D1131" s="5"/>
    </row>
    <row r="1132" spans="3:4" ht="12.75">
      <c r="C1132" s="5"/>
      <c r="D1132" s="5"/>
    </row>
    <row r="1133" spans="3:4" ht="12.75">
      <c r="C1133" s="5"/>
      <c r="D1133" s="5"/>
    </row>
    <row r="1134" spans="3:4" ht="12.75">
      <c r="C1134" s="5"/>
      <c r="D1134" s="5"/>
    </row>
    <row r="1135" spans="3:4" ht="12.75">
      <c r="C1135" s="5"/>
      <c r="D1135" s="5"/>
    </row>
    <row r="1136" spans="3:4" ht="12.75">
      <c r="C1136" s="5"/>
      <c r="D1136" s="5"/>
    </row>
    <row r="1137" spans="3:4" ht="12.75">
      <c r="C1137" s="5"/>
      <c r="D1137" s="5"/>
    </row>
    <row r="1138" spans="3:4" ht="12.75">
      <c r="C1138" s="5"/>
      <c r="D1138" s="5"/>
    </row>
    <row r="1139" spans="3:4" ht="12.75">
      <c r="C1139" s="5"/>
      <c r="D1139" s="5"/>
    </row>
    <row r="1140" spans="3:4" ht="12.75">
      <c r="C1140" s="5"/>
      <c r="D1140" s="5"/>
    </row>
    <row r="1141" spans="3:4" ht="12.75">
      <c r="C1141" s="5"/>
      <c r="D1141" s="5"/>
    </row>
    <row r="1142" spans="3:4" ht="12.75">
      <c r="C1142" s="5"/>
      <c r="D1142" s="5"/>
    </row>
    <row r="1143" spans="3:4" ht="12.75">
      <c r="C1143" s="5"/>
      <c r="D1143" s="5"/>
    </row>
    <row r="1144" spans="3:4" ht="12.75">
      <c r="C1144" s="5"/>
      <c r="D1144" s="5"/>
    </row>
    <row r="1145" spans="3:4" ht="12.75">
      <c r="C1145" s="5"/>
      <c r="D1145" s="5"/>
    </row>
    <row r="1146" spans="3:4" ht="12.75">
      <c r="C1146" s="5"/>
      <c r="D1146" s="5"/>
    </row>
    <row r="1147" spans="3:4" ht="12.75">
      <c r="C1147" s="5"/>
      <c r="D1147" s="5"/>
    </row>
    <row r="1148" spans="3:4" ht="12.75">
      <c r="C1148" s="5"/>
      <c r="D1148" s="5"/>
    </row>
    <row r="1149" spans="3:4" ht="12.75">
      <c r="C1149" s="5"/>
      <c r="D1149" s="5"/>
    </row>
    <row r="1150" spans="3:4" ht="12.75">
      <c r="C1150" s="5"/>
      <c r="D1150" s="5"/>
    </row>
    <row r="1151" spans="3:4" ht="12.75">
      <c r="C1151" s="5"/>
      <c r="D1151" s="5"/>
    </row>
    <row r="1152" spans="3:4" ht="12.75">
      <c r="C1152" s="5"/>
      <c r="D1152" s="5"/>
    </row>
    <row r="1153" spans="3:4" ht="12.75">
      <c r="C1153" s="5"/>
      <c r="D1153" s="5"/>
    </row>
    <row r="1154" spans="3:4" ht="12.75">
      <c r="C1154" s="5"/>
      <c r="D1154" s="5"/>
    </row>
    <row r="1155" spans="3:4" ht="12.75">
      <c r="C1155" s="5"/>
      <c r="D1155" s="5"/>
    </row>
    <row r="1156" spans="3:4" ht="12.75">
      <c r="C1156" s="5"/>
      <c r="D1156" s="5"/>
    </row>
    <row r="1157" spans="3:4" ht="12.75">
      <c r="C1157" s="5"/>
      <c r="D1157" s="5"/>
    </row>
    <row r="1158" spans="3:4" ht="12.75">
      <c r="C1158" s="5"/>
      <c r="D1158" s="5"/>
    </row>
    <row r="1159" spans="3:4" ht="12.75">
      <c r="C1159" s="5"/>
      <c r="D1159" s="5"/>
    </row>
    <row r="1160" spans="3:4" ht="12.75">
      <c r="C1160" s="5"/>
      <c r="D1160" s="5"/>
    </row>
    <row r="1161" spans="3:4" ht="12.75">
      <c r="C1161" s="5"/>
      <c r="D1161" s="5"/>
    </row>
    <row r="1162" spans="3:4" ht="12.75">
      <c r="C1162" s="5"/>
      <c r="D1162" s="5"/>
    </row>
    <row r="1163" spans="3:4" ht="12.75">
      <c r="C1163" s="5"/>
      <c r="D1163" s="5"/>
    </row>
    <row r="1164" spans="3:4" ht="12.75">
      <c r="C1164" s="5"/>
      <c r="D1164" s="5"/>
    </row>
    <row r="1165" spans="3:4" ht="12.75">
      <c r="C1165" s="5"/>
      <c r="D1165" s="5"/>
    </row>
    <row r="1166" spans="3:4" ht="12.75">
      <c r="C1166" s="5"/>
      <c r="D1166" s="5"/>
    </row>
    <row r="1167" spans="3:4" ht="12.75">
      <c r="C1167" s="5"/>
      <c r="D1167" s="5"/>
    </row>
    <row r="1168" spans="3:4" ht="12.75">
      <c r="C1168" s="5"/>
      <c r="D1168" s="5"/>
    </row>
    <row r="1169" spans="3:4" ht="12.75">
      <c r="C1169" s="5"/>
      <c r="D1169" s="5"/>
    </row>
    <row r="1170" spans="3:4" ht="12.75">
      <c r="C1170" s="5"/>
      <c r="D1170" s="5"/>
    </row>
    <row r="1171" spans="3:4" ht="12.75">
      <c r="C1171" s="5"/>
      <c r="D1171" s="5"/>
    </row>
    <row r="1172" spans="3:4" ht="12.75">
      <c r="C1172" s="5"/>
      <c r="D1172" s="5"/>
    </row>
    <row r="1173" spans="3:4" ht="12.75">
      <c r="C1173" s="5"/>
      <c r="D1173" s="5"/>
    </row>
    <row r="1174" spans="3:4" ht="12.75">
      <c r="C1174" s="5"/>
      <c r="D1174" s="5"/>
    </row>
    <row r="1175" spans="3:4" ht="12.75">
      <c r="C1175" s="5"/>
      <c r="D1175" s="5"/>
    </row>
    <row r="1176" spans="3:4" ht="12.75">
      <c r="C1176" s="5"/>
      <c r="D1176" s="5"/>
    </row>
    <row r="1177" spans="3:4" ht="12.75">
      <c r="C1177" s="5"/>
      <c r="D1177" s="5"/>
    </row>
    <row r="1178" spans="3:4" ht="12.75">
      <c r="C1178" s="5"/>
      <c r="D1178" s="5"/>
    </row>
    <row r="1179" spans="3:4" ht="12.75">
      <c r="C1179" s="5"/>
      <c r="D1179" s="5"/>
    </row>
    <row r="1180" spans="3:4" ht="12.75">
      <c r="C1180" s="5"/>
      <c r="D1180" s="5"/>
    </row>
    <row r="1181" spans="3:4" ht="12.75">
      <c r="C1181" s="5"/>
      <c r="D1181" s="5"/>
    </row>
    <row r="1182" spans="3:4" ht="12.75">
      <c r="C1182" s="5"/>
      <c r="D1182" s="5"/>
    </row>
    <row r="1183" spans="3:4" ht="12.75">
      <c r="C1183" s="5"/>
      <c r="D1183" s="5"/>
    </row>
    <row r="1184" spans="3:4" ht="12.75">
      <c r="C1184" s="5"/>
      <c r="D1184" s="5"/>
    </row>
    <row r="1185" spans="3:4" ht="12.75">
      <c r="C1185" s="5"/>
      <c r="D1185" s="5"/>
    </row>
    <row r="1186" spans="3:4" ht="12.75">
      <c r="C1186" s="5"/>
      <c r="D1186" s="5"/>
    </row>
    <row r="1187" spans="3:4" ht="12.75">
      <c r="C1187" s="5"/>
      <c r="D1187" s="5"/>
    </row>
    <row r="1188" spans="3:4" ht="12.75">
      <c r="C1188" s="5"/>
      <c r="D1188" s="5"/>
    </row>
    <row r="1189" spans="3:4" ht="12.75">
      <c r="C1189" s="5"/>
      <c r="D1189" s="5"/>
    </row>
    <row r="1190" spans="3:4" ht="12.75">
      <c r="C1190" s="5"/>
      <c r="D1190" s="5"/>
    </row>
    <row r="1191" spans="3:4" ht="12.75">
      <c r="C1191" s="5"/>
      <c r="D1191" s="5"/>
    </row>
    <row r="1192" spans="3:4" ht="12.75">
      <c r="C1192" s="5"/>
      <c r="D1192" s="5"/>
    </row>
    <row r="1193" spans="3:4" ht="12.75">
      <c r="C1193" s="5"/>
      <c r="D1193" s="5"/>
    </row>
    <row r="1194" spans="3:4" ht="12.75">
      <c r="C1194" s="5"/>
      <c r="D1194" s="5"/>
    </row>
    <row r="1195" spans="3:4" ht="12.75">
      <c r="C1195" s="5"/>
      <c r="D1195" s="5"/>
    </row>
    <row r="1196" spans="3:4" ht="12.75">
      <c r="C1196" s="5"/>
      <c r="D1196" s="5"/>
    </row>
    <row r="1197" spans="3:4" ht="12.75">
      <c r="C1197" s="5"/>
      <c r="D1197" s="5"/>
    </row>
    <row r="1198" spans="3:4" ht="12.75">
      <c r="C1198" s="5"/>
      <c r="D1198" s="5"/>
    </row>
    <row r="1199" spans="3:4" ht="12.75">
      <c r="C1199" s="5"/>
      <c r="D1199" s="5"/>
    </row>
    <row r="1200" spans="3:4" ht="12.75">
      <c r="C1200" s="5"/>
      <c r="D1200" s="5"/>
    </row>
    <row r="1201" spans="3:4" ht="12.75">
      <c r="C1201" s="5"/>
      <c r="D1201" s="5"/>
    </row>
    <row r="1202" spans="3:4" ht="12.75">
      <c r="C1202" s="5"/>
      <c r="D1202" s="5"/>
    </row>
    <row r="1203" spans="3:4" ht="12.75">
      <c r="C1203" s="5"/>
      <c r="D1203" s="5"/>
    </row>
    <row r="1204" spans="3:4" ht="12.75">
      <c r="C1204" s="5"/>
      <c r="D1204" s="5"/>
    </row>
    <row r="1205" spans="3:4" ht="12.75">
      <c r="C1205" s="5"/>
      <c r="D1205" s="5"/>
    </row>
    <row r="1206" spans="3:4" ht="12.75">
      <c r="C1206" s="5"/>
      <c r="D1206" s="5"/>
    </row>
    <row r="1207" spans="3:4" ht="12.75">
      <c r="C1207" s="5"/>
      <c r="D1207" s="5"/>
    </row>
    <row r="1208" spans="3:4" ht="12.75">
      <c r="C1208" s="5"/>
      <c r="D1208" s="5"/>
    </row>
    <row r="1209" spans="3:4" ht="12.75">
      <c r="C1209" s="5"/>
      <c r="D1209" s="5"/>
    </row>
    <row r="1210" spans="3:4" ht="12.75">
      <c r="C1210" s="5"/>
      <c r="D1210" s="5"/>
    </row>
    <row r="1211" spans="3:4" ht="12.75">
      <c r="C1211" s="5"/>
      <c r="D1211" s="5"/>
    </row>
    <row r="1212" spans="3:4" ht="12.75">
      <c r="C1212" s="5"/>
      <c r="D1212" s="5"/>
    </row>
    <row r="1213" spans="3:4" ht="12.75">
      <c r="C1213" s="5"/>
      <c r="D1213" s="5"/>
    </row>
    <row r="1214" spans="3:4" ht="12.75">
      <c r="C1214" s="5"/>
      <c r="D1214" s="5"/>
    </row>
    <row r="1215" spans="3:4" ht="12.75">
      <c r="C1215" s="5"/>
      <c r="D1215" s="5"/>
    </row>
    <row r="1216" spans="3:4" ht="12.75">
      <c r="C1216" s="5"/>
      <c r="D1216" s="5"/>
    </row>
    <row r="1217" spans="3:4" ht="12.75">
      <c r="C1217" s="5"/>
      <c r="D1217" s="5"/>
    </row>
    <row r="1218" spans="3:4" ht="12.75">
      <c r="C1218" s="5"/>
      <c r="D1218" s="5"/>
    </row>
    <row r="1219" spans="3:4" ht="12.75">
      <c r="C1219" s="5"/>
      <c r="D1219" s="5"/>
    </row>
    <row r="1220" spans="3:4" ht="12.75">
      <c r="C1220" s="5"/>
      <c r="D1220" s="5"/>
    </row>
    <row r="1221" spans="3:4" ht="12.75">
      <c r="C1221" s="5"/>
      <c r="D1221" s="5"/>
    </row>
    <row r="1222" spans="3:4" ht="12.75">
      <c r="C1222" s="5"/>
      <c r="D1222" s="5"/>
    </row>
    <row r="1223" spans="3:4" ht="12.75">
      <c r="C1223" s="5"/>
      <c r="D1223" s="5"/>
    </row>
    <row r="1224" spans="3:4" ht="12.75">
      <c r="C1224" s="5"/>
      <c r="D1224" s="5"/>
    </row>
    <row r="1225" spans="3:4" ht="12.75">
      <c r="C1225" s="5"/>
      <c r="D1225" s="5"/>
    </row>
    <row r="1226" spans="3:4" ht="12.75">
      <c r="C1226" s="5"/>
      <c r="D1226" s="5"/>
    </row>
    <row r="1227" spans="3:4" ht="12.75">
      <c r="C1227" s="5"/>
      <c r="D1227" s="5"/>
    </row>
    <row r="1228" spans="3:4" ht="12.75">
      <c r="C1228" s="5"/>
      <c r="D1228" s="5"/>
    </row>
    <row r="1229" spans="3:4" ht="12.75">
      <c r="C1229" s="5"/>
      <c r="D1229" s="5"/>
    </row>
    <row r="1230" spans="3:4" ht="12.75">
      <c r="C1230" s="5"/>
      <c r="D1230" s="5"/>
    </row>
    <row r="1231" spans="3:4" ht="12.75">
      <c r="C1231" s="5"/>
      <c r="D1231" s="5"/>
    </row>
    <row r="1232" spans="3:4" ht="12.75">
      <c r="C1232" s="5"/>
      <c r="D1232" s="5"/>
    </row>
    <row r="1233" spans="3:4" ht="12.75">
      <c r="C1233" s="5"/>
      <c r="D1233" s="5"/>
    </row>
    <row r="1234" spans="3:4" ht="12.75">
      <c r="C1234" s="5"/>
      <c r="D1234" s="5"/>
    </row>
    <row r="1235" spans="3:4" ht="12.75">
      <c r="C1235" s="5"/>
      <c r="D1235" s="5"/>
    </row>
    <row r="1236" spans="3:4" ht="12.75">
      <c r="C1236" s="5"/>
      <c r="D1236" s="5"/>
    </row>
    <row r="1237" spans="3:4" ht="12.75">
      <c r="C1237" s="5"/>
      <c r="D1237" s="5"/>
    </row>
    <row r="1238" spans="3:4" ht="12.75">
      <c r="C1238" s="5"/>
      <c r="D1238" s="5"/>
    </row>
    <row r="1239" spans="3:4" ht="12.75">
      <c r="C1239" s="5"/>
      <c r="D1239" s="5"/>
    </row>
    <row r="1240" spans="3:4" ht="12.75">
      <c r="C1240" s="5"/>
      <c r="D1240" s="5"/>
    </row>
    <row r="1241" spans="3:4" ht="12.75">
      <c r="C1241" s="5"/>
      <c r="D1241" s="5"/>
    </row>
    <row r="1242" spans="3:4" ht="12.75">
      <c r="C1242" s="5"/>
      <c r="D1242" s="5"/>
    </row>
    <row r="1243" spans="3:4" ht="12.75">
      <c r="C1243" s="5"/>
      <c r="D1243" s="5"/>
    </row>
    <row r="1244" spans="3:4" ht="12.75">
      <c r="C1244" s="5"/>
      <c r="D1244" s="5"/>
    </row>
    <row r="1245" spans="3:4" ht="12.75">
      <c r="C1245" s="5"/>
      <c r="D1245" s="5"/>
    </row>
    <row r="1246" spans="3:4" ht="12.75">
      <c r="C1246" s="5"/>
      <c r="D1246" s="5"/>
    </row>
    <row r="1247" spans="3:4" ht="12.75">
      <c r="C1247" s="5"/>
      <c r="D1247" s="5"/>
    </row>
    <row r="1248" spans="3:4" ht="12.75">
      <c r="C1248" s="5"/>
      <c r="D1248" s="5"/>
    </row>
    <row r="1249" spans="3:4" ht="12.75">
      <c r="C1249" s="5"/>
      <c r="D1249" s="5"/>
    </row>
    <row r="1250" spans="3:4" ht="12.75">
      <c r="C1250" s="5"/>
      <c r="D1250" s="5"/>
    </row>
    <row r="1251" spans="3:4" ht="12.75">
      <c r="C1251" s="5"/>
      <c r="D1251" s="5"/>
    </row>
    <row r="1252" spans="3:4" ht="12.75">
      <c r="C1252" s="5"/>
      <c r="D1252" s="5"/>
    </row>
    <row r="1253" spans="3:4" ht="12.75">
      <c r="C1253" s="5"/>
      <c r="D1253" s="5"/>
    </row>
    <row r="1254" spans="3:4" ht="12.75">
      <c r="C1254" s="5"/>
      <c r="D1254" s="5"/>
    </row>
    <row r="1255" spans="3:4" ht="12.75">
      <c r="C1255" s="5"/>
      <c r="D1255" s="5"/>
    </row>
    <row r="1256" spans="3:4" ht="12.75">
      <c r="C1256" s="5"/>
      <c r="D1256" s="5"/>
    </row>
    <row r="1257" spans="3:4" ht="12.75">
      <c r="C1257" s="5"/>
      <c r="D1257" s="5"/>
    </row>
    <row r="1258" spans="3:4" ht="12.75">
      <c r="C1258" s="5"/>
      <c r="D1258" s="5"/>
    </row>
    <row r="1259" spans="3:4" ht="12.75">
      <c r="C1259" s="5"/>
      <c r="D1259" s="5"/>
    </row>
    <row r="1260" spans="3:4" ht="12.75">
      <c r="C1260" s="5"/>
      <c r="D1260" s="5"/>
    </row>
    <row r="1261" spans="3:4" ht="12.75">
      <c r="C1261" s="5"/>
      <c r="D1261" s="5"/>
    </row>
    <row r="1262" spans="3:4" ht="12.75">
      <c r="C1262" s="5"/>
      <c r="D1262" s="5"/>
    </row>
    <row r="1263" spans="3:4" ht="12.75">
      <c r="C1263" s="5"/>
      <c r="D1263" s="5"/>
    </row>
    <row r="1264" spans="3:4" ht="12.75">
      <c r="C1264" s="5"/>
      <c r="D1264" s="5"/>
    </row>
    <row r="1265" spans="3:4" ht="12.75">
      <c r="C1265" s="5"/>
      <c r="D1265" s="5"/>
    </row>
    <row r="1266" spans="3:4" ht="12.75">
      <c r="C1266" s="5"/>
      <c r="D1266" s="5"/>
    </row>
    <row r="1267" spans="3:4" ht="12.75">
      <c r="C1267" s="5"/>
      <c r="D1267" s="5"/>
    </row>
    <row r="1268" spans="3:4" ht="12.75">
      <c r="C1268" s="5"/>
      <c r="D1268" s="5"/>
    </row>
    <row r="1269" spans="3:4" ht="12.75">
      <c r="C1269" s="5"/>
      <c r="D1269" s="5"/>
    </row>
    <row r="1270" spans="3:4" ht="12.75">
      <c r="C1270" s="5"/>
      <c r="D1270" s="5"/>
    </row>
    <row r="1271" spans="3:4" ht="12.75">
      <c r="C1271" s="5"/>
      <c r="D1271" s="5"/>
    </row>
    <row r="1272" spans="3:4" ht="12.75">
      <c r="C1272" s="5"/>
      <c r="D1272" s="5"/>
    </row>
    <row r="1273" spans="3:4" ht="12.75">
      <c r="C1273" s="5"/>
      <c r="D1273" s="5"/>
    </row>
    <row r="1274" spans="3:4" ht="12.75">
      <c r="C1274" s="5"/>
      <c r="D1274" s="5"/>
    </row>
    <row r="1275" spans="3:4" ht="12.75">
      <c r="C1275" s="5"/>
      <c r="D1275" s="5"/>
    </row>
    <row r="1276" spans="3:4" ht="12.75">
      <c r="C1276" s="5"/>
      <c r="D1276" s="5"/>
    </row>
    <row r="1277" spans="3:4" ht="12.75">
      <c r="C1277" s="5"/>
      <c r="D1277" s="5"/>
    </row>
    <row r="1278" spans="3:4" ht="12.75">
      <c r="C1278" s="5"/>
      <c r="D1278" s="5"/>
    </row>
    <row r="1279" spans="3:4" ht="12.75">
      <c r="C1279" s="5"/>
      <c r="D1279" s="5"/>
    </row>
    <row r="1280" spans="3:4" ht="12.75">
      <c r="C1280" s="5"/>
      <c r="D1280" s="5"/>
    </row>
    <row r="1281" spans="3:4" ht="12.75">
      <c r="C1281" s="5"/>
      <c r="D1281" s="5"/>
    </row>
    <row r="1282" spans="3:4" ht="12.75">
      <c r="C1282" s="5"/>
      <c r="D1282" s="5"/>
    </row>
    <row r="1283" spans="3:4" ht="12.75">
      <c r="C1283" s="5"/>
      <c r="D1283" s="5"/>
    </row>
    <row r="1284" spans="3:4" ht="12.75">
      <c r="C1284" s="5"/>
      <c r="D1284" s="5"/>
    </row>
    <row r="1285" spans="3:4" ht="12.75">
      <c r="C1285" s="5"/>
      <c r="D1285" s="5"/>
    </row>
    <row r="1286" spans="3:4" ht="12.75">
      <c r="C1286" s="5"/>
      <c r="D1286" s="5"/>
    </row>
    <row r="1287" spans="3:4" ht="12.75">
      <c r="C1287" s="5"/>
      <c r="D1287" s="5"/>
    </row>
    <row r="1288" spans="3:4" ht="12.75">
      <c r="C1288" s="5"/>
      <c r="D1288" s="5"/>
    </row>
    <row r="1289" spans="3:4" ht="12.75">
      <c r="C1289" s="5"/>
      <c r="D1289" s="5"/>
    </row>
    <row r="1290" spans="3:4" ht="12.75">
      <c r="C1290" s="5"/>
      <c r="D1290" s="5"/>
    </row>
    <row r="1291" spans="3:4" ht="12.75">
      <c r="C1291" s="5"/>
      <c r="D1291" s="5"/>
    </row>
    <row r="1292" spans="3:4" ht="12.75">
      <c r="C1292" s="5"/>
      <c r="D1292" s="5"/>
    </row>
    <row r="1293" spans="3:4" ht="12.75">
      <c r="C1293" s="5"/>
      <c r="D1293" s="5"/>
    </row>
    <row r="1294" spans="3:4" ht="12.75">
      <c r="C1294" s="5"/>
      <c r="D1294" s="5"/>
    </row>
    <row r="1295" spans="3:4" ht="12.75">
      <c r="C1295" s="5"/>
      <c r="D1295" s="5"/>
    </row>
    <row r="1296" spans="3:4" ht="12.75">
      <c r="C1296" s="5"/>
      <c r="D1296" s="5"/>
    </row>
    <row r="1297" spans="3:4" ht="12.75">
      <c r="C1297" s="5"/>
      <c r="D1297" s="5"/>
    </row>
    <row r="1298" spans="3:4" ht="12.75">
      <c r="C1298" s="5"/>
      <c r="D1298" s="5"/>
    </row>
    <row r="1299" spans="3:4" ht="12.75">
      <c r="C1299" s="5"/>
      <c r="D1299" s="5"/>
    </row>
    <row r="1300" spans="3:4" ht="12.75">
      <c r="C1300" s="5"/>
      <c r="D1300" s="5"/>
    </row>
    <row r="1301" spans="3:4" ht="12.75">
      <c r="C1301" s="5"/>
      <c r="D1301" s="5"/>
    </row>
    <row r="1302" spans="3:4" ht="12.75">
      <c r="C1302" s="5"/>
      <c r="D1302" s="5"/>
    </row>
    <row r="1303" spans="3:4" ht="12.75">
      <c r="C1303" s="5"/>
      <c r="D1303" s="5"/>
    </row>
    <row r="1304" spans="3:4" ht="12.75">
      <c r="C1304" s="5"/>
      <c r="D1304" s="5"/>
    </row>
    <row r="1305" spans="3:4" ht="12.75">
      <c r="C1305" s="5"/>
      <c r="D1305" s="5"/>
    </row>
    <row r="1306" spans="3:4" ht="12.75">
      <c r="C1306" s="5"/>
      <c r="D1306" s="5"/>
    </row>
    <row r="1307" spans="3:4" ht="12.75">
      <c r="C1307" s="5"/>
      <c r="D1307" s="5"/>
    </row>
    <row r="1308" spans="3:4" ht="12.75">
      <c r="C1308" s="5"/>
      <c r="D1308" s="5"/>
    </row>
    <row r="1309" spans="3:4" ht="12.75">
      <c r="C1309" s="5"/>
      <c r="D1309" s="5"/>
    </row>
    <row r="1310" spans="3:4" ht="12.75">
      <c r="C1310" s="5"/>
      <c r="D1310" s="5"/>
    </row>
    <row r="1311" spans="3:4" ht="12.75">
      <c r="C1311" s="5"/>
      <c r="D1311" s="5"/>
    </row>
    <row r="1312" spans="3:4" ht="12.75">
      <c r="C1312" s="5"/>
      <c r="D1312" s="5"/>
    </row>
    <row r="1313" spans="3:4" ht="12.75">
      <c r="C1313" s="5"/>
      <c r="D1313" s="5"/>
    </row>
    <row r="1314" spans="3:4" ht="12.75">
      <c r="C1314" s="5"/>
      <c r="D1314" s="5"/>
    </row>
    <row r="1315" spans="3:4" ht="12.75">
      <c r="C1315" s="5"/>
      <c r="D1315" s="5"/>
    </row>
    <row r="1316" spans="3:4" ht="12.75">
      <c r="C1316" s="5"/>
      <c r="D1316" s="5"/>
    </row>
    <row r="1317" spans="3:4" ht="12.75">
      <c r="C1317" s="5"/>
      <c r="D1317" s="5"/>
    </row>
    <row r="1318" spans="3:4" ht="12.75">
      <c r="C1318" s="5"/>
      <c r="D1318" s="5"/>
    </row>
    <row r="1319" spans="3:4" ht="12.75">
      <c r="C1319" s="5"/>
      <c r="D1319" s="5"/>
    </row>
    <row r="1320" spans="3:4" ht="12.75">
      <c r="C1320" s="5"/>
      <c r="D1320" s="5"/>
    </row>
    <row r="1321" spans="3:4" ht="12.75">
      <c r="C1321" s="5"/>
      <c r="D1321" s="5"/>
    </row>
    <row r="1322" spans="3:4" ht="12.75">
      <c r="C1322" s="5"/>
      <c r="D1322" s="5"/>
    </row>
    <row r="1323" spans="3:4" ht="12.75">
      <c r="C1323" s="5"/>
      <c r="D1323" s="5"/>
    </row>
    <row r="1324" spans="3:4" ht="12.75">
      <c r="C1324" s="5"/>
      <c r="D1324" s="5"/>
    </row>
    <row r="1325" spans="3:4" ht="12.75">
      <c r="C1325" s="5"/>
      <c r="D1325" s="5"/>
    </row>
    <row r="1326" spans="3:4" ht="12.75">
      <c r="C1326" s="5"/>
      <c r="D1326" s="5"/>
    </row>
    <row r="1327" spans="3:4" ht="12.75">
      <c r="C1327" s="5"/>
      <c r="D1327" s="5"/>
    </row>
    <row r="1328" spans="3:4" ht="12.75">
      <c r="C1328" s="5"/>
      <c r="D1328" s="5"/>
    </row>
    <row r="1329" spans="3:4" ht="12.75">
      <c r="C1329" s="5"/>
      <c r="D1329" s="5"/>
    </row>
    <row r="1330" spans="3:4" ht="12.75">
      <c r="C1330" s="5"/>
      <c r="D1330" s="5"/>
    </row>
    <row r="1331" spans="3:4" ht="12.75">
      <c r="C1331" s="5"/>
      <c r="D1331" s="5"/>
    </row>
    <row r="1332" spans="3:4" ht="12.75">
      <c r="C1332" s="5"/>
      <c r="D1332" s="5"/>
    </row>
    <row r="1333" spans="3:4" ht="12.75">
      <c r="C1333" s="5"/>
      <c r="D1333" s="5"/>
    </row>
    <row r="1334" spans="3:4" ht="12.75">
      <c r="C1334" s="5"/>
      <c r="D1334" s="5"/>
    </row>
    <row r="1335" spans="3:4" ht="12.75">
      <c r="C1335" s="5"/>
      <c r="D1335" s="5"/>
    </row>
    <row r="1336" spans="3:4" ht="12.75">
      <c r="C1336" s="5"/>
      <c r="D1336" s="5"/>
    </row>
    <row r="1337" spans="3:4" ht="12.75">
      <c r="C1337" s="5"/>
      <c r="D1337" s="5"/>
    </row>
    <row r="1338" spans="3:4" ht="12.75">
      <c r="C1338" s="5"/>
      <c r="D1338" s="5"/>
    </row>
    <row r="1339" spans="3:4" ht="12.75">
      <c r="C1339" s="5"/>
      <c r="D1339" s="5"/>
    </row>
    <row r="1340" spans="3:4" ht="12.75">
      <c r="C1340" s="5"/>
      <c r="D1340" s="5"/>
    </row>
    <row r="1341" spans="3:4" ht="12.75">
      <c r="C1341" s="5"/>
      <c r="D1341" s="5"/>
    </row>
    <row r="1342" spans="3:4" ht="12.75">
      <c r="C1342" s="5"/>
      <c r="D1342" s="5"/>
    </row>
    <row r="1343" spans="3:4" ht="12.75">
      <c r="C1343" s="5"/>
      <c r="D1343" s="5"/>
    </row>
    <row r="1344" spans="3:4" ht="12.75">
      <c r="C1344" s="5"/>
      <c r="D1344" s="5"/>
    </row>
    <row r="1345" spans="3:4" ht="12.75">
      <c r="C1345" s="5"/>
      <c r="D1345" s="5"/>
    </row>
    <row r="1346" spans="3:4" ht="12.75">
      <c r="C1346" s="5"/>
      <c r="D1346" s="5"/>
    </row>
    <row r="1347" spans="3:4" ht="12.75">
      <c r="C1347" s="5"/>
      <c r="D1347" s="5"/>
    </row>
    <row r="1348" spans="3:4" ht="12.75">
      <c r="C1348" s="5"/>
      <c r="D1348" s="5"/>
    </row>
    <row r="1349" spans="3:4" ht="12.75">
      <c r="C1349" s="5"/>
      <c r="D1349" s="5"/>
    </row>
    <row r="1350" spans="3:4" ht="12.75">
      <c r="C1350" s="5"/>
      <c r="D1350" s="5"/>
    </row>
    <row r="1351" spans="3:4" ht="12.75">
      <c r="C1351" s="5"/>
      <c r="D1351" s="5"/>
    </row>
    <row r="1352" spans="3:4" ht="12.75">
      <c r="C1352" s="5"/>
      <c r="D1352" s="5"/>
    </row>
    <row r="1353" spans="3:4" ht="12.75">
      <c r="C1353" s="5"/>
      <c r="D1353" s="5"/>
    </row>
    <row r="1354" spans="3:4" ht="12.75">
      <c r="C1354" s="5"/>
      <c r="D1354" s="5"/>
    </row>
    <row r="1355" spans="3:4" ht="12.75">
      <c r="C1355" s="5"/>
      <c r="D1355" s="5"/>
    </row>
    <row r="1356" spans="3:4" ht="12.75">
      <c r="C1356" s="5"/>
      <c r="D1356" s="5"/>
    </row>
    <row r="1357" spans="3:4" ht="12.75">
      <c r="C1357" s="5"/>
      <c r="D1357" s="5"/>
    </row>
    <row r="1358" spans="3:4" ht="12.75">
      <c r="C1358" s="5"/>
      <c r="D1358" s="5"/>
    </row>
    <row r="1359" spans="3:4" ht="12.75">
      <c r="C1359" s="5"/>
      <c r="D1359" s="5"/>
    </row>
    <row r="1360" spans="3:4" ht="12.75">
      <c r="C1360" s="5"/>
      <c r="D1360" s="5"/>
    </row>
    <row r="1361" spans="3:4" ht="12.75">
      <c r="C1361" s="5"/>
      <c r="D1361" s="5"/>
    </row>
    <row r="1362" spans="3:4" ht="12.75">
      <c r="C1362" s="5"/>
      <c r="D1362" s="5"/>
    </row>
    <row r="1363" spans="3:4" ht="12.75">
      <c r="C1363" s="5"/>
      <c r="D1363" s="5"/>
    </row>
    <row r="1364" spans="3:4" ht="12.75">
      <c r="C1364" s="5"/>
      <c r="D1364" s="5"/>
    </row>
    <row r="1365" spans="3:4" ht="12.75">
      <c r="C1365" s="5"/>
      <c r="D1365" s="5"/>
    </row>
    <row r="1366" spans="3:4" ht="12.75">
      <c r="C1366" s="5"/>
      <c r="D1366" s="5"/>
    </row>
    <row r="1367" spans="3:4" ht="12.75">
      <c r="C1367" s="5"/>
      <c r="D1367" s="5"/>
    </row>
    <row r="1368" spans="3:4" ht="12.75">
      <c r="C1368" s="5"/>
      <c r="D1368" s="5"/>
    </row>
    <row r="1369" spans="3:4" ht="12.75">
      <c r="C1369" s="5"/>
      <c r="D1369" s="5"/>
    </row>
    <row r="1370" spans="3:4" ht="12.75">
      <c r="C1370" s="5"/>
      <c r="D1370" s="5"/>
    </row>
    <row r="1371" spans="3:4" ht="12.75">
      <c r="C1371" s="5"/>
      <c r="D1371" s="5"/>
    </row>
    <row r="1372" spans="3:4" ht="12.75">
      <c r="C1372" s="5"/>
      <c r="D1372" s="5"/>
    </row>
    <row r="1373" spans="3:4" ht="12.75">
      <c r="C1373" s="5"/>
      <c r="D1373" s="5"/>
    </row>
    <row r="1374" spans="3:4" ht="12.75">
      <c r="C1374" s="5"/>
      <c r="D1374" s="5"/>
    </row>
    <row r="1375" spans="3:4" ht="12.75">
      <c r="C1375" s="5"/>
      <c r="D1375" s="5"/>
    </row>
    <row r="1376" spans="3:4" ht="12.75">
      <c r="C1376" s="5"/>
      <c r="D1376" s="5"/>
    </row>
    <row r="1377" spans="3:4" ht="12.75">
      <c r="C1377" s="5"/>
      <c r="D1377" s="5"/>
    </row>
    <row r="1378" spans="3:4" ht="12.75">
      <c r="C1378" s="5"/>
      <c r="D1378" s="5"/>
    </row>
    <row r="1379" spans="3:4" ht="12.75">
      <c r="C1379" s="5"/>
      <c r="D1379" s="5"/>
    </row>
    <row r="1380" spans="3:4" ht="12.75">
      <c r="C1380" s="5"/>
      <c r="D1380" s="5"/>
    </row>
    <row r="1381" spans="3:4" ht="12.75">
      <c r="C1381" s="5"/>
      <c r="D1381" s="5"/>
    </row>
    <row r="1382" spans="3:4" ht="12.75">
      <c r="C1382" s="5"/>
      <c r="D1382" s="5"/>
    </row>
    <row r="1383" spans="3:4" ht="12.75">
      <c r="C1383" s="5"/>
      <c r="D1383" s="5"/>
    </row>
    <row r="1384" spans="3:4" ht="12.75">
      <c r="C1384" s="5"/>
      <c r="D1384" s="5"/>
    </row>
    <row r="1385" spans="3:4" ht="12.75">
      <c r="C1385" s="5"/>
      <c r="D1385" s="5"/>
    </row>
    <row r="1386" spans="3:4" ht="12.75">
      <c r="C1386" s="5"/>
      <c r="D1386" s="5"/>
    </row>
    <row r="1387" spans="3:4" ht="12.75">
      <c r="C1387" s="5"/>
      <c r="D1387" s="5"/>
    </row>
    <row r="1388" spans="3:4" ht="12.75">
      <c r="C1388" s="5"/>
      <c r="D1388" s="5"/>
    </row>
    <row r="1389" spans="3:4" ht="12.75">
      <c r="C1389" s="5"/>
      <c r="D1389" s="5"/>
    </row>
    <row r="1390" spans="3:4" ht="12.75">
      <c r="C1390" s="5"/>
      <c r="D1390" s="5"/>
    </row>
    <row r="1391" spans="3:4" ht="12.75">
      <c r="C1391" s="5"/>
      <c r="D1391" s="5"/>
    </row>
    <row r="1392" spans="3:4" ht="12.75">
      <c r="C1392" s="5"/>
      <c r="D1392" s="5"/>
    </row>
    <row r="1393" spans="3:4" ht="12.75">
      <c r="C1393" s="5"/>
      <c r="D1393" s="5"/>
    </row>
    <row r="1394" spans="3:4" ht="12.75">
      <c r="C1394" s="5"/>
      <c r="D1394" s="5"/>
    </row>
    <row r="1395" spans="3:4" ht="12.75">
      <c r="C1395" s="5"/>
      <c r="D1395" s="5"/>
    </row>
    <row r="1396" spans="3:4" ht="12.75">
      <c r="C1396" s="5"/>
      <c r="D1396" s="5"/>
    </row>
    <row r="1397" spans="3:4" ht="12.75">
      <c r="C1397" s="5"/>
      <c r="D1397" s="5"/>
    </row>
    <row r="1398" spans="3:4" ht="12.75">
      <c r="C1398" s="5"/>
      <c r="D1398" s="5"/>
    </row>
    <row r="1399" spans="3:4" ht="12.75">
      <c r="C1399" s="5"/>
      <c r="D1399" s="5"/>
    </row>
    <row r="1400" spans="3:4" ht="12.75">
      <c r="C1400" s="5"/>
      <c r="D1400" s="5"/>
    </row>
    <row r="1401" spans="3:4" ht="12.75">
      <c r="C1401" s="5"/>
      <c r="D1401" s="5"/>
    </row>
    <row r="1402" spans="3:4" ht="12.75">
      <c r="C1402" s="5"/>
      <c r="D1402" s="5"/>
    </row>
    <row r="1403" spans="3:4" ht="12.75">
      <c r="C1403" s="5"/>
      <c r="D1403" s="5"/>
    </row>
    <row r="1404" spans="3:4" ht="12.75">
      <c r="C1404" s="5"/>
      <c r="D1404" s="5"/>
    </row>
    <row r="1405" spans="3:4" ht="12.75">
      <c r="C1405" s="5"/>
      <c r="D1405" s="5"/>
    </row>
    <row r="1406" spans="3:4" ht="12.75">
      <c r="C1406" s="5"/>
      <c r="D1406" s="5"/>
    </row>
    <row r="1407" spans="3:4" ht="12.75">
      <c r="C1407" s="5"/>
      <c r="D1407" s="5"/>
    </row>
    <row r="1408" spans="3:4" ht="12.75">
      <c r="C1408" s="5"/>
      <c r="D1408" s="5"/>
    </row>
    <row r="1409" spans="3:4" ht="12.75">
      <c r="C1409" s="5"/>
      <c r="D1409" s="5"/>
    </row>
    <row r="1410" spans="3:4" ht="12.75">
      <c r="C1410" s="5"/>
      <c r="D1410" s="5"/>
    </row>
    <row r="1411" spans="3:4" ht="12.75">
      <c r="C1411" s="5"/>
      <c r="D1411" s="5"/>
    </row>
    <row r="1412" spans="3:4" ht="12.75">
      <c r="C1412" s="5"/>
      <c r="D1412" s="5"/>
    </row>
    <row r="1413" spans="3:4" ht="12.75">
      <c r="C1413" s="5"/>
      <c r="D1413" s="5"/>
    </row>
    <row r="1414" spans="3:4" ht="12.75">
      <c r="C1414" s="5"/>
      <c r="D1414" s="5"/>
    </row>
    <row r="1415" spans="3:4" ht="12.75">
      <c r="C1415" s="5"/>
      <c r="D1415" s="5"/>
    </row>
    <row r="1416" spans="3:4" ht="12.75">
      <c r="C1416" s="5"/>
      <c r="D1416" s="5"/>
    </row>
    <row r="1417" spans="3:4" ht="12.75">
      <c r="C1417" s="5"/>
      <c r="D1417" s="5"/>
    </row>
    <row r="1418" spans="3:4" ht="12.75">
      <c r="C1418" s="5"/>
      <c r="D1418" s="5"/>
    </row>
    <row r="1419" spans="3:4" ht="12.75">
      <c r="C1419" s="5"/>
      <c r="D1419" s="5"/>
    </row>
    <row r="1420" spans="3:4" ht="12.75">
      <c r="C1420" s="5"/>
      <c r="D1420" s="5"/>
    </row>
    <row r="1421" spans="3:4" ht="12.75">
      <c r="C1421" s="5"/>
      <c r="D1421" s="5"/>
    </row>
    <row r="1422" spans="3:4" ht="12.75">
      <c r="C1422" s="5"/>
      <c r="D1422" s="5"/>
    </row>
    <row r="1423" spans="3:4" ht="12.75">
      <c r="C1423" s="5"/>
      <c r="D1423" s="5"/>
    </row>
    <row r="1424" spans="3:4" ht="12.75">
      <c r="C1424" s="5"/>
      <c r="D1424" s="5"/>
    </row>
    <row r="1425" spans="3:4" ht="12.75">
      <c r="C1425" s="5"/>
      <c r="D1425" s="5"/>
    </row>
    <row r="1426" spans="3:4" ht="12.75">
      <c r="C1426" s="5"/>
      <c r="D1426" s="5"/>
    </row>
    <row r="1427" spans="3:4" ht="12.75">
      <c r="C1427" s="5"/>
      <c r="D1427" s="5"/>
    </row>
    <row r="1428" spans="3:4" ht="12.75">
      <c r="C1428" s="5"/>
      <c r="D1428" s="5"/>
    </row>
    <row r="1429" spans="3:4" ht="12.75">
      <c r="C1429" s="5"/>
      <c r="D1429" s="5"/>
    </row>
    <row r="1430" spans="3:4" ht="12.75">
      <c r="C1430" s="5"/>
      <c r="D1430" s="5"/>
    </row>
    <row r="1431" spans="3:4" ht="12.75">
      <c r="C1431" s="5"/>
      <c r="D1431" s="5"/>
    </row>
    <row r="1432" spans="3:4" ht="12.75">
      <c r="C1432" s="5"/>
      <c r="D1432" s="5"/>
    </row>
    <row r="1433" spans="3:4" ht="12.75">
      <c r="C1433" s="5"/>
      <c r="D1433" s="5"/>
    </row>
    <row r="1434" spans="3:4" ht="12.75">
      <c r="C1434" s="5"/>
      <c r="D1434" s="5"/>
    </row>
    <row r="1435" spans="3:4" ht="12.75">
      <c r="C1435" s="5"/>
      <c r="D1435" s="5"/>
    </row>
    <row r="1436" spans="3:4" ht="12.75">
      <c r="C1436" s="5"/>
      <c r="D1436" s="5"/>
    </row>
    <row r="1437" spans="3:4" ht="12.75">
      <c r="C1437" s="5"/>
      <c r="D1437" s="5"/>
    </row>
    <row r="1438" spans="3:4" ht="12.75">
      <c r="C1438" s="5"/>
      <c r="D1438" s="5"/>
    </row>
    <row r="1439" spans="3:4" ht="12.75">
      <c r="C1439" s="5"/>
      <c r="D1439" s="5"/>
    </row>
    <row r="1440" spans="3:4" ht="12.75">
      <c r="C1440" s="5"/>
      <c r="D1440" s="5"/>
    </row>
    <row r="1441" spans="3:4" ht="12.75">
      <c r="C1441" s="5"/>
      <c r="D1441" s="5"/>
    </row>
    <row r="1442" spans="3:4" ht="12.75">
      <c r="C1442" s="5"/>
      <c r="D1442" s="5"/>
    </row>
    <row r="1443" spans="3:4" ht="12.75">
      <c r="C1443" s="5"/>
      <c r="D1443" s="5"/>
    </row>
    <row r="1444" spans="3:4" ht="12.75">
      <c r="C1444" s="5"/>
      <c r="D1444" s="5"/>
    </row>
    <row r="1445" spans="3:4" ht="12.75">
      <c r="C1445" s="5"/>
      <c r="D1445" s="5"/>
    </row>
    <row r="1446" spans="3:4" ht="12.75">
      <c r="C1446" s="5"/>
      <c r="D1446" s="5"/>
    </row>
    <row r="1447" spans="3:4" ht="12.75">
      <c r="C1447" s="5"/>
      <c r="D1447" s="5"/>
    </row>
    <row r="1448" spans="3:4" ht="12.75">
      <c r="C1448" s="5"/>
      <c r="D1448" s="5"/>
    </row>
    <row r="1449" spans="3:4" ht="12.75">
      <c r="C1449" s="5"/>
      <c r="D1449" s="5"/>
    </row>
    <row r="1450" spans="3:4" ht="12.75">
      <c r="C1450" s="5"/>
      <c r="D1450" s="5"/>
    </row>
    <row r="1451" spans="3:4" ht="12.75">
      <c r="C1451" s="5"/>
      <c r="D1451" s="5"/>
    </row>
    <row r="1452" spans="3:4" ht="12.75">
      <c r="C1452" s="5"/>
      <c r="D1452" s="5"/>
    </row>
    <row r="1453" spans="3:4" ht="12.75">
      <c r="C1453" s="5"/>
      <c r="D1453" s="5"/>
    </row>
    <row r="1454" spans="3:4" ht="12.75">
      <c r="C1454" s="5"/>
      <c r="D1454" s="5"/>
    </row>
    <row r="1455" spans="3:4" ht="12.75">
      <c r="C1455" s="5"/>
      <c r="D1455" s="5"/>
    </row>
    <row r="1456" spans="3:4" ht="12.75">
      <c r="C1456" s="5"/>
      <c r="D1456" s="5"/>
    </row>
    <row r="1457" spans="3:4" ht="12.75">
      <c r="C1457" s="5"/>
      <c r="D1457" s="5"/>
    </row>
    <row r="1458" spans="3:4" ht="12.75">
      <c r="C1458" s="5"/>
      <c r="D1458" s="5"/>
    </row>
    <row r="1459" spans="3:4" ht="12.75">
      <c r="C1459" s="5"/>
      <c r="D1459" s="5"/>
    </row>
    <row r="1460" spans="3:4" ht="12.75">
      <c r="C1460" s="5"/>
      <c r="D1460" s="5"/>
    </row>
    <row r="1461" spans="3:4" ht="12.75">
      <c r="C1461" s="5"/>
      <c r="D1461" s="5"/>
    </row>
    <row r="1462" spans="3:4" ht="12.75">
      <c r="C1462" s="5"/>
      <c r="D1462" s="5"/>
    </row>
    <row r="1463" spans="3:4" ht="12.75">
      <c r="C1463" s="5"/>
      <c r="D1463" s="5"/>
    </row>
    <row r="1464" spans="3:4" ht="12.75">
      <c r="C1464" s="5"/>
      <c r="D1464" s="5"/>
    </row>
    <row r="1465" spans="3:4" ht="12.75">
      <c r="C1465" s="5"/>
      <c r="D1465" s="5"/>
    </row>
    <row r="1466" spans="3:4" ht="12.75">
      <c r="C1466" s="5"/>
      <c r="D1466" s="5"/>
    </row>
    <row r="1467" spans="3:4" ht="12.75">
      <c r="C1467" s="5"/>
      <c r="D1467" s="5"/>
    </row>
    <row r="1468" spans="3:4" ht="12.75">
      <c r="C1468" s="5"/>
      <c r="D1468" s="5"/>
    </row>
    <row r="1469" spans="3:4" ht="12.75">
      <c r="C1469" s="5"/>
      <c r="D1469" s="5"/>
    </row>
    <row r="1470" spans="3:4" ht="12.75">
      <c r="C1470" s="5"/>
      <c r="D1470" s="5"/>
    </row>
    <row r="1471" spans="3:4" ht="12.75">
      <c r="C1471" s="5"/>
      <c r="D1471" s="5"/>
    </row>
    <row r="1472" spans="3:4" ht="12.75">
      <c r="C1472" s="5"/>
      <c r="D1472" s="5"/>
    </row>
    <row r="1473" spans="3:4" ht="12.75">
      <c r="C1473" s="5"/>
      <c r="D1473" s="5"/>
    </row>
    <row r="1474" spans="3:4" ht="12.75">
      <c r="C1474" s="5"/>
      <c r="D1474" s="5"/>
    </row>
    <row r="1475" spans="3:4" ht="12.75">
      <c r="C1475" s="5"/>
      <c r="D1475" s="5"/>
    </row>
    <row r="1476" spans="3:4" ht="12.75">
      <c r="C1476" s="5"/>
      <c r="D1476" s="5"/>
    </row>
    <row r="1477" spans="3:4" ht="12.75">
      <c r="C1477" s="5"/>
      <c r="D1477" s="5"/>
    </row>
    <row r="1478" spans="3:4" ht="12.75">
      <c r="C1478" s="5"/>
      <c r="D1478" s="5"/>
    </row>
    <row r="1479" spans="3:4" ht="12.75">
      <c r="C1479" s="5"/>
      <c r="D1479" s="5"/>
    </row>
    <row r="1480" spans="3:4" ht="12.75">
      <c r="C1480" s="5"/>
      <c r="D1480" s="5"/>
    </row>
    <row r="1481" spans="3:4" ht="12.75">
      <c r="C1481" s="5"/>
      <c r="D1481" s="5"/>
    </row>
    <row r="1482" spans="3:4" ht="12.75">
      <c r="C1482" s="5"/>
      <c r="D1482" s="5"/>
    </row>
    <row r="1483" spans="3:4" ht="12.75">
      <c r="C1483" s="5"/>
      <c r="D1483" s="5"/>
    </row>
    <row r="1484" spans="3:4" ht="12.75">
      <c r="C1484" s="5"/>
      <c r="D1484" s="5"/>
    </row>
    <row r="1485" spans="3:4" ht="12.75">
      <c r="C1485" s="5"/>
      <c r="D1485" s="5"/>
    </row>
    <row r="1486" spans="3:4" ht="12.75">
      <c r="C1486" s="5"/>
      <c r="D1486" s="5"/>
    </row>
    <row r="1487" spans="3:4" ht="12.75">
      <c r="C1487" s="5"/>
      <c r="D1487" s="5"/>
    </row>
    <row r="1488" spans="3:4" ht="12.75">
      <c r="C1488" s="5"/>
      <c r="D1488" s="5"/>
    </row>
    <row r="1489" spans="3:4" ht="12.75">
      <c r="C1489" s="5"/>
      <c r="D1489" s="5"/>
    </row>
    <row r="1490" spans="3:4" ht="12.75">
      <c r="C1490" s="5"/>
      <c r="D1490" s="5"/>
    </row>
    <row r="1491" spans="3:4" ht="12.75">
      <c r="C1491" s="5"/>
      <c r="D1491" s="5"/>
    </row>
    <row r="1492" spans="3:4" ht="12.75">
      <c r="C1492" s="5"/>
      <c r="D1492" s="5"/>
    </row>
    <row r="1493" spans="3:4" ht="12.75">
      <c r="C1493" s="5"/>
      <c r="D1493" s="5"/>
    </row>
    <row r="1494" spans="3:4" ht="12.75">
      <c r="C1494" s="5"/>
      <c r="D1494" s="5"/>
    </row>
    <row r="1495" spans="3:4" ht="12.75">
      <c r="C1495" s="5"/>
      <c r="D1495" s="5"/>
    </row>
    <row r="1496" spans="3:4" ht="12.75">
      <c r="C1496" s="5"/>
      <c r="D1496" s="5"/>
    </row>
    <row r="1497" spans="3:4" ht="12.75">
      <c r="C1497" s="5"/>
      <c r="D1497" s="5"/>
    </row>
    <row r="1498" spans="3:4" ht="12.75">
      <c r="C1498" s="5"/>
      <c r="D1498" s="5"/>
    </row>
    <row r="1499" spans="3:4" ht="12.75">
      <c r="C1499" s="5"/>
      <c r="D1499" s="5"/>
    </row>
    <row r="1500" spans="3:4" ht="12.75">
      <c r="C1500" s="5"/>
      <c r="D1500" s="5"/>
    </row>
    <row r="1501" spans="3:4" ht="12.75">
      <c r="C1501" s="5"/>
      <c r="D1501" s="5"/>
    </row>
    <row r="1502" spans="3:4" ht="12.75">
      <c r="C1502" s="5"/>
      <c r="D1502" s="5"/>
    </row>
    <row r="1503" spans="3:4" ht="12.75">
      <c r="C1503" s="5"/>
      <c r="D1503" s="5"/>
    </row>
    <row r="1504" spans="3:4" ht="12.75">
      <c r="C1504" s="5"/>
      <c r="D1504" s="5"/>
    </row>
    <row r="1505" spans="3:4" ht="12.75">
      <c r="C1505" s="5"/>
      <c r="D1505" s="5"/>
    </row>
    <row r="1506" spans="3:4" ht="12.75">
      <c r="C1506" s="5"/>
      <c r="D1506" s="5"/>
    </row>
    <row r="1507" spans="3:4" ht="12.75">
      <c r="C1507" s="5"/>
      <c r="D1507" s="5"/>
    </row>
    <row r="1508" spans="3:4" ht="12.75">
      <c r="C1508" s="5"/>
      <c r="D1508" s="5"/>
    </row>
    <row r="1509" spans="3:4" ht="12.75">
      <c r="C1509" s="5"/>
      <c r="D1509" s="5"/>
    </row>
    <row r="1510" spans="3:4" ht="12.75">
      <c r="C1510" s="5"/>
      <c r="D1510" s="5"/>
    </row>
    <row r="1511" spans="3:4" ht="12.75">
      <c r="C1511" s="5"/>
      <c r="D1511" s="5"/>
    </row>
    <row r="1512" spans="3:4" ht="12.75">
      <c r="C1512" s="5"/>
      <c r="D1512" s="5"/>
    </row>
    <row r="1513" spans="3:4" ht="12.75">
      <c r="C1513" s="5"/>
      <c r="D1513" s="5"/>
    </row>
    <row r="1514" spans="3:4" ht="12.75">
      <c r="C1514" s="5"/>
      <c r="D1514" s="5"/>
    </row>
    <row r="1515" spans="3:4" ht="12.75">
      <c r="C1515" s="5"/>
      <c r="D1515" s="5"/>
    </row>
    <row r="1516" spans="3:4" ht="12.75">
      <c r="C1516" s="5"/>
      <c r="D1516" s="5"/>
    </row>
    <row r="1517" spans="3:4" ht="12.75">
      <c r="C1517" s="5"/>
      <c r="D1517" s="5"/>
    </row>
    <row r="1518" spans="3:4" ht="12.75">
      <c r="C1518" s="5"/>
      <c r="D1518" s="5"/>
    </row>
    <row r="1519" spans="3:4" ht="12.75">
      <c r="C1519" s="5"/>
      <c r="D1519" s="5"/>
    </row>
    <row r="1520" spans="3:4" ht="12.75">
      <c r="C1520" s="5"/>
      <c r="D1520" s="5"/>
    </row>
    <row r="1521" spans="3:4" ht="12.75">
      <c r="C1521" s="5"/>
      <c r="D1521" s="5"/>
    </row>
    <row r="1522" spans="3:4" ht="12.75">
      <c r="C1522" s="5"/>
      <c r="D1522" s="5"/>
    </row>
    <row r="1523" spans="3:4" ht="12.75">
      <c r="C1523" s="5"/>
      <c r="D1523" s="5"/>
    </row>
    <row r="1524" spans="3:4" ht="12.75">
      <c r="C1524" s="5"/>
      <c r="D1524" s="5"/>
    </row>
    <row r="1525" spans="3:4" ht="12.75">
      <c r="C1525" s="5"/>
      <c r="D1525" s="5"/>
    </row>
    <row r="1526" spans="3:4" ht="12.75">
      <c r="C1526" s="5"/>
      <c r="D1526" s="5"/>
    </row>
    <row r="1527" spans="3:4" ht="12.75">
      <c r="C1527" s="5"/>
      <c r="D1527" s="5"/>
    </row>
    <row r="1528" spans="3:4" ht="12.75">
      <c r="C1528" s="5"/>
      <c r="D1528" s="5"/>
    </row>
    <row r="1529" spans="3:4" ht="12.75">
      <c r="C1529" s="5"/>
      <c r="D1529" s="5"/>
    </row>
    <row r="1530" spans="3:4" ht="12.75">
      <c r="C1530" s="5"/>
      <c r="D1530" s="5"/>
    </row>
    <row r="1531" spans="3:4" ht="12.75">
      <c r="C1531" s="5"/>
      <c r="D1531" s="5"/>
    </row>
    <row r="1532" spans="3:4" ht="12.75">
      <c r="C1532" s="5"/>
      <c r="D1532" s="5"/>
    </row>
    <row r="1533" spans="3:4" ht="12.75">
      <c r="C1533" s="5"/>
      <c r="D1533" s="5"/>
    </row>
    <row r="1534" spans="3:4" ht="12.75">
      <c r="C1534" s="5"/>
      <c r="D1534" s="5"/>
    </row>
    <row r="1535" spans="3:4" ht="12.75">
      <c r="C1535" s="5"/>
      <c r="D1535" s="5"/>
    </row>
    <row r="1536" spans="3:4" ht="12.75">
      <c r="C1536" s="5"/>
      <c r="D1536" s="5"/>
    </row>
    <row r="1537" spans="3:4" ht="12.75">
      <c r="C1537" s="5"/>
      <c r="D1537" s="5"/>
    </row>
    <row r="1538" spans="3:4" ht="12.75">
      <c r="C1538" s="5"/>
      <c r="D1538" s="5"/>
    </row>
    <row r="1539" spans="3:4" ht="12.75">
      <c r="C1539" s="5"/>
      <c r="D1539" s="5"/>
    </row>
    <row r="1540" spans="3:4" ht="12.75">
      <c r="C1540" s="5"/>
      <c r="D1540" s="5"/>
    </row>
    <row r="1541" spans="3:4" ht="12.75">
      <c r="C1541" s="5"/>
      <c r="D1541" s="5"/>
    </row>
    <row r="1542" spans="3:4" ht="12.75">
      <c r="C1542" s="5"/>
      <c r="D1542" s="5"/>
    </row>
    <row r="1543" spans="3:4" ht="12.75">
      <c r="C1543" s="5"/>
      <c r="D1543" s="5"/>
    </row>
    <row r="1544" spans="3:4" ht="12.75">
      <c r="C1544" s="5"/>
      <c r="D1544" s="5"/>
    </row>
    <row r="1545" spans="3:4" ht="12.75">
      <c r="C1545" s="5"/>
      <c r="D1545" s="5"/>
    </row>
    <row r="1546" spans="3:4" ht="12.75">
      <c r="C1546" s="5"/>
      <c r="D1546" s="5"/>
    </row>
    <row r="1547" spans="3:4" ht="12.75">
      <c r="C1547" s="5"/>
      <c r="D1547" s="5"/>
    </row>
    <row r="1548" spans="3:4" ht="12.75">
      <c r="C1548" s="5"/>
      <c r="D1548" s="5"/>
    </row>
    <row r="1549" spans="3:4" ht="12.75">
      <c r="C1549" s="5"/>
      <c r="D1549" s="5"/>
    </row>
    <row r="1550" spans="3:4" ht="12.75">
      <c r="C1550" s="5"/>
      <c r="D1550" s="5"/>
    </row>
    <row r="1551" spans="3:4" ht="12.75">
      <c r="C1551" s="5"/>
      <c r="D1551" s="5"/>
    </row>
    <row r="1552" spans="3:4" ht="12.75">
      <c r="C1552" s="5"/>
      <c r="D1552" s="5"/>
    </row>
    <row r="1553" spans="3:4" ht="12.75">
      <c r="C1553" s="5"/>
      <c r="D1553" s="5"/>
    </row>
    <row r="1554" spans="3:4" ht="12.75">
      <c r="C1554" s="5"/>
      <c r="D1554" s="5"/>
    </row>
    <row r="1555" spans="3:4" ht="12.75">
      <c r="C1555" s="5"/>
      <c r="D1555" s="5"/>
    </row>
    <row r="1556" spans="3:4" ht="12.75">
      <c r="C1556" s="5"/>
      <c r="D1556" s="5"/>
    </row>
    <row r="1557" spans="3:4" ht="12.75">
      <c r="C1557" s="5"/>
      <c r="D1557" s="5"/>
    </row>
    <row r="1558" spans="3:4" ht="12.75">
      <c r="C1558" s="5"/>
      <c r="D1558" s="5"/>
    </row>
    <row r="1559" spans="3:4" ht="12.75">
      <c r="C1559" s="5"/>
      <c r="D1559" s="5"/>
    </row>
    <row r="1560" spans="3:4" ht="12.75">
      <c r="C1560" s="5"/>
      <c r="D1560" s="5"/>
    </row>
    <row r="1561" spans="3:4" ht="12.75">
      <c r="C1561" s="5"/>
      <c r="D1561" s="5"/>
    </row>
    <row r="1562" spans="3:4" ht="12.75">
      <c r="C1562" s="5"/>
      <c r="D1562" s="5"/>
    </row>
    <row r="1563" spans="3:4" ht="12.75">
      <c r="C1563" s="5"/>
      <c r="D1563" s="5"/>
    </row>
    <row r="1564" spans="3:4" ht="12.75">
      <c r="C1564" s="5"/>
      <c r="D1564" s="5"/>
    </row>
    <row r="1565" spans="3:4" ht="12.75">
      <c r="C1565" s="5"/>
      <c r="D1565" s="5"/>
    </row>
    <row r="1566" spans="3:4" ht="12.75">
      <c r="C1566" s="5"/>
      <c r="D1566" s="5"/>
    </row>
    <row r="1567" spans="3:4" ht="12.75">
      <c r="C1567" s="5"/>
      <c r="D1567" s="5"/>
    </row>
    <row r="1568" spans="3:4" ht="12.75">
      <c r="C1568" s="5"/>
      <c r="D1568" s="5"/>
    </row>
    <row r="1569" spans="3:4" ht="12.75">
      <c r="C1569" s="5"/>
      <c r="D1569" s="5"/>
    </row>
    <row r="1570" spans="3:4" ht="12.75">
      <c r="C1570" s="5"/>
      <c r="D1570" s="5"/>
    </row>
    <row r="1571" spans="3:4" ht="12.75">
      <c r="C1571" s="5"/>
      <c r="D1571" s="5"/>
    </row>
    <row r="1572" spans="3:4" ht="12.75">
      <c r="C1572" s="5"/>
      <c r="D1572" s="5"/>
    </row>
    <row r="1573" spans="3:4" ht="12.75">
      <c r="C1573" s="5"/>
      <c r="D1573" s="5"/>
    </row>
    <row r="1574" spans="3:4" ht="12.75">
      <c r="C1574" s="5"/>
      <c r="D1574" s="5"/>
    </row>
    <row r="1575" spans="3:4" ht="12.75">
      <c r="C1575" s="5"/>
      <c r="D1575" s="5"/>
    </row>
    <row r="1576" spans="3:4" ht="12.75">
      <c r="C1576" s="5"/>
      <c r="D1576" s="5"/>
    </row>
    <row r="1577" spans="3:4" ht="12.75">
      <c r="C1577" s="5"/>
      <c r="D1577" s="5"/>
    </row>
    <row r="1578" spans="3:4" ht="12.75">
      <c r="C1578" s="5"/>
      <c r="D1578" s="5"/>
    </row>
    <row r="1579" spans="3:4" ht="12.75">
      <c r="C1579" s="5"/>
      <c r="D1579" s="5"/>
    </row>
    <row r="1580" spans="3:4" ht="12.75">
      <c r="C1580" s="5"/>
      <c r="D1580" s="5"/>
    </row>
    <row r="1581" spans="3:4" ht="12.75">
      <c r="C1581" s="5"/>
      <c r="D1581" s="5"/>
    </row>
    <row r="1582" spans="3:4" ht="12.75">
      <c r="C1582" s="5"/>
      <c r="D1582" s="5"/>
    </row>
    <row r="1583" spans="3:4" ht="12.75">
      <c r="C1583" s="5"/>
      <c r="D1583" s="5"/>
    </row>
    <row r="1584" spans="3:4" ht="12.75">
      <c r="C1584" s="5"/>
      <c r="D1584" s="5"/>
    </row>
    <row r="1585" spans="3:4" ht="12.75">
      <c r="C1585" s="5"/>
      <c r="D1585" s="5"/>
    </row>
    <row r="1586" spans="3:4" ht="12.75">
      <c r="C1586" s="5"/>
      <c r="D1586" s="5"/>
    </row>
    <row r="1587" spans="3:4" ht="12.75">
      <c r="C1587" s="5"/>
      <c r="D1587" s="5"/>
    </row>
    <row r="1588" spans="3:4" ht="12.75">
      <c r="C1588" s="5"/>
      <c r="D1588" s="5"/>
    </row>
    <row r="1589" spans="3:4" ht="12.75">
      <c r="C1589" s="5"/>
      <c r="D1589" s="5"/>
    </row>
    <row r="1590" spans="3:4" ht="12.75">
      <c r="C1590" s="5"/>
      <c r="D1590" s="5"/>
    </row>
    <row r="1591" spans="3:4" ht="12.75">
      <c r="C1591" s="5"/>
      <c r="D1591" s="5"/>
    </row>
    <row r="1592" spans="3:4" ht="12.75">
      <c r="C1592" s="5"/>
      <c r="D1592" s="5"/>
    </row>
    <row r="1593" spans="3:4" ht="12.75">
      <c r="C1593" s="5"/>
      <c r="D1593" s="5"/>
    </row>
    <row r="1594" spans="3:4" ht="12.75">
      <c r="C1594" s="5"/>
      <c r="D1594" s="5"/>
    </row>
    <row r="1595" spans="3:4" ht="12.75">
      <c r="C1595" s="5"/>
      <c r="D1595" s="5"/>
    </row>
    <row r="1596" spans="3:4" ht="12.75">
      <c r="C1596" s="5"/>
      <c r="D1596" s="5"/>
    </row>
    <row r="1597" spans="3:4" ht="12.75">
      <c r="C1597" s="5"/>
      <c r="D1597" s="5"/>
    </row>
    <row r="1598" spans="3:4" ht="12.75">
      <c r="C1598" s="5"/>
      <c r="D1598" s="5"/>
    </row>
    <row r="1599" spans="3:4" ht="12.75">
      <c r="C1599" s="5"/>
      <c r="D1599" s="5"/>
    </row>
    <row r="1600" spans="3:4" ht="12.75">
      <c r="C1600" s="5"/>
      <c r="D1600" s="5"/>
    </row>
    <row r="1601" spans="3:4" ht="12.75">
      <c r="C1601" s="5"/>
      <c r="D1601" s="5"/>
    </row>
    <row r="1602" spans="3:4" ht="12.75">
      <c r="C1602" s="5"/>
      <c r="D1602" s="5"/>
    </row>
    <row r="1603" spans="3:4" ht="12.75">
      <c r="C1603" s="5"/>
      <c r="D1603" s="5"/>
    </row>
    <row r="1604" spans="3:4" ht="12.75">
      <c r="C1604" s="5"/>
      <c r="D1604" s="5"/>
    </row>
    <row r="1605" spans="3:4" ht="12.75">
      <c r="C1605" s="5"/>
      <c r="D1605" s="5"/>
    </row>
    <row r="1606" spans="3:4" ht="12.75">
      <c r="C1606" s="5"/>
      <c r="D1606" s="5"/>
    </row>
  </sheetData>
  <mergeCells count="8">
    <mergeCell ref="A2:T2"/>
    <mergeCell ref="S1:T1"/>
    <mergeCell ref="D4:H4"/>
    <mergeCell ref="A4:A5"/>
    <mergeCell ref="B4:B5"/>
    <mergeCell ref="C4:C5"/>
    <mergeCell ref="J4:P4"/>
    <mergeCell ref="R4:T4"/>
  </mergeCells>
  <printOptions horizontalCentered="1"/>
  <pageMargins left="0.3937007874015748" right="0" top="0.7086614173228347" bottom="0.5905511811023623" header="0.5118110236220472" footer="0.31496062992125984"/>
  <pageSetup horizontalDpi="600" verticalDpi="600" orientation="landscape" paperSize="9" scale="75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EK702</dc:creator>
  <cp:keywords/>
  <dc:description/>
  <cp:lastModifiedBy>Kopřivová Věra</cp:lastModifiedBy>
  <cp:lastPrinted>2006-07-12T14:40:29Z</cp:lastPrinted>
  <dcterms:created xsi:type="dcterms:W3CDTF">2002-08-26T10:16:33Z</dcterms:created>
  <dcterms:modified xsi:type="dcterms:W3CDTF">2006-11-13T15:07:54Z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1167579605</vt:i4>
  </property>
  <property fmtid="{D5CDD505-2E9C-101B-9397-08002B2CF9AE}" pid="3" name="_EmailSubject">
    <vt:lpwstr>6. ZR</vt:lpwstr>
  </property>
  <property fmtid="{D5CDD505-2E9C-101B-9397-08002B2CF9AE}" pid="4" name="_AuthorEmail">
    <vt:lpwstr>vkoprivova@kr-kralovehradecky.cz</vt:lpwstr>
  </property>
  <property fmtid="{D5CDD505-2E9C-101B-9397-08002B2CF9AE}" pid="5" name="_AuthorEmailDisplayName">
    <vt:lpwstr>Kopřivová Věra</vt:lpwstr>
  </property>
  <property fmtid="{D5CDD505-2E9C-101B-9397-08002B2CF9AE}" pid="6" name="_PreviousAdHocReviewCycleID">
    <vt:i4>1232722877</vt:i4>
  </property>
</Properties>
</file>