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935" activeTab="0"/>
  </bookViews>
  <sheets>
    <sheet name="FRR-odv.soc.v. (3)-dle priorit" sheetId="1" r:id="rId1"/>
  </sheets>
  <definedNames>
    <definedName name="_xlnm.Print_Titles" localSheetId="0">'FRR-odv.soc.v. (3)-dle priorit'!$1:$8</definedName>
  </definedNames>
  <calcPr fullCalcOnLoad="1"/>
</workbook>
</file>

<file path=xl/sharedStrings.xml><?xml version="1.0" encoding="utf-8"?>
<sst xmlns="http://schemas.openxmlformats.org/spreadsheetml/2006/main" count="217" uniqueCount="170">
  <si>
    <t>poznámka</t>
  </si>
  <si>
    <t>poř.č.</t>
  </si>
  <si>
    <t>rozpočtové náklady celkem</t>
  </si>
  <si>
    <t>v tis. Kč</t>
  </si>
  <si>
    <t>I.čtvrtletí</t>
  </si>
  <si>
    <t>II. čtvrtletí</t>
  </si>
  <si>
    <t>IV</t>
  </si>
  <si>
    <t>NIV</t>
  </si>
  <si>
    <t>IV. čtvrtletí</t>
  </si>
  <si>
    <t>III. čtvrtletí</t>
  </si>
  <si>
    <t>číslo akce</t>
  </si>
  <si>
    <t>č. org.</t>
  </si>
  <si>
    <t>§</t>
  </si>
  <si>
    <t>Název organizace a akce</t>
  </si>
  <si>
    <t>limit</t>
  </si>
  <si>
    <t>I. čerpání</t>
  </si>
  <si>
    <t>II. čerpání</t>
  </si>
  <si>
    <t>Domov důchodců Černožice</t>
  </si>
  <si>
    <t>5</t>
  </si>
  <si>
    <t>Domov důchodců Hradec Králové</t>
  </si>
  <si>
    <t>Nástavba na křídle A budovy Y</t>
  </si>
  <si>
    <t>Rekonstrukce kotelny, výměna cirkulač.čerpadel topných větví</t>
  </si>
  <si>
    <t>7</t>
  </si>
  <si>
    <t>Domov důchodců Albrechtice nad Orlicí</t>
  </si>
  <si>
    <t>6</t>
  </si>
  <si>
    <t>Domov důchodců Humburky</t>
  </si>
  <si>
    <t>Výměna oken</t>
  </si>
  <si>
    <t>8</t>
  </si>
  <si>
    <t>Domov důchodců Lampertice</t>
  </si>
  <si>
    <t>11</t>
  </si>
  <si>
    <t>Domov důchodců Vrchlabí</t>
  </si>
  <si>
    <t>požadavek z energetického auditu</t>
  </si>
  <si>
    <t>26</t>
  </si>
  <si>
    <t>Domov důchodců Náchod</t>
  </si>
  <si>
    <t>25</t>
  </si>
  <si>
    <t>Domov důchodců Malá Čermná</t>
  </si>
  <si>
    <t>10</t>
  </si>
  <si>
    <t>Domov důchodců Pilníkov</t>
  </si>
  <si>
    <t>17</t>
  </si>
  <si>
    <t>Ústav sociální péče pro mládež ČTYŘLÍSTEK Markoušovice</t>
  </si>
  <si>
    <t>21</t>
  </si>
  <si>
    <t>27</t>
  </si>
  <si>
    <t>Domov důchodců Police nad Metují</t>
  </si>
  <si>
    <t>Vybavení nábytkem I.NP (3 pokoje,2 jídelny, 2 kanceláře)</t>
  </si>
  <si>
    <t>3</t>
  </si>
  <si>
    <t>Ústav sociální péče pro mentálně postiženou mládež a dospělé Skřivany</t>
  </si>
  <si>
    <t>28</t>
  </si>
  <si>
    <t>Domov důchodců Teplice nad Metují</t>
  </si>
  <si>
    <t>další etapa výměn zahájených v r.05</t>
  </si>
  <si>
    <t>Výměna nákladního výtahu</t>
  </si>
  <si>
    <t>nástavba křídla A</t>
  </si>
  <si>
    <t>zbývá provést poslední etapu - suterén</t>
  </si>
  <si>
    <t>Domov důchodců "V Podzámčí" Chlumec n.C.</t>
  </si>
  <si>
    <t>Výměna oken - montáž oken s ditermálními skly-další etapa- čp.506</t>
  </si>
  <si>
    <t>Rekonstrukce osobního výtahu</t>
  </si>
  <si>
    <t>Ústav sociální péče pro dospělé Rokytnice v O.h.</t>
  </si>
  <si>
    <t>19</t>
  </si>
  <si>
    <t>Přestavba domova - dispoziční úpravy (změna klientely)</t>
  </si>
  <si>
    <t>Oprava střechy hlav.budovy, márnice a domečku</t>
  </si>
  <si>
    <t>Zpracovala Ing.Věra Kučerová, ekonom odboru SV</t>
  </si>
  <si>
    <t>Fond rozvoje a reprodukce (FRR kap.50) Královéhradeckého kraje v roce 2007</t>
  </si>
  <si>
    <t xml:space="preserve">pro odvětví </t>
  </si>
  <si>
    <t>sociálních věcí</t>
  </si>
  <si>
    <t>investováno do r.2006    (včetně - předpoklad)</t>
  </si>
  <si>
    <t xml:space="preserve">investiční prostředky požadované pro r. 2007           IV  </t>
  </si>
  <si>
    <t xml:space="preserve">neinvestiční prostředky požadované pro rok 2007        NIV </t>
  </si>
  <si>
    <t>investiční a neinvestiční prostředky po r.2007</t>
  </si>
  <si>
    <t>Rekonstrukce výtahu - posun a rozšíř.výtah.šachty, osaz.novou technolog.</t>
  </si>
  <si>
    <t xml:space="preserve">Nutno stávající náklad.výtah zrekonstruovat na </t>
  </si>
  <si>
    <t>osobní s možným využitím k přepravě nákladů</t>
  </si>
  <si>
    <t>Podlahy, příčky a vestavěné skříně na pokojích obyv. v přízemí a 1.patro</t>
  </si>
  <si>
    <t>18</t>
  </si>
  <si>
    <t>Ústav sociální péče pro dospělé Opočno</t>
  </si>
  <si>
    <t>ÚSP Opočno - nová výstavba ústavu</t>
  </si>
  <si>
    <t>viz usnesení Zastupitelstva č. 10/595/2006 z 2.2.</t>
  </si>
  <si>
    <t>Nákup vícemístného vozidla (9 míst)</t>
  </si>
  <si>
    <t xml:space="preserve">Ústav sociální péče pro dospělé Opočno                                  </t>
  </si>
  <si>
    <r>
      <t xml:space="preserve">financ.ze SR r.07, </t>
    </r>
    <r>
      <rPr>
        <sz val="10"/>
        <rFont val="Arial"/>
        <family val="2"/>
      </rPr>
      <t>celk.včetně rezervy 3.285 tis.</t>
    </r>
  </si>
  <si>
    <t>CELKEM návrh rozpočtu 2007</t>
  </si>
  <si>
    <t>Oplechování střechy</t>
  </si>
  <si>
    <t>Zateplení vybraných konstrukcí budovy A</t>
  </si>
  <si>
    <t xml:space="preserve">  </t>
  </si>
  <si>
    <t>Přestavba na Domov na Stříbrném vrchu (změna klientely)</t>
  </si>
  <si>
    <t>Přístavba a stavební úpravy čp. 149</t>
  </si>
  <si>
    <t>Staveb.úpravy objektu čp.166 (RD - statika, izolace)</t>
  </si>
  <si>
    <t>3.splátka odkupovaných nemovitostí</t>
  </si>
  <si>
    <t>Poslední splátka dle kupní smlouvy</t>
  </si>
  <si>
    <t>nezbytné po dokončení výstavby dislokov.obj.</t>
  </si>
  <si>
    <t xml:space="preserve">pro potřeby klientů </t>
  </si>
  <si>
    <t>Nová výstavba "ÚSP Skřivany - I.etapa"</t>
  </si>
  <si>
    <t>SV/05/602</t>
  </si>
  <si>
    <t>SV/06/620</t>
  </si>
  <si>
    <t>SV/06/601</t>
  </si>
  <si>
    <t>SV/06/602</t>
  </si>
  <si>
    <r>
      <t xml:space="preserve">Nákup jednoho schodolezu - </t>
    </r>
    <r>
      <rPr>
        <sz val="10"/>
        <color indexed="10"/>
        <rFont val="Arial"/>
        <family val="2"/>
      </rPr>
      <t>popř. plošina</t>
    </r>
  </si>
  <si>
    <t>Do r.06 -minulé výdaje+FRR limit 2006, PD provád.</t>
  </si>
  <si>
    <t>a část TDI r.07 z převodu úspor 06 (1.038.5 tis.)</t>
  </si>
  <si>
    <t>účast SR nedopadne, akce rozložena do r. 07 a 08</t>
  </si>
  <si>
    <t>prozatím bez rezervy, zpřesnit až v návrh na 08</t>
  </si>
  <si>
    <t>dle usnes.Zast.č. 14/837/2006 z 22.6.06 a z 24.10.</t>
  </si>
  <si>
    <t>do r.06 včetně-započt.i výdaje na přípravu II.etapy,demolice</t>
  </si>
  <si>
    <t>9</t>
  </si>
  <si>
    <t>Domov důchodců Tmavý Důl</t>
  </si>
  <si>
    <t>14</t>
  </si>
  <si>
    <t>Ústav sociální péče pro tělesně postižené Hořice</t>
  </si>
  <si>
    <t>Rekonstrukce západní části parku</t>
  </si>
  <si>
    <t>Domov důchodců Borohrádek</t>
  </si>
  <si>
    <t>Zateplení obvod.konstrukcí nové budovy a řešení statiky balkonů</t>
  </si>
  <si>
    <t>Zateplení hospodářské budovy ul.Palackého čp.66</t>
  </si>
  <si>
    <t>předběžný odhad výdajů - dle cenové nabídky</t>
  </si>
  <si>
    <t>rozhodnutí SEI</t>
  </si>
  <si>
    <t>IZ je připravený, obnova a zřízení cest vozíčkářům</t>
  </si>
  <si>
    <t>K 31.6.07 posl.splátka - převod maj.do spr. DD</t>
  </si>
  <si>
    <t>reko výtahu - dle revizní zprávy</t>
  </si>
  <si>
    <t>Dtto</t>
  </si>
  <si>
    <t>závěry energetického auditu, zákon o hosp.energ.</t>
  </si>
  <si>
    <t>Montáž kombiventilů a termohlavic - TZ systému ÚT</t>
  </si>
  <si>
    <t>Zpětné získávání tepla při větrání kuchyně a prádelny se sušárnou</t>
  </si>
  <si>
    <t>dtto</t>
  </si>
  <si>
    <t>závěry energetického auditu - optim.varianta</t>
  </si>
  <si>
    <t>Domov zpřesní požadavek, zpracuje IZ</t>
  </si>
  <si>
    <t>(změna umístění kanceláří, pokojů, zvýš.kapacit)</t>
  </si>
  <si>
    <t>Dispoziční uspořádání 1.odd. (koupelny a WC)</t>
  </si>
  <si>
    <t>Požadavky orgánů hygienického dohledu</t>
  </si>
  <si>
    <t>NEROZDĚLENO - NA NEPŘEDVÍDANÉ VÝDAJE, HAVÁRIE ATD.</t>
  </si>
  <si>
    <t>rekonstrukce oplocení, požadováno již 4 roky</t>
  </si>
  <si>
    <t>Rozhodnutí SEI</t>
  </si>
  <si>
    <t>Výměna zvedacích van (2 ks)</t>
  </si>
  <si>
    <t xml:space="preserve">nutná obměna 3 ks- dosluhují, připom. hygieny </t>
  </si>
  <si>
    <t>a bezpečn. hledisko-1 ks event. z vlast.zdr.ÚSP</t>
  </si>
  <si>
    <t>kontrolní součet:</t>
  </si>
  <si>
    <t>provést v návaznosti - souběžně s akcí</t>
  </si>
  <si>
    <t>zaprac.dle IZ a evid.listu (E) z 14.11.05, aktualiz.</t>
  </si>
  <si>
    <t>odhad výdajů je shodný, proveden výběr zhotov.</t>
  </si>
  <si>
    <t>SV/05/671</t>
  </si>
  <si>
    <t>Celkem</t>
  </si>
  <si>
    <t>Z toho z úvěru</t>
  </si>
  <si>
    <t>SV/07/601</t>
  </si>
  <si>
    <t>SV/07/602</t>
  </si>
  <si>
    <t>SV/07603</t>
  </si>
  <si>
    <t>SV/07/604</t>
  </si>
  <si>
    <t>SV/07/605</t>
  </si>
  <si>
    <t>SV/07/606</t>
  </si>
  <si>
    <t>SV/07/607</t>
  </si>
  <si>
    <t>SV/06/628</t>
  </si>
  <si>
    <t>SV/07/608</t>
  </si>
  <si>
    <t>SV/07/609</t>
  </si>
  <si>
    <t>SV/07/610</t>
  </si>
  <si>
    <t>SV/07/611</t>
  </si>
  <si>
    <t>SV/07/612</t>
  </si>
  <si>
    <t>SV/07/613</t>
  </si>
  <si>
    <t>SV/07/614</t>
  </si>
  <si>
    <t>SV/07/615</t>
  </si>
  <si>
    <t>SV/07/616</t>
  </si>
  <si>
    <t>SV/07/617</t>
  </si>
  <si>
    <t>SV/07/618</t>
  </si>
  <si>
    <t>SV/07/619</t>
  </si>
  <si>
    <t>SV/07/620</t>
  </si>
  <si>
    <t>SV/06/630</t>
  </si>
  <si>
    <t>studie r.06 - dopracovat investiční záměr, r.07 - zahájení projektové přípravy</t>
  </si>
  <si>
    <t>SV/07/621</t>
  </si>
  <si>
    <t xml:space="preserve">Rozpočet FRR ODVĚTVÍ 28 PRO ROK 2007 včetně úvěru </t>
  </si>
  <si>
    <t>4357</t>
  </si>
  <si>
    <t>4355</t>
  </si>
  <si>
    <t xml:space="preserve"> akce navržené k odkladu do doby vyřešení fin.krytí nařízených odvodů z IF</t>
  </si>
  <si>
    <t>část rezervy blokována - k odkladu použití</t>
  </si>
  <si>
    <t>Celkem k odkladu</t>
  </si>
  <si>
    <t>Schválený rozpočet - viz usnesení zastupitelstva č.ZK/18/1166/2006 z 7.12.06</t>
  </si>
  <si>
    <t>V Hradci Králové dne 15.1.2007</t>
  </si>
  <si>
    <t>Příloha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</si>
</sst>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&quot;Kč&quot;"/>
    <numFmt numFmtId="166" formatCode="#,##0.000"/>
    <numFmt numFmtId="167" formatCode="0.00000"/>
    <numFmt numFmtId="168" formatCode="0.0"/>
    <numFmt numFmtId="169" formatCode="#,##0.0"/>
    <numFmt numFmtId="170" formatCode="0.0000"/>
    <numFmt numFmtId="171" formatCode="0.000000"/>
  </numFmts>
  <fonts count="1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color indexed="61"/>
      <name val="Arial"/>
      <family val="2"/>
    </font>
    <font>
      <b/>
      <sz val="12"/>
      <color indexed="61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69" fontId="7" fillId="0" borderId="0" xfId="0" applyNumberFormat="1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Alignment="1">
      <alignment/>
    </xf>
    <xf numFmtId="169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169" fontId="8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169" fontId="0" fillId="0" borderId="1" xfId="0" applyNumberForma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9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169" fontId="0" fillId="0" borderId="2" xfId="0" applyNumberForma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9" fontId="0" fillId="2" borderId="3" xfId="0" applyNumberFormat="1" applyFill="1" applyBorder="1" applyAlignment="1">
      <alignment/>
    </xf>
    <xf numFmtId="169" fontId="0" fillId="2" borderId="1" xfId="0" applyNumberForma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69" fontId="0" fillId="0" borderId="1" xfId="0" applyNumberFormat="1" applyFont="1" applyFill="1" applyBorder="1" applyAlignment="1">
      <alignment/>
    </xf>
    <xf numFmtId="169" fontId="0" fillId="2" borderId="1" xfId="0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169" fontId="0" fillId="0" borderId="3" xfId="0" applyNumberFormat="1" applyFont="1" applyFill="1" applyBorder="1" applyAlignment="1">
      <alignment/>
    </xf>
    <xf numFmtId="169" fontId="0" fillId="2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 horizontal="left"/>
    </xf>
    <xf numFmtId="169" fontId="8" fillId="0" borderId="4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69" fontId="11" fillId="0" borderId="1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169" fontId="0" fillId="2" borderId="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9" fontId="0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0" fillId="3" borderId="8" xfId="0" applyFont="1" applyFill="1" applyBorder="1" applyAlignment="1">
      <alignment/>
    </xf>
    <xf numFmtId="169" fontId="0" fillId="3" borderId="1" xfId="0" applyNumberFormat="1" applyFont="1" applyFill="1" applyBorder="1" applyAlignment="1">
      <alignment/>
    </xf>
    <xf numFmtId="169" fontId="0" fillId="3" borderId="3" xfId="0" applyNumberFormat="1" applyFont="1" applyFill="1" applyBorder="1" applyAlignment="1">
      <alignment/>
    </xf>
    <xf numFmtId="169" fontId="0" fillId="3" borderId="3" xfId="0" applyNumberFormat="1" applyFill="1" applyBorder="1" applyAlignment="1">
      <alignment/>
    </xf>
    <xf numFmtId="169" fontId="0" fillId="3" borderId="2" xfId="0" applyNumberForma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9" fontId="11" fillId="3" borderId="1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2" fillId="0" borderId="0" xfId="0" applyFont="1" applyAlignment="1">
      <alignment/>
    </xf>
    <xf numFmtId="0" fontId="0" fillId="0" borderId="6" xfId="0" applyFont="1" applyFill="1" applyBorder="1" applyAlignment="1">
      <alignment/>
    </xf>
    <xf numFmtId="169" fontId="0" fillId="3" borderId="2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3" borderId="7" xfId="0" applyFont="1" applyFill="1" applyBorder="1" applyAlignment="1">
      <alignment horizontal="left"/>
    </xf>
    <xf numFmtId="169" fontId="11" fillId="0" borderId="3" xfId="0" applyNumberFormat="1" applyFont="1" applyFill="1" applyBorder="1" applyAlignment="1">
      <alignment/>
    </xf>
    <xf numFmtId="169" fontId="18" fillId="0" borderId="0" xfId="0" applyNumberFormat="1" applyFon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3" borderId="1" xfId="0" applyNumberFormat="1" applyFill="1" applyBorder="1" applyAlignment="1">
      <alignment/>
    </xf>
    <xf numFmtId="4" fontId="0" fillId="3" borderId="3" xfId="0" applyNumberFormat="1" applyFill="1" applyBorder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169" fontId="11" fillId="2" borderId="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9" fontId="17" fillId="0" borderId="3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169" fontId="2" fillId="0" borderId="2" xfId="0" applyNumberFormat="1" applyFont="1" applyFill="1" applyBorder="1" applyAlignment="1">
      <alignment/>
    </xf>
    <xf numFmtId="169" fontId="11" fillId="0" borderId="3" xfId="0" applyNumberFormat="1" applyFont="1" applyFill="1" applyBorder="1" applyAlignment="1">
      <alignment/>
    </xf>
    <xf numFmtId="169" fontId="11" fillId="2" borderId="3" xfId="0" applyNumberFormat="1" applyFont="1" applyFill="1" applyBorder="1" applyAlignment="1">
      <alignment/>
    </xf>
    <xf numFmtId="169" fontId="2" fillId="2" borderId="1" xfId="0" applyNumberFormat="1" applyFont="1" applyFill="1" applyBorder="1" applyAlignment="1">
      <alignment/>
    </xf>
    <xf numFmtId="169" fontId="2" fillId="2" borderId="2" xfId="0" applyNumberFormat="1" applyFont="1" applyFill="1" applyBorder="1" applyAlignment="1">
      <alignment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9" fontId="8" fillId="2" borderId="1" xfId="0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8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169" fontId="0" fillId="3" borderId="1" xfId="0" applyNumberFormat="1" applyFill="1" applyBorder="1" applyAlignment="1">
      <alignment/>
    </xf>
    <xf numFmtId="169" fontId="0" fillId="3" borderId="19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left"/>
    </xf>
    <xf numFmtId="169" fontId="0" fillId="3" borderId="18" xfId="0" applyNumberFormat="1" applyFont="1" applyFill="1" applyBorder="1" applyAlignment="1">
      <alignment/>
    </xf>
    <xf numFmtId="169" fontId="11" fillId="3" borderId="2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169" fontId="11" fillId="3" borderId="3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3" xfId="0" applyFill="1" applyBorder="1" applyAlignment="1">
      <alignment/>
    </xf>
    <xf numFmtId="169" fontId="0" fillId="3" borderId="20" xfId="0" applyNumberFormat="1" applyFont="1" applyFill="1" applyBorder="1" applyAlignment="1">
      <alignment/>
    </xf>
    <xf numFmtId="169" fontId="0" fillId="3" borderId="21" xfId="0" applyNumberFormat="1" applyFill="1" applyBorder="1" applyAlignment="1">
      <alignment/>
    </xf>
    <xf numFmtId="169" fontId="8" fillId="3" borderId="4" xfId="0" applyNumberFormat="1" applyFont="1" applyFill="1" applyBorder="1" applyAlignment="1">
      <alignment/>
    </xf>
    <xf numFmtId="169" fontId="8" fillId="0" borderId="22" xfId="0" applyNumberFormat="1" applyFont="1" applyFill="1" applyBorder="1" applyAlignment="1">
      <alignment horizontal="center"/>
    </xf>
    <xf numFmtId="169" fontId="8" fillId="0" borderId="23" xfId="0" applyNumberFormat="1" applyFont="1" applyFill="1" applyBorder="1" applyAlignment="1">
      <alignment horizontal="center"/>
    </xf>
    <xf numFmtId="169" fontId="8" fillId="0" borderId="16" xfId="0" applyNumberFormat="1" applyFont="1" applyFill="1" applyBorder="1" applyAlignment="1">
      <alignment horizontal="center"/>
    </xf>
    <xf numFmtId="169" fontId="11" fillId="0" borderId="1" xfId="0" applyNumberFormat="1" applyFont="1" applyFill="1" applyBorder="1" applyAlignment="1">
      <alignment horizontal="left" vertical="center" wrapText="1"/>
    </xf>
    <xf numFmtId="169" fontId="11" fillId="0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9" fontId="0" fillId="3" borderId="1" xfId="0" applyNumberForma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9" fontId="0" fillId="0" borderId="1" xfId="0" applyNumberFormat="1" applyFill="1" applyBorder="1" applyAlignment="1">
      <alignment horizontal="center" vertical="center"/>
    </xf>
    <xf numFmtId="169" fontId="0" fillId="0" borderId="2" xfId="0" applyNumberForma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7" xfId="0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0" fillId="3" borderId="24" xfId="0" applyNumberFormat="1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center" vertical="center"/>
    </xf>
    <xf numFmtId="49" fontId="0" fillId="3" borderId="18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/>
    </xf>
    <xf numFmtId="169" fontId="0" fillId="0" borderId="32" xfId="0" applyNumberFormat="1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left"/>
    </xf>
    <xf numFmtId="169" fontId="0" fillId="3" borderId="3" xfId="0" applyNumberForma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tabSelected="1" zoomScale="70" zoomScaleNormal="70" zoomScaleSheetLayoutView="40" workbookViewId="0" topLeftCell="A1">
      <pane xSplit="5" ySplit="8" topLeftCell="J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7" sqref="E7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4" width="7.7109375" style="0" customWidth="1"/>
    <col min="5" max="5" width="67.140625" style="0" customWidth="1"/>
    <col min="6" max="7" width="14.57421875" style="0" customWidth="1"/>
    <col min="8" max="9" width="14.421875" style="0" customWidth="1"/>
    <col min="10" max="10" width="14.00390625" style="0" customWidth="1"/>
    <col min="11" max="11" width="14.421875" style="0" customWidth="1"/>
    <col min="12" max="12" width="43.8515625" style="0" customWidth="1"/>
    <col min="13" max="13" width="14.57421875" style="0" hidden="1" customWidth="1"/>
    <col min="14" max="17" width="14.421875" style="0" hidden="1" customWidth="1"/>
    <col min="18" max="20" width="14.57421875" style="0" hidden="1" customWidth="1"/>
  </cols>
  <sheetData>
    <row r="1" spans="1:12" ht="21" thickBot="1">
      <c r="A1" s="80" t="s">
        <v>60</v>
      </c>
      <c r="B1" s="1"/>
      <c r="C1" s="1"/>
      <c r="D1" s="1"/>
      <c r="E1" s="1"/>
      <c r="L1" s="85" t="s">
        <v>169</v>
      </c>
    </row>
    <row r="2" spans="1:10" ht="12.75">
      <c r="A2" s="2"/>
      <c r="F2" s="65" t="s">
        <v>14</v>
      </c>
      <c r="G2" s="89"/>
      <c r="H2" s="185"/>
      <c r="I2" s="186"/>
      <c r="J2" s="187"/>
    </row>
    <row r="3" spans="1:10" ht="15.75">
      <c r="A3" s="11" t="s">
        <v>61</v>
      </c>
      <c r="B3" s="3"/>
      <c r="C3" s="3"/>
      <c r="D3" s="3"/>
      <c r="E3" s="3"/>
      <c r="F3" s="66" t="s">
        <v>15</v>
      </c>
      <c r="G3" s="101"/>
      <c r="H3" s="188"/>
      <c r="I3" s="189"/>
      <c r="J3" s="190"/>
    </row>
    <row r="4" spans="1:10" ht="15.75">
      <c r="A4" s="161" t="s">
        <v>62</v>
      </c>
      <c r="B4" s="162"/>
      <c r="C4" s="162"/>
      <c r="D4" s="162"/>
      <c r="E4" s="3"/>
      <c r="F4" s="66" t="s">
        <v>16</v>
      </c>
      <c r="G4" s="91"/>
      <c r="H4" s="188"/>
      <c r="I4" s="189"/>
      <c r="J4" s="190"/>
    </row>
    <row r="5" spans="1:10" ht="16.5" thickBot="1">
      <c r="A5" s="163"/>
      <c r="B5" s="163"/>
      <c r="C5" s="163"/>
      <c r="D5" s="163"/>
      <c r="E5" s="3"/>
      <c r="F5" s="67"/>
      <c r="G5" s="90"/>
      <c r="H5" s="179"/>
      <c r="I5" s="180"/>
      <c r="J5" s="181"/>
    </row>
    <row r="6" spans="1:12" ht="24" customHeight="1" thickBot="1">
      <c r="A6" s="2"/>
      <c r="B6" s="164"/>
      <c r="C6" s="165"/>
      <c r="D6" s="165"/>
      <c r="E6" s="165"/>
      <c r="F6" s="15" t="s">
        <v>3</v>
      </c>
      <c r="G6" s="15"/>
      <c r="K6" s="3"/>
      <c r="L6" s="85"/>
    </row>
    <row r="7" spans="1:21" ht="77.25" customHeight="1" thickBot="1">
      <c r="A7" s="9"/>
      <c r="B7" s="197"/>
      <c r="C7" s="197"/>
      <c r="D7" s="197"/>
      <c r="E7" s="62" t="s">
        <v>161</v>
      </c>
      <c r="F7" s="174" t="s">
        <v>63</v>
      </c>
      <c r="G7" s="177" t="s">
        <v>64</v>
      </c>
      <c r="H7" s="178"/>
      <c r="I7" s="191" t="s">
        <v>65</v>
      </c>
      <c r="J7" s="174" t="s">
        <v>66</v>
      </c>
      <c r="K7" s="175" t="s">
        <v>2</v>
      </c>
      <c r="L7" s="172" t="s">
        <v>0</v>
      </c>
      <c r="M7" s="182" t="s">
        <v>4</v>
      </c>
      <c r="N7" s="184"/>
      <c r="O7" s="182" t="s">
        <v>5</v>
      </c>
      <c r="P7" s="184"/>
      <c r="Q7" s="182" t="s">
        <v>9</v>
      </c>
      <c r="R7" s="184"/>
      <c r="S7" s="182" t="s">
        <v>8</v>
      </c>
      <c r="T7" s="183"/>
      <c r="U7" s="29"/>
    </row>
    <row r="8" spans="1:21" ht="37.5" customHeight="1" thickBot="1">
      <c r="A8" s="112" t="s">
        <v>1</v>
      </c>
      <c r="B8" s="113" t="s">
        <v>10</v>
      </c>
      <c r="C8" s="114" t="s">
        <v>11</v>
      </c>
      <c r="D8" s="115" t="s">
        <v>12</v>
      </c>
      <c r="E8" s="33" t="s">
        <v>13</v>
      </c>
      <c r="F8" s="173"/>
      <c r="G8" s="99" t="s">
        <v>135</v>
      </c>
      <c r="H8" s="100" t="s">
        <v>136</v>
      </c>
      <c r="I8" s="192"/>
      <c r="J8" s="176"/>
      <c r="K8" s="176"/>
      <c r="L8" s="173"/>
      <c r="M8" s="30" t="s">
        <v>6</v>
      </c>
      <c r="N8" s="30" t="s">
        <v>7</v>
      </c>
      <c r="O8" s="30" t="s">
        <v>6</v>
      </c>
      <c r="P8" s="30" t="s">
        <v>7</v>
      </c>
      <c r="Q8" s="30" t="s">
        <v>6</v>
      </c>
      <c r="R8" s="30" t="s">
        <v>7</v>
      </c>
      <c r="S8" s="30" t="s">
        <v>6</v>
      </c>
      <c r="T8" s="30" t="s">
        <v>7</v>
      </c>
      <c r="U8" s="29"/>
    </row>
    <row r="9" spans="1:20" ht="16.5" customHeight="1">
      <c r="A9" s="149">
        <v>1</v>
      </c>
      <c r="B9" s="149" t="s">
        <v>90</v>
      </c>
      <c r="C9" s="151" t="s">
        <v>71</v>
      </c>
      <c r="D9" s="151" t="s">
        <v>162</v>
      </c>
      <c r="E9" s="81" t="s">
        <v>76</v>
      </c>
      <c r="F9" s="46">
        <v>132281</v>
      </c>
      <c r="G9" s="58">
        <v>10000</v>
      </c>
      <c r="H9" s="94">
        <v>7000</v>
      </c>
      <c r="I9" s="58"/>
      <c r="J9" s="46"/>
      <c r="K9" s="27">
        <f>SUM(F9:J9)+G10-H9</f>
        <v>159668</v>
      </c>
      <c r="L9" s="46" t="s">
        <v>74</v>
      </c>
      <c r="M9" s="40"/>
      <c r="N9" s="8"/>
      <c r="O9" s="8"/>
      <c r="P9" s="8"/>
      <c r="Q9" s="8"/>
      <c r="R9" s="8"/>
      <c r="S9" s="41"/>
      <c r="T9" s="8"/>
    </row>
    <row r="10" spans="1:20" ht="16.5" customHeight="1" thickBot="1">
      <c r="A10" s="150"/>
      <c r="B10" s="150"/>
      <c r="C10" s="152"/>
      <c r="D10" s="152"/>
      <c r="E10" s="42" t="s">
        <v>73</v>
      </c>
      <c r="F10" s="47"/>
      <c r="G10" s="109">
        <v>17387</v>
      </c>
      <c r="H10" s="95"/>
      <c r="I10" s="48"/>
      <c r="J10" s="47"/>
      <c r="K10" s="25"/>
      <c r="L10" s="87" t="s">
        <v>77</v>
      </c>
      <c r="M10" s="40"/>
      <c r="N10" s="8"/>
      <c r="O10" s="8"/>
      <c r="P10" s="8"/>
      <c r="Q10" s="8"/>
      <c r="R10" s="8"/>
      <c r="S10" s="41"/>
      <c r="T10" s="8"/>
    </row>
    <row r="11" spans="1:20" ht="16.5" customHeight="1">
      <c r="A11" s="149">
        <v>2</v>
      </c>
      <c r="B11" s="149" t="s">
        <v>92</v>
      </c>
      <c r="C11" s="151" t="s">
        <v>56</v>
      </c>
      <c r="D11" s="151" t="s">
        <v>162</v>
      </c>
      <c r="E11" s="59" t="s">
        <v>55</v>
      </c>
      <c r="F11" s="44">
        <v>7799</v>
      </c>
      <c r="G11" s="110">
        <v>24800</v>
      </c>
      <c r="H11" s="94">
        <v>23000</v>
      </c>
      <c r="I11" s="45">
        <v>1200</v>
      </c>
      <c r="J11" s="44">
        <v>23314</v>
      </c>
      <c r="K11" s="22">
        <f>SUM(F11:J11)+G12-H11</f>
        <v>57113</v>
      </c>
      <c r="L11" s="44" t="s">
        <v>97</v>
      </c>
      <c r="M11" s="40"/>
      <c r="N11" s="8"/>
      <c r="O11" s="8"/>
      <c r="P11" s="8"/>
      <c r="Q11" s="8"/>
      <c r="R11" s="8"/>
      <c r="S11" s="41"/>
      <c r="T11" s="8"/>
    </row>
    <row r="12" spans="1:20" ht="16.5" customHeight="1" thickBot="1">
      <c r="A12" s="150"/>
      <c r="B12" s="150"/>
      <c r="C12" s="152"/>
      <c r="D12" s="152"/>
      <c r="E12" s="103" t="s">
        <v>82</v>
      </c>
      <c r="F12" s="47"/>
      <c r="G12" s="109"/>
      <c r="H12" s="95"/>
      <c r="I12" s="48"/>
      <c r="J12" s="47"/>
      <c r="K12" s="25"/>
      <c r="L12" s="87" t="s">
        <v>98</v>
      </c>
      <c r="M12" s="40"/>
      <c r="N12" s="8"/>
      <c r="O12" s="8"/>
      <c r="P12" s="8"/>
      <c r="Q12" s="8"/>
      <c r="R12" s="8"/>
      <c r="S12" s="41"/>
      <c r="T12" s="8"/>
    </row>
    <row r="13" spans="1:20" s="9" customFormat="1" ht="16.5" customHeight="1">
      <c r="A13" s="149">
        <v>3</v>
      </c>
      <c r="B13" s="166" t="s">
        <v>93</v>
      </c>
      <c r="C13" s="151" t="s">
        <v>40</v>
      </c>
      <c r="D13" s="151" t="s">
        <v>162</v>
      </c>
      <c r="E13" s="59" t="s">
        <v>45</v>
      </c>
      <c r="F13" s="46">
        <v>26801.1</v>
      </c>
      <c r="G13" s="58">
        <v>1500</v>
      </c>
      <c r="H13" s="94"/>
      <c r="I13" s="58">
        <v>3000</v>
      </c>
      <c r="J13" s="46">
        <v>0</v>
      </c>
      <c r="K13" s="27">
        <f>SUM(F13:J13)+G14+F14</f>
        <v>74701.1</v>
      </c>
      <c r="L13" s="46" t="s">
        <v>99</v>
      </c>
      <c r="M13" s="40"/>
      <c r="N13" s="8"/>
      <c r="O13" s="8"/>
      <c r="P13" s="8"/>
      <c r="Q13" s="8"/>
      <c r="R13" s="8"/>
      <c r="S13" s="41"/>
      <c r="T13" s="8"/>
    </row>
    <row r="14" spans="1:20" s="9" customFormat="1" ht="16.5" customHeight="1" thickBot="1">
      <c r="A14" s="150"/>
      <c r="B14" s="167"/>
      <c r="C14" s="168"/>
      <c r="D14" s="168"/>
      <c r="E14" s="42" t="s">
        <v>89</v>
      </c>
      <c r="F14" s="87">
        <v>30000</v>
      </c>
      <c r="G14" s="109">
        <v>13400</v>
      </c>
      <c r="H14" s="95"/>
      <c r="I14" s="48"/>
      <c r="J14" s="47"/>
      <c r="K14" s="25"/>
      <c r="L14" s="104" t="s">
        <v>100</v>
      </c>
      <c r="M14" s="40"/>
      <c r="N14" s="8"/>
      <c r="O14" s="8"/>
      <c r="P14" s="8"/>
      <c r="Q14" s="8"/>
      <c r="R14" s="8"/>
      <c r="S14" s="41"/>
      <c r="T14" s="8"/>
    </row>
    <row r="15" spans="1:20" s="9" customFormat="1" ht="16.5" customHeight="1">
      <c r="A15" s="149">
        <v>4</v>
      </c>
      <c r="B15" s="149" t="s">
        <v>134</v>
      </c>
      <c r="C15" s="149">
        <v>3</v>
      </c>
      <c r="D15" s="149">
        <v>4357</v>
      </c>
      <c r="E15" s="54" t="s">
        <v>17</v>
      </c>
      <c r="F15" s="46"/>
      <c r="G15" s="58">
        <v>5000</v>
      </c>
      <c r="H15" s="94"/>
      <c r="I15" s="58"/>
      <c r="J15" s="46"/>
      <c r="K15" s="27">
        <f>SUM(F15:J15)</f>
        <v>5000</v>
      </c>
      <c r="L15" s="64" t="s">
        <v>86</v>
      </c>
      <c r="M15" s="40"/>
      <c r="N15" s="8"/>
      <c r="O15" s="8"/>
      <c r="P15" s="8"/>
      <c r="Q15" s="8"/>
      <c r="R15" s="8"/>
      <c r="S15" s="41"/>
      <c r="T15" s="8"/>
    </row>
    <row r="16" spans="1:20" s="9" customFormat="1" ht="16.5" customHeight="1" thickBot="1">
      <c r="A16" s="150"/>
      <c r="B16" s="150"/>
      <c r="C16" s="150"/>
      <c r="D16" s="150"/>
      <c r="E16" s="55" t="s">
        <v>85</v>
      </c>
      <c r="F16" s="47"/>
      <c r="G16" s="48"/>
      <c r="H16" s="95"/>
      <c r="I16" s="48"/>
      <c r="J16" s="47"/>
      <c r="K16" s="25"/>
      <c r="L16" s="26"/>
      <c r="M16" s="40"/>
      <c r="N16" s="8"/>
      <c r="O16" s="8"/>
      <c r="P16" s="8"/>
      <c r="Q16" s="8"/>
      <c r="R16" s="8"/>
      <c r="S16" s="41"/>
      <c r="T16" s="8"/>
    </row>
    <row r="17" spans="1:20" s="9" customFormat="1" ht="16.5" customHeight="1">
      <c r="A17" s="145">
        <v>5</v>
      </c>
      <c r="B17" s="145" t="s">
        <v>137</v>
      </c>
      <c r="C17" s="143" t="s">
        <v>71</v>
      </c>
      <c r="D17" s="143" t="s">
        <v>162</v>
      </c>
      <c r="E17" s="117" t="s">
        <v>72</v>
      </c>
      <c r="F17" s="82"/>
      <c r="G17" s="82">
        <v>700</v>
      </c>
      <c r="H17" s="97"/>
      <c r="I17" s="82"/>
      <c r="J17" s="82"/>
      <c r="K17" s="74">
        <f>SUM(F17:J17)</f>
        <v>700</v>
      </c>
      <c r="L17" s="82" t="s">
        <v>88</v>
      </c>
      <c r="M17" s="40"/>
      <c r="N17" s="8"/>
      <c r="O17" s="8"/>
      <c r="P17" s="8"/>
      <c r="Q17" s="8"/>
      <c r="R17" s="8"/>
      <c r="S17" s="41"/>
      <c r="T17" s="8"/>
    </row>
    <row r="18" spans="1:20" s="9" customFormat="1" ht="16.5" customHeight="1" thickBot="1">
      <c r="A18" s="146"/>
      <c r="B18" s="146"/>
      <c r="C18" s="144"/>
      <c r="D18" s="144"/>
      <c r="E18" s="83" t="s">
        <v>75</v>
      </c>
      <c r="F18" s="72"/>
      <c r="G18" s="72"/>
      <c r="H18" s="98"/>
      <c r="I18" s="72"/>
      <c r="J18" s="72"/>
      <c r="K18" s="73"/>
      <c r="L18" s="72" t="s">
        <v>87</v>
      </c>
      <c r="M18" s="40"/>
      <c r="N18" s="8"/>
      <c r="O18" s="8"/>
      <c r="P18" s="8"/>
      <c r="Q18" s="8"/>
      <c r="R18" s="8"/>
      <c r="S18" s="41"/>
      <c r="T18" s="8"/>
    </row>
    <row r="19" spans="1:20" s="9" customFormat="1" ht="16.5" customHeight="1">
      <c r="A19" s="149">
        <v>6</v>
      </c>
      <c r="B19" s="169" t="s">
        <v>138</v>
      </c>
      <c r="C19" s="151" t="s">
        <v>18</v>
      </c>
      <c r="D19" s="170" t="s">
        <v>162</v>
      </c>
      <c r="E19" s="43" t="s">
        <v>19</v>
      </c>
      <c r="F19" s="44"/>
      <c r="G19" s="45">
        <v>22000</v>
      </c>
      <c r="H19" s="94">
        <v>20000</v>
      </c>
      <c r="I19" s="45">
        <v>1500</v>
      </c>
      <c r="J19" s="44">
        <v>0</v>
      </c>
      <c r="K19" s="46">
        <f>SUM(F19:J19)-H19</f>
        <v>23500</v>
      </c>
      <c r="L19" s="44" t="s">
        <v>132</v>
      </c>
      <c r="M19" s="40"/>
      <c r="N19" s="8"/>
      <c r="O19" s="8"/>
      <c r="P19" s="8"/>
      <c r="Q19" s="8"/>
      <c r="R19" s="8"/>
      <c r="S19" s="41"/>
      <c r="T19" s="8"/>
    </row>
    <row r="20" spans="1:20" s="9" customFormat="1" ht="16.5" customHeight="1" thickBot="1">
      <c r="A20" s="150"/>
      <c r="B20" s="156"/>
      <c r="C20" s="152"/>
      <c r="D20" s="171"/>
      <c r="E20" s="42" t="s">
        <v>20</v>
      </c>
      <c r="F20" s="47"/>
      <c r="G20" s="48"/>
      <c r="H20" s="95"/>
      <c r="I20" s="48"/>
      <c r="J20" s="47"/>
      <c r="K20" s="47"/>
      <c r="L20" s="47" t="s">
        <v>133</v>
      </c>
      <c r="M20" s="40"/>
      <c r="N20" s="8"/>
      <c r="O20" s="8"/>
      <c r="P20" s="8"/>
      <c r="Q20" s="8"/>
      <c r="R20" s="8"/>
      <c r="S20" s="41"/>
      <c r="T20" s="8"/>
    </row>
    <row r="21" spans="1:20" s="9" customFormat="1" ht="16.5" customHeight="1">
      <c r="A21" s="149">
        <v>7</v>
      </c>
      <c r="B21" s="169" t="s">
        <v>139</v>
      </c>
      <c r="C21" s="151" t="s">
        <v>18</v>
      </c>
      <c r="D21" s="170" t="s">
        <v>162</v>
      </c>
      <c r="E21" s="105" t="s">
        <v>19</v>
      </c>
      <c r="F21" s="44"/>
      <c r="G21" s="45">
        <v>2500</v>
      </c>
      <c r="H21" s="94">
        <v>1500</v>
      </c>
      <c r="I21" s="45">
        <v>0</v>
      </c>
      <c r="J21" s="44">
        <v>0</v>
      </c>
      <c r="K21" s="46">
        <f>SUM(F21:J21)-H21</f>
        <v>2500</v>
      </c>
      <c r="L21" s="44" t="s">
        <v>131</v>
      </c>
      <c r="M21" s="40"/>
      <c r="N21" s="8"/>
      <c r="O21" s="8"/>
      <c r="P21" s="8"/>
      <c r="Q21" s="8"/>
      <c r="R21" s="8"/>
      <c r="S21" s="41"/>
      <c r="T21" s="8"/>
    </row>
    <row r="22" spans="1:20" s="9" customFormat="1" ht="16.5" customHeight="1" thickBot="1">
      <c r="A22" s="150"/>
      <c r="B22" s="156"/>
      <c r="C22" s="152"/>
      <c r="D22" s="171"/>
      <c r="E22" s="57" t="s">
        <v>21</v>
      </c>
      <c r="F22" s="47"/>
      <c r="G22" s="48"/>
      <c r="H22" s="95"/>
      <c r="I22" s="48"/>
      <c r="J22" s="47"/>
      <c r="K22" s="47"/>
      <c r="L22" s="47" t="s">
        <v>50</v>
      </c>
      <c r="M22" s="40"/>
      <c r="N22" s="8"/>
      <c r="O22" s="8"/>
      <c r="P22" s="8"/>
      <c r="Q22" s="8"/>
      <c r="R22" s="8"/>
      <c r="S22" s="41"/>
      <c r="T22" s="8"/>
    </row>
    <row r="23" spans="1:20" s="9" customFormat="1" ht="16.5" customHeight="1">
      <c r="A23" s="149">
        <v>8</v>
      </c>
      <c r="B23" s="153" t="s">
        <v>91</v>
      </c>
      <c r="C23" s="151" t="s">
        <v>41</v>
      </c>
      <c r="D23" s="151" t="s">
        <v>162</v>
      </c>
      <c r="E23" s="106" t="s">
        <v>42</v>
      </c>
      <c r="F23" s="46">
        <v>4978</v>
      </c>
      <c r="G23" s="111">
        <v>0</v>
      </c>
      <c r="H23" s="94"/>
      <c r="I23" s="58">
        <v>0</v>
      </c>
      <c r="J23" s="107">
        <v>36121</v>
      </c>
      <c r="K23" s="46">
        <f>SUM(F23:J23)+J24</f>
        <v>84184</v>
      </c>
      <c r="L23" s="46" t="s">
        <v>95</v>
      </c>
      <c r="M23" s="40"/>
      <c r="N23" s="8"/>
      <c r="O23" s="8"/>
      <c r="P23" s="8"/>
      <c r="Q23" s="8"/>
      <c r="R23" s="8"/>
      <c r="S23" s="41"/>
      <c r="T23" s="8"/>
    </row>
    <row r="24" spans="1:20" s="9" customFormat="1" ht="16.5" customHeight="1" thickBot="1">
      <c r="A24" s="150"/>
      <c r="B24" s="154"/>
      <c r="C24" s="152"/>
      <c r="D24" s="152"/>
      <c r="E24" s="103" t="s">
        <v>83</v>
      </c>
      <c r="F24" s="47"/>
      <c r="G24" s="48"/>
      <c r="H24" s="95"/>
      <c r="I24" s="48"/>
      <c r="J24" s="108">
        <v>43085</v>
      </c>
      <c r="K24" s="47"/>
      <c r="L24" s="47" t="s">
        <v>96</v>
      </c>
      <c r="M24" s="40"/>
      <c r="N24" s="8"/>
      <c r="O24" s="8"/>
      <c r="P24" s="8"/>
      <c r="Q24" s="8"/>
      <c r="R24" s="8"/>
      <c r="S24" s="41"/>
      <c r="T24" s="8"/>
    </row>
    <row r="25" spans="1:20" s="24" customFormat="1" ht="16.5" customHeight="1">
      <c r="A25" s="145">
        <v>9</v>
      </c>
      <c r="B25" s="145" t="s">
        <v>140</v>
      </c>
      <c r="C25" s="143" t="s">
        <v>44</v>
      </c>
      <c r="D25" s="193" t="s">
        <v>162</v>
      </c>
      <c r="E25" s="118" t="s">
        <v>17</v>
      </c>
      <c r="F25" s="82"/>
      <c r="G25" s="82">
        <v>1500</v>
      </c>
      <c r="H25" s="97"/>
      <c r="I25" s="82"/>
      <c r="J25" s="82"/>
      <c r="K25" s="74">
        <f>SUM(G25:J25)</f>
        <v>1500</v>
      </c>
      <c r="L25" s="82" t="s">
        <v>112</v>
      </c>
      <c r="M25" s="68"/>
      <c r="N25" s="64"/>
      <c r="O25" s="64"/>
      <c r="P25" s="64"/>
      <c r="Q25" s="64"/>
      <c r="R25" s="64"/>
      <c r="S25" s="64"/>
      <c r="T25" s="64"/>
    </row>
    <row r="26" spans="1:20" s="24" customFormat="1" ht="16.5" customHeight="1" thickBot="1">
      <c r="A26" s="146"/>
      <c r="B26" s="146"/>
      <c r="C26" s="144"/>
      <c r="D26" s="194"/>
      <c r="E26" s="119" t="s">
        <v>49</v>
      </c>
      <c r="F26" s="72"/>
      <c r="G26" s="72"/>
      <c r="H26" s="98"/>
      <c r="I26" s="72"/>
      <c r="J26" s="72"/>
      <c r="K26" s="73"/>
      <c r="L26" s="72" t="s">
        <v>113</v>
      </c>
      <c r="M26" s="68"/>
      <c r="N26" s="64"/>
      <c r="O26" s="64"/>
      <c r="P26" s="64"/>
      <c r="Q26" s="64"/>
      <c r="R26" s="64"/>
      <c r="S26" s="64"/>
      <c r="T26" s="64"/>
    </row>
    <row r="27" spans="1:20" ht="16.5" customHeight="1">
      <c r="A27" s="145">
        <v>10</v>
      </c>
      <c r="B27" s="145" t="s">
        <v>141</v>
      </c>
      <c r="C27" s="143" t="s">
        <v>29</v>
      </c>
      <c r="D27" s="143" t="s">
        <v>162</v>
      </c>
      <c r="E27" s="120" t="s">
        <v>30</v>
      </c>
      <c r="F27" s="82"/>
      <c r="G27" s="82"/>
      <c r="H27" s="97"/>
      <c r="I27" s="82">
        <v>500</v>
      </c>
      <c r="J27" s="82">
        <v>0</v>
      </c>
      <c r="K27" s="82">
        <f>SUM(F27:J27)</f>
        <v>500</v>
      </c>
      <c r="L27" s="82" t="s">
        <v>31</v>
      </c>
      <c r="M27" s="69"/>
      <c r="N27" s="8"/>
      <c r="O27" s="8"/>
      <c r="P27" s="8"/>
      <c r="Q27" s="8"/>
      <c r="R27" s="8"/>
      <c r="S27" s="8"/>
      <c r="T27" s="8"/>
    </row>
    <row r="28" spans="1:20" ht="16.5" customHeight="1" thickBot="1">
      <c r="A28" s="146"/>
      <c r="B28" s="146"/>
      <c r="C28" s="144"/>
      <c r="D28" s="144"/>
      <c r="E28" s="83" t="s">
        <v>53</v>
      </c>
      <c r="F28" s="72"/>
      <c r="G28" s="72"/>
      <c r="H28" s="98"/>
      <c r="I28" s="72"/>
      <c r="J28" s="72"/>
      <c r="K28" s="72"/>
      <c r="L28" s="72" t="s">
        <v>48</v>
      </c>
      <c r="M28" s="69"/>
      <c r="N28" s="8"/>
      <c r="O28" s="8"/>
      <c r="P28" s="8"/>
      <c r="Q28" s="8"/>
      <c r="R28" s="8"/>
      <c r="S28" s="8"/>
      <c r="T28" s="8"/>
    </row>
    <row r="29" spans="1:20" ht="16.5" customHeight="1">
      <c r="A29" s="145">
        <v>11</v>
      </c>
      <c r="B29" s="157" t="s">
        <v>142</v>
      </c>
      <c r="C29" s="143" t="s">
        <v>24</v>
      </c>
      <c r="D29" s="143" t="s">
        <v>162</v>
      </c>
      <c r="E29" s="121" t="s">
        <v>25</v>
      </c>
      <c r="F29" s="82"/>
      <c r="G29" s="82"/>
      <c r="H29" s="97"/>
      <c r="I29" s="82">
        <v>200</v>
      </c>
      <c r="J29" s="82">
        <v>0</v>
      </c>
      <c r="K29" s="82">
        <f>SUM(F29:J29)</f>
        <v>200</v>
      </c>
      <c r="L29" s="82" t="s">
        <v>31</v>
      </c>
      <c r="M29" s="31"/>
      <c r="N29" s="8"/>
      <c r="O29" s="8"/>
      <c r="P29" s="8"/>
      <c r="Q29" s="8"/>
      <c r="R29" s="8"/>
      <c r="S29" s="8"/>
      <c r="T29" s="8"/>
    </row>
    <row r="30" spans="1:20" ht="16.5" customHeight="1" thickBot="1">
      <c r="A30" s="146"/>
      <c r="B30" s="158"/>
      <c r="C30" s="144"/>
      <c r="D30" s="144"/>
      <c r="E30" s="86" t="s">
        <v>26</v>
      </c>
      <c r="F30" s="72"/>
      <c r="G30" s="72"/>
      <c r="H30" s="98"/>
      <c r="I30" s="72"/>
      <c r="J30" s="72"/>
      <c r="K30" s="72"/>
      <c r="L30" s="72" t="s">
        <v>51</v>
      </c>
      <c r="M30" s="31"/>
      <c r="N30" s="8"/>
      <c r="O30" s="8"/>
      <c r="P30" s="8"/>
      <c r="Q30" s="8"/>
      <c r="R30" s="8"/>
      <c r="S30" s="8"/>
      <c r="T30" s="8"/>
    </row>
    <row r="31" spans="1:20" ht="16.5" customHeight="1">
      <c r="A31" s="149">
        <v>12</v>
      </c>
      <c r="B31" s="155" t="s">
        <v>144</v>
      </c>
      <c r="C31" s="151" t="s">
        <v>22</v>
      </c>
      <c r="D31" s="151" t="s">
        <v>162</v>
      </c>
      <c r="E31" s="84" t="s">
        <v>52</v>
      </c>
      <c r="F31" s="46"/>
      <c r="G31" s="58">
        <v>3700</v>
      </c>
      <c r="H31" s="92">
        <v>3000</v>
      </c>
      <c r="I31" s="58"/>
      <c r="J31" s="46"/>
      <c r="K31" s="46">
        <f>SUM(G31:J31)-H31</f>
        <v>3700</v>
      </c>
      <c r="L31" s="46"/>
      <c r="M31" s="31"/>
      <c r="N31" s="8"/>
      <c r="O31" s="8"/>
      <c r="P31" s="8"/>
      <c r="Q31" s="8"/>
      <c r="R31" s="8"/>
      <c r="S31" s="8"/>
      <c r="T31" s="8"/>
    </row>
    <row r="32" spans="1:20" ht="16.5" customHeight="1" thickBot="1">
      <c r="A32" s="150"/>
      <c r="B32" s="156"/>
      <c r="C32" s="152"/>
      <c r="D32" s="152"/>
      <c r="E32" s="84" t="s">
        <v>84</v>
      </c>
      <c r="F32" s="47"/>
      <c r="G32" s="48"/>
      <c r="H32" s="93"/>
      <c r="I32" s="48"/>
      <c r="J32" s="47"/>
      <c r="K32" s="47"/>
      <c r="L32" s="47"/>
      <c r="M32" s="31"/>
      <c r="N32" s="8"/>
      <c r="O32" s="8"/>
      <c r="P32" s="8"/>
      <c r="Q32" s="8"/>
      <c r="R32" s="8"/>
      <c r="S32" s="8"/>
      <c r="T32" s="8"/>
    </row>
    <row r="33" spans="1:20" ht="16.5" customHeight="1">
      <c r="A33" s="145">
        <v>13</v>
      </c>
      <c r="B33" s="157" t="s">
        <v>143</v>
      </c>
      <c r="C33" s="143" t="s">
        <v>22</v>
      </c>
      <c r="D33" s="143" t="s">
        <v>162</v>
      </c>
      <c r="E33" s="121" t="s">
        <v>52</v>
      </c>
      <c r="F33" s="82"/>
      <c r="G33" s="82">
        <v>300</v>
      </c>
      <c r="H33" s="97"/>
      <c r="I33" s="82"/>
      <c r="J33" s="82"/>
      <c r="K33" s="82">
        <v>300</v>
      </c>
      <c r="L33" s="82" t="s">
        <v>31</v>
      </c>
      <c r="M33" s="31"/>
      <c r="N33" s="8"/>
      <c r="O33" s="8"/>
      <c r="P33" s="8"/>
      <c r="Q33" s="8"/>
      <c r="R33" s="8"/>
      <c r="S33" s="8"/>
      <c r="T33" s="8"/>
    </row>
    <row r="34" spans="1:20" ht="16.5" customHeight="1" thickBot="1">
      <c r="A34" s="146"/>
      <c r="B34" s="158"/>
      <c r="C34" s="144"/>
      <c r="D34" s="144"/>
      <c r="E34" s="122" t="s">
        <v>108</v>
      </c>
      <c r="F34" s="72"/>
      <c r="G34" s="72"/>
      <c r="H34" s="98"/>
      <c r="I34" s="72"/>
      <c r="J34" s="72"/>
      <c r="K34" s="72"/>
      <c r="L34" s="72"/>
      <c r="M34" s="31"/>
      <c r="N34" s="8"/>
      <c r="O34" s="8"/>
      <c r="P34" s="8"/>
      <c r="Q34" s="8"/>
      <c r="R34" s="8"/>
      <c r="S34" s="8"/>
      <c r="T34" s="8"/>
    </row>
    <row r="35" spans="1:20" ht="16.5" customHeight="1">
      <c r="A35" s="149">
        <v>14</v>
      </c>
      <c r="B35" s="155" t="s">
        <v>145</v>
      </c>
      <c r="C35" s="151" t="s">
        <v>27</v>
      </c>
      <c r="D35" s="151" t="s">
        <v>162</v>
      </c>
      <c r="E35" s="59" t="s">
        <v>28</v>
      </c>
      <c r="F35" s="46"/>
      <c r="G35" s="58">
        <v>2000</v>
      </c>
      <c r="H35" s="92">
        <v>1500</v>
      </c>
      <c r="I35" s="58">
        <v>0</v>
      </c>
      <c r="J35" s="46">
        <v>0</v>
      </c>
      <c r="K35" s="46">
        <f>SUM(F35:J35)-H35</f>
        <v>2000</v>
      </c>
      <c r="L35" s="46" t="s">
        <v>68</v>
      </c>
      <c r="M35" s="31"/>
      <c r="N35" s="8"/>
      <c r="O35" s="8"/>
      <c r="P35" s="8"/>
      <c r="Q35" s="8"/>
      <c r="R35" s="8"/>
      <c r="S35" s="8"/>
      <c r="T35" s="8"/>
    </row>
    <row r="36" spans="1:20" ht="16.5" customHeight="1" thickBot="1">
      <c r="A36" s="150"/>
      <c r="B36" s="156"/>
      <c r="C36" s="152"/>
      <c r="D36" s="152"/>
      <c r="E36" s="42" t="s">
        <v>67</v>
      </c>
      <c r="F36" s="47"/>
      <c r="G36" s="48"/>
      <c r="H36" s="93"/>
      <c r="I36" s="48"/>
      <c r="J36" s="47"/>
      <c r="K36" s="47"/>
      <c r="L36" s="47" t="s">
        <v>69</v>
      </c>
      <c r="M36" s="31"/>
      <c r="N36" s="8"/>
      <c r="O36" s="8"/>
      <c r="P36" s="8"/>
      <c r="Q36" s="8"/>
      <c r="R36" s="8"/>
      <c r="S36" s="8"/>
      <c r="T36" s="8"/>
    </row>
    <row r="37" spans="1:20" ht="16.5" customHeight="1">
      <c r="A37" s="145">
        <v>15</v>
      </c>
      <c r="B37" s="159" t="s">
        <v>146</v>
      </c>
      <c r="C37" s="143" t="s">
        <v>29</v>
      </c>
      <c r="D37" s="195" t="s">
        <v>162</v>
      </c>
      <c r="E37" s="121" t="s">
        <v>30</v>
      </c>
      <c r="F37" s="71"/>
      <c r="G37" s="71">
        <v>600</v>
      </c>
      <c r="H37" s="97"/>
      <c r="I37" s="71">
        <v>0</v>
      </c>
      <c r="J37" s="71">
        <v>0</v>
      </c>
      <c r="K37" s="123">
        <f>SUM(G37:J37)</f>
        <v>600</v>
      </c>
      <c r="L37" s="71"/>
      <c r="M37" s="31"/>
      <c r="N37" s="8"/>
      <c r="O37" s="8"/>
      <c r="P37" s="8"/>
      <c r="Q37" s="8"/>
      <c r="R37" s="8"/>
      <c r="S37" s="41"/>
      <c r="T37" s="8"/>
    </row>
    <row r="38" spans="1:20" ht="16.5" customHeight="1" thickBot="1">
      <c r="A38" s="146"/>
      <c r="B38" s="146"/>
      <c r="C38" s="144"/>
      <c r="D38" s="196"/>
      <c r="E38" s="122" t="s">
        <v>54</v>
      </c>
      <c r="F38" s="72"/>
      <c r="G38" s="72"/>
      <c r="H38" s="98"/>
      <c r="I38" s="72"/>
      <c r="J38" s="72"/>
      <c r="K38" s="73"/>
      <c r="L38" s="72"/>
      <c r="M38" s="31"/>
      <c r="N38" s="8"/>
      <c r="O38" s="8"/>
      <c r="P38" s="8"/>
      <c r="Q38" s="8"/>
      <c r="R38" s="8"/>
      <c r="S38" s="41"/>
      <c r="T38" s="8"/>
    </row>
    <row r="39" spans="1:20" ht="16.5" customHeight="1">
      <c r="A39" s="149">
        <v>16</v>
      </c>
      <c r="B39" s="149" t="s">
        <v>147</v>
      </c>
      <c r="C39" s="149">
        <v>2</v>
      </c>
      <c r="D39" s="149">
        <v>4357</v>
      </c>
      <c r="E39" s="78" t="s">
        <v>106</v>
      </c>
      <c r="F39" s="22"/>
      <c r="G39" s="39">
        <v>4200</v>
      </c>
      <c r="H39" s="92">
        <v>4000</v>
      </c>
      <c r="I39" s="39">
        <v>1200</v>
      </c>
      <c r="J39" s="22"/>
      <c r="K39" s="22">
        <f>G39+I39</f>
        <v>5400</v>
      </c>
      <c r="L39" s="4" t="s">
        <v>109</v>
      </c>
      <c r="M39" s="31"/>
      <c r="N39" s="8"/>
      <c r="O39" s="8"/>
      <c r="P39" s="8"/>
      <c r="Q39" s="8"/>
      <c r="R39" s="8"/>
      <c r="S39" s="41"/>
      <c r="T39" s="8"/>
    </row>
    <row r="40" spans="1:20" ht="16.5" customHeight="1" thickBot="1">
      <c r="A40" s="150"/>
      <c r="B40" s="150"/>
      <c r="C40" s="150"/>
      <c r="D40" s="150"/>
      <c r="E40" s="79" t="s">
        <v>107</v>
      </c>
      <c r="F40" s="25"/>
      <c r="G40" s="38"/>
      <c r="H40" s="93"/>
      <c r="I40" s="38"/>
      <c r="J40" s="25"/>
      <c r="K40" s="25"/>
      <c r="L40" s="26" t="s">
        <v>110</v>
      </c>
      <c r="M40" s="31"/>
      <c r="N40" s="8"/>
      <c r="O40" s="8"/>
      <c r="P40" s="8"/>
      <c r="Q40" s="8"/>
      <c r="R40" s="8"/>
      <c r="S40" s="41"/>
      <c r="T40" s="8"/>
    </row>
    <row r="41" spans="1:20" ht="16.5" customHeight="1">
      <c r="A41" s="145">
        <v>17</v>
      </c>
      <c r="B41" s="160" t="s">
        <v>148</v>
      </c>
      <c r="C41" s="143" t="s">
        <v>32</v>
      </c>
      <c r="D41" s="143" t="s">
        <v>162</v>
      </c>
      <c r="E41" s="120" t="s">
        <v>33</v>
      </c>
      <c r="F41" s="82"/>
      <c r="G41" s="82">
        <v>400</v>
      </c>
      <c r="H41" s="97"/>
      <c r="I41" s="82" t="s">
        <v>81</v>
      </c>
      <c r="J41" s="82"/>
      <c r="K41" s="74">
        <f>SUM(F41:J41)</f>
        <v>400</v>
      </c>
      <c r="L41" s="82" t="s">
        <v>126</v>
      </c>
      <c r="M41" s="31"/>
      <c r="N41" s="8"/>
      <c r="O41" s="8"/>
      <c r="P41" s="8"/>
      <c r="Q41" s="8"/>
      <c r="R41" s="8"/>
      <c r="S41" s="41"/>
      <c r="T41" s="8"/>
    </row>
    <row r="42" spans="1:20" ht="16.5" customHeight="1" thickBot="1">
      <c r="A42" s="146"/>
      <c r="B42" s="146"/>
      <c r="C42" s="144"/>
      <c r="D42" s="144"/>
      <c r="E42" s="83" t="s">
        <v>80</v>
      </c>
      <c r="F42" s="72"/>
      <c r="G42" s="72"/>
      <c r="H42" s="98"/>
      <c r="I42" s="72"/>
      <c r="J42" s="72"/>
      <c r="K42" s="73"/>
      <c r="L42" s="72"/>
      <c r="M42" s="31"/>
      <c r="N42" s="8"/>
      <c r="O42" s="8"/>
      <c r="P42" s="8"/>
      <c r="Q42" s="8"/>
      <c r="R42" s="8"/>
      <c r="S42" s="41"/>
      <c r="T42" s="8"/>
    </row>
    <row r="43" spans="1:20" ht="16.5" customHeight="1">
      <c r="A43" s="145">
        <v>18</v>
      </c>
      <c r="B43" s="159" t="s">
        <v>149</v>
      </c>
      <c r="C43" s="143" t="s">
        <v>101</v>
      </c>
      <c r="D43" s="143" t="s">
        <v>162</v>
      </c>
      <c r="E43" s="121" t="s">
        <v>102</v>
      </c>
      <c r="F43" s="71"/>
      <c r="G43" s="124">
        <v>1000</v>
      </c>
      <c r="H43" s="97"/>
      <c r="I43" s="71"/>
      <c r="J43" s="71"/>
      <c r="K43" s="123">
        <v>1000</v>
      </c>
      <c r="L43" s="71" t="s">
        <v>123</v>
      </c>
      <c r="M43" s="31"/>
      <c r="N43" s="8"/>
      <c r="O43" s="8"/>
      <c r="P43" s="8"/>
      <c r="Q43" s="8"/>
      <c r="R43" s="8"/>
      <c r="S43" s="41"/>
      <c r="T43" s="8"/>
    </row>
    <row r="44" spans="1:20" ht="16.5" customHeight="1" thickBot="1">
      <c r="A44" s="146"/>
      <c r="B44" s="146"/>
      <c r="C44" s="144"/>
      <c r="D44" s="144"/>
      <c r="E44" s="125" t="s">
        <v>122</v>
      </c>
      <c r="F44" s="72"/>
      <c r="G44" s="126"/>
      <c r="H44" s="98"/>
      <c r="I44" s="72"/>
      <c r="J44" s="126"/>
      <c r="K44" s="73"/>
      <c r="L44" s="72"/>
      <c r="M44" s="31"/>
      <c r="N44" s="8"/>
      <c r="O44" s="8"/>
      <c r="P44" s="8"/>
      <c r="Q44" s="8"/>
      <c r="R44" s="8"/>
      <c r="S44" s="41"/>
      <c r="T44" s="8"/>
    </row>
    <row r="45" spans="1:20" ht="16.5" customHeight="1">
      <c r="A45" s="145">
        <v>19</v>
      </c>
      <c r="B45" s="157" t="s">
        <v>150</v>
      </c>
      <c r="C45" s="143" t="s">
        <v>36</v>
      </c>
      <c r="D45" s="143" t="s">
        <v>162</v>
      </c>
      <c r="E45" s="120" t="s">
        <v>37</v>
      </c>
      <c r="F45" s="82"/>
      <c r="G45" s="82">
        <v>300</v>
      </c>
      <c r="H45" s="97"/>
      <c r="I45" s="82"/>
      <c r="J45" s="82"/>
      <c r="K45" s="82">
        <f>SUM(G45:J45)</f>
        <v>300</v>
      </c>
      <c r="L45" s="127" t="s">
        <v>120</v>
      </c>
      <c r="M45" s="40"/>
      <c r="N45" s="8"/>
      <c r="O45" s="8"/>
      <c r="P45" s="8"/>
      <c r="Q45" s="8"/>
      <c r="R45" s="8"/>
      <c r="S45" s="41"/>
      <c r="T45" s="8"/>
    </row>
    <row r="46" spans="1:20" ht="16.5" customHeight="1" thickBot="1">
      <c r="A46" s="146"/>
      <c r="B46" s="158"/>
      <c r="C46" s="144"/>
      <c r="D46" s="144"/>
      <c r="E46" s="128" t="s">
        <v>70</v>
      </c>
      <c r="F46" s="72"/>
      <c r="G46" s="72"/>
      <c r="H46" s="98"/>
      <c r="I46" s="72"/>
      <c r="J46" s="72"/>
      <c r="K46" s="72"/>
      <c r="L46" s="129" t="s">
        <v>121</v>
      </c>
      <c r="M46" s="40"/>
      <c r="N46" s="8"/>
      <c r="O46" s="8"/>
      <c r="P46" s="8"/>
      <c r="Q46" s="8"/>
      <c r="R46" s="8"/>
      <c r="S46" s="41"/>
      <c r="T46" s="8"/>
    </row>
    <row r="47" spans="1:20" ht="16.5" customHeight="1">
      <c r="A47" s="145">
        <v>20</v>
      </c>
      <c r="B47" s="145" t="s">
        <v>151</v>
      </c>
      <c r="C47" s="143" t="s">
        <v>44</v>
      </c>
      <c r="D47" s="193" t="s">
        <v>162</v>
      </c>
      <c r="E47" s="118" t="s">
        <v>17</v>
      </c>
      <c r="F47" s="82"/>
      <c r="G47" s="82">
        <v>300</v>
      </c>
      <c r="H47" s="97"/>
      <c r="I47" s="82"/>
      <c r="J47" s="82"/>
      <c r="K47" s="74">
        <f>SUM(G47:J47)</f>
        <v>300</v>
      </c>
      <c r="L47" s="82" t="s">
        <v>114</v>
      </c>
      <c r="M47" s="40"/>
      <c r="N47" s="8"/>
      <c r="O47" s="8"/>
      <c r="P47" s="8"/>
      <c r="Q47" s="8"/>
      <c r="R47" s="8"/>
      <c r="S47" s="41"/>
      <c r="T47" s="8"/>
    </row>
    <row r="48" spans="1:20" ht="16.5" customHeight="1" thickBot="1">
      <c r="A48" s="146"/>
      <c r="B48" s="146"/>
      <c r="C48" s="144"/>
      <c r="D48" s="194"/>
      <c r="E48" s="119" t="s">
        <v>116</v>
      </c>
      <c r="F48" s="72"/>
      <c r="G48" s="72"/>
      <c r="H48" s="98"/>
      <c r="I48" s="72"/>
      <c r="J48" s="72"/>
      <c r="K48" s="73"/>
      <c r="L48" s="72" t="s">
        <v>115</v>
      </c>
      <c r="M48" s="40"/>
      <c r="N48" s="8"/>
      <c r="O48" s="8"/>
      <c r="P48" s="8"/>
      <c r="Q48" s="8"/>
      <c r="R48" s="8"/>
      <c r="S48" s="41"/>
      <c r="T48" s="8"/>
    </row>
    <row r="49" spans="1:20" ht="16.5" customHeight="1">
      <c r="A49" s="145">
        <v>21</v>
      </c>
      <c r="B49" s="145" t="s">
        <v>152</v>
      </c>
      <c r="C49" s="143" t="s">
        <v>44</v>
      </c>
      <c r="D49" s="193" t="s">
        <v>162</v>
      </c>
      <c r="E49" s="118" t="s">
        <v>17</v>
      </c>
      <c r="F49" s="82"/>
      <c r="G49" s="82">
        <v>350</v>
      </c>
      <c r="H49" s="97"/>
      <c r="I49" s="82"/>
      <c r="J49" s="82"/>
      <c r="K49" s="74">
        <f>SUM(G49:J49)</f>
        <v>350</v>
      </c>
      <c r="L49" s="82" t="s">
        <v>118</v>
      </c>
      <c r="M49" s="40"/>
      <c r="N49" s="8"/>
      <c r="O49" s="8"/>
      <c r="P49" s="8"/>
      <c r="Q49" s="8"/>
      <c r="R49" s="8"/>
      <c r="S49" s="41"/>
      <c r="T49" s="8"/>
    </row>
    <row r="50" spans="1:20" ht="16.5" customHeight="1" thickBot="1">
      <c r="A50" s="146"/>
      <c r="B50" s="146"/>
      <c r="C50" s="144"/>
      <c r="D50" s="194"/>
      <c r="E50" s="119" t="s">
        <v>117</v>
      </c>
      <c r="F50" s="72"/>
      <c r="G50" s="72"/>
      <c r="H50" s="98"/>
      <c r="I50" s="72"/>
      <c r="J50" s="72"/>
      <c r="K50" s="73"/>
      <c r="L50" s="72" t="s">
        <v>119</v>
      </c>
      <c r="M50" s="40"/>
      <c r="N50" s="8"/>
      <c r="O50" s="8"/>
      <c r="P50" s="8"/>
      <c r="Q50" s="8"/>
      <c r="R50" s="8"/>
      <c r="S50" s="41"/>
      <c r="T50" s="8"/>
    </row>
    <row r="51" spans="1:20" ht="16.5" customHeight="1">
      <c r="A51" s="145">
        <v>22</v>
      </c>
      <c r="B51" s="157" t="s">
        <v>153</v>
      </c>
      <c r="C51" s="143" t="s">
        <v>103</v>
      </c>
      <c r="D51" s="143" t="s">
        <v>162</v>
      </c>
      <c r="E51" s="120" t="s">
        <v>104</v>
      </c>
      <c r="F51" s="82"/>
      <c r="G51" s="82">
        <v>800</v>
      </c>
      <c r="H51" s="97"/>
      <c r="I51" s="82">
        <v>0</v>
      </c>
      <c r="J51" s="82">
        <v>0</v>
      </c>
      <c r="K51" s="123">
        <f>SUM(G51:J51)</f>
        <v>800</v>
      </c>
      <c r="L51" s="82" t="s">
        <v>128</v>
      </c>
      <c r="M51" s="40"/>
      <c r="N51" s="8"/>
      <c r="O51" s="8"/>
      <c r="P51" s="8"/>
      <c r="Q51" s="8"/>
      <c r="R51" s="8"/>
      <c r="S51" s="41"/>
      <c r="T51" s="8"/>
    </row>
    <row r="52" spans="1:20" ht="16.5" customHeight="1" thickBot="1">
      <c r="A52" s="146"/>
      <c r="B52" s="158"/>
      <c r="C52" s="144"/>
      <c r="D52" s="144"/>
      <c r="E52" s="83" t="s">
        <v>127</v>
      </c>
      <c r="F52" s="72"/>
      <c r="G52" s="72"/>
      <c r="H52" s="98"/>
      <c r="I52" s="72"/>
      <c r="J52" s="72"/>
      <c r="K52" s="72"/>
      <c r="L52" s="72" t="s">
        <v>129</v>
      </c>
      <c r="M52" s="40"/>
      <c r="N52" s="8"/>
      <c r="O52" s="8"/>
      <c r="P52" s="8"/>
      <c r="Q52" s="8"/>
      <c r="R52" s="8"/>
      <c r="S52" s="41"/>
      <c r="T52" s="8"/>
    </row>
    <row r="53" spans="1:20" ht="16.5" customHeight="1">
      <c r="A53" s="145">
        <v>23</v>
      </c>
      <c r="B53" s="160" t="s">
        <v>154</v>
      </c>
      <c r="C53" s="145">
        <v>1</v>
      </c>
      <c r="D53" s="145">
        <v>4357</v>
      </c>
      <c r="E53" s="130" t="s">
        <v>23</v>
      </c>
      <c r="F53" s="123"/>
      <c r="G53" s="123"/>
      <c r="H53" s="97"/>
      <c r="I53" s="123">
        <v>800</v>
      </c>
      <c r="J53" s="123"/>
      <c r="K53" s="74">
        <f>SUM(F53:J53)</f>
        <v>800</v>
      </c>
      <c r="L53" s="131"/>
      <c r="M53" s="40"/>
      <c r="N53" s="8"/>
      <c r="O53" s="8"/>
      <c r="P53" s="8"/>
      <c r="Q53" s="8"/>
      <c r="R53" s="8"/>
      <c r="S53" s="41"/>
      <c r="T53" s="8"/>
    </row>
    <row r="54" spans="1:20" ht="16.5" customHeight="1" thickBot="1">
      <c r="A54" s="146"/>
      <c r="B54" s="146"/>
      <c r="C54" s="146"/>
      <c r="D54" s="146"/>
      <c r="E54" s="132" t="s">
        <v>43</v>
      </c>
      <c r="F54" s="73"/>
      <c r="G54" s="73"/>
      <c r="H54" s="98"/>
      <c r="I54" s="73"/>
      <c r="J54" s="73"/>
      <c r="K54" s="73"/>
      <c r="L54" s="133"/>
      <c r="M54" s="40"/>
      <c r="N54" s="8"/>
      <c r="O54" s="8"/>
      <c r="P54" s="8"/>
      <c r="Q54" s="8"/>
      <c r="R54" s="8"/>
      <c r="S54" s="41"/>
      <c r="T54" s="8"/>
    </row>
    <row r="55" spans="1:20" ht="16.5" customHeight="1">
      <c r="A55" s="145">
        <v>24</v>
      </c>
      <c r="B55" s="160" t="s">
        <v>155</v>
      </c>
      <c r="C55" s="143" t="s">
        <v>38</v>
      </c>
      <c r="D55" s="143" t="s">
        <v>163</v>
      </c>
      <c r="E55" s="120" t="s">
        <v>39</v>
      </c>
      <c r="F55" s="71"/>
      <c r="G55" s="71">
        <v>310</v>
      </c>
      <c r="H55" s="97"/>
      <c r="I55" s="71">
        <v>0</v>
      </c>
      <c r="J55" s="71">
        <v>0</v>
      </c>
      <c r="K55" s="123">
        <f>SUM(F55:J55)</f>
        <v>310</v>
      </c>
      <c r="L55" s="71"/>
      <c r="M55" s="40"/>
      <c r="N55" s="8"/>
      <c r="O55" s="8"/>
      <c r="P55" s="8"/>
      <c r="Q55" s="8"/>
      <c r="R55" s="8"/>
      <c r="S55" s="41"/>
      <c r="T55" s="8"/>
    </row>
    <row r="56" spans="1:20" ht="16.5" customHeight="1" thickBot="1">
      <c r="A56" s="146"/>
      <c r="B56" s="200"/>
      <c r="C56" s="144"/>
      <c r="D56" s="144"/>
      <c r="E56" s="83" t="s">
        <v>94</v>
      </c>
      <c r="F56" s="72"/>
      <c r="G56" s="72"/>
      <c r="H56" s="98"/>
      <c r="I56" s="72"/>
      <c r="J56" s="72"/>
      <c r="K56" s="73"/>
      <c r="L56" s="72"/>
      <c r="M56" s="40"/>
      <c r="N56" s="8"/>
      <c r="O56" s="8"/>
      <c r="P56" s="8"/>
      <c r="Q56" s="8"/>
      <c r="R56" s="8"/>
      <c r="S56" s="41"/>
      <c r="T56" s="8"/>
    </row>
    <row r="57" spans="1:20" ht="16.5" customHeight="1">
      <c r="A57" s="145">
        <v>25</v>
      </c>
      <c r="B57" s="160" t="s">
        <v>156</v>
      </c>
      <c r="C57" s="143" t="s">
        <v>34</v>
      </c>
      <c r="D57" s="143" t="s">
        <v>162</v>
      </c>
      <c r="E57" s="120" t="s">
        <v>35</v>
      </c>
      <c r="F57" s="82"/>
      <c r="G57" s="82"/>
      <c r="H57" s="97"/>
      <c r="I57" s="82">
        <v>200</v>
      </c>
      <c r="J57" s="82"/>
      <c r="K57" s="74">
        <f>SUM(F57:J57)</f>
        <v>200</v>
      </c>
      <c r="L57" s="82"/>
      <c r="M57" s="40"/>
      <c r="N57" s="8"/>
      <c r="O57" s="8"/>
      <c r="P57" s="8"/>
      <c r="Q57" s="8"/>
      <c r="R57" s="8"/>
      <c r="S57" s="41"/>
      <c r="T57" s="8"/>
    </row>
    <row r="58" spans="1:20" s="9" customFormat="1" ht="16.5" customHeight="1" thickBot="1">
      <c r="A58" s="146"/>
      <c r="B58" s="146"/>
      <c r="C58" s="144"/>
      <c r="D58" s="144"/>
      <c r="E58" s="83" t="s">
        <v>79</v>
      </c>
      <c r="F58" s="72"/>
      <c r="G58" s="72"/>
      <c r="H58" s="98"/>
      <c r="I58" s="72"/>
      <c r="J58" s="72"/>
      <c r="K58" s="73"/>
      <c r="L58" s="72"/>
      <c r="M58" s="40"/>
      <c r="N58" s="8"/>
      <c r="O58" s="8"/>
      <c r="P58" s="8"/>
      <c r="Q58" s="8"/>
      <c r="R58" s="8"/>
      <c r="S58" s="41"/>
      <c r="T58" s="8"/>
    </row>
    <row r="59" spans="1:13" s="9" customFormat="1" ht="16.5" customHeight="1">
      <c r="A59" s="145">
        <v>26</v>
      </c>
      <c r="B59" s="160" t="s">
        <v>157</v>
      </c>
      <c r="C59" s="143" t="s">
        <v>46</v>
      </c>
      <c r="D59" s="193" t="s">
        <v>162</v>
      </c>
      <c r="E59" s="70" t="s">
        <v>47</v>
      </c>
      <c r="F59" s="71"/>
      <c r="G59" s="71"/>
      <c r="H59" s="97"/>
      <c r="I59" s="71">
        <v>500</v>
      </c>
      <c r="J59" s="76"/>
      <c r="K59" s="123">
        <f>SUM(F59:J59)</f>
        <v>500</v>
      </c>
      <c r="L59" s="71"/>
      <c r="M59" s="63"/>
    </row>
    <row r="60" spans="1:13" s="9" customFormat="1" ht="16.5" customHeight="1" thickBot="1">
      <c r="A60" s="146"/>
      <c r="B60" s="146"/>
      <c r="C60" s="144"/>
      <c r="D60" s="194"/>
      <c r="E60" s="77" t="s">
        <v>58</v>
      </c>
      <c r="F60" s="72"/>
      <c r="G60" s="72"/>
      <c r="H60" s="98"/>
      <c r="I60" s="72"/>
      <c r="J60" s="72"/>
      <c r="K60" s="73"/>
      <c r="L60" s="72"/>
      <c r="M60" s="63"/>
    </row>
    <row r="61" spans="1:13" ht="15.75" customHeight="1">
      <c r="A61" s="149">
        <v>27</v>
      </c>
      <c r="B61" s="166" t="s">
        <v>158</v>
      </c>
      <c r="C61" s="151" t="s">
        <v>46</v>
      </c>
      <c r="D61" s="170" t="s">
        <v>162</v>
      </c>
      <c r="E61" s="43" t="s">
        <v>47</v>
      </c>
      <c r="F61" s="44">
        <v>68</v>
      </c>
      <c r="G61" s="102">
        <v>500</v>
      </c>
      <c r="H61" s="94"/>
      <c r="I61" s="45"/>
      <c r="J61" s="56"/>
      <c r="K61" s="27">
        <f>SUM(F61:J61)</f>
        <v>568</v>
      </c>
      <c r="L61" s="140" t="s">
        <v>159</v>
      </c>
      <c r="M61" s="34"/>
    </row>
    <row r="62" spans="1:13" ht="15.75" customHeight="1" thickBot="1">
      <c r="A62" s="150"/>
      <c r="B62" s="150"/>
      <c r="C62" s="152"/>
      <c r="D62" s="171"/>
      <c r="E62" s="60" t="s">
        <v>57</v>
      </c>
      <c r="F62" s="47"/>
      <c r="G62" s="48"/>
      <c r="H62" s="95"/>
      <c r="I62" s="48"/>
      <c r="J62" s="47"/>
      <c r="K62" s="25"/>
      <c r="L62" s="141"/>
      <c r="M62" s="34"/>
    </row>
    <row r="63" spans="1:13" ht="15.75" customHeight="1">
      <c r="A63" s="145">
        <v>28</v>
      </c>
      <c r="B63" s="157" t="s">
        <v>160</v>
      </c>
      <c r="C63" s="143" t="s">
        <v>103</v>
      </c>
      <c r="D63" s="143" t="s">
        <v>162</v>
      </c>
      <c r="E63" s="120" t="s">
        <v>104</v>
      </c>
      <c r="F63" s="82"/>
      <c r="G63" s="82">
        <v>1750</v>
      </c>
      <c r="H63" s="97"/>
      <c r="I63" s="82">
        <v>250</v>
      </c>
      <c r="J63" s="82">
        <v>0</v>
      </c>
      <c r="K63" s="123">
        <f>SUM(G63:J63)</f>
        <v>2000</v>
      </c>
      <c r="L63" s="82" t="s">
        <v>111</v>
      </c>
      <c r="M63" s="34"/>
    </row>
    <row r="64" spans="1:13" ht="15.75" customHeight="1" thickBot="1">
      <c r="A64" s="146"/>
      <c r="B64" s="158"/>
      <c r="C64" s="144"/>
      <c r="D64" s="144"/>
      <c r="E64" s="83" t="s">
        <v>105</v>
      </c>
      <c r="F64" s="72"/>
      <c r="G64" s="72"/>
      <c r="H64" s="98"/>
      <c r="I64" s="72"/>
      <c r="J64" s="72"/>
      <c r="K64" s="72"/>
      <c r="L64" s="72" t="s">
        <v>125</v>
      </c>
      <c r="M64" s="34"/>
    </row>
    <row r="65" spans="1:20" ht="16.5" customHeight="1">
      <c r="A65" s="149">
        <v>29</v>
      </c>
      <c r="B65" s="166"/>
      <c r="C65" s="151"/>
      <c r="D65" s="170"/>
      <c r="E65" s="43"/>
      <c r="F65" s="44"/>
      <c r="G65" s="45">
        <v>4140</v>
      </c>
      <c r="H65" s="92"/>
      <c r="I65" s="45"/>
      <c r="J65" s="56"/>
      <c r="K65" s="22">
        <f>SUM(F65:J65)</f>
        <v>4140</v>
      </c>
      <c r="L65" s="44"/>
      <c r="M65" s="40"/>
      <c r="N65" s="8"/>
      <c r="O65" s="8"/>
      <c r="P65" s="8"/>
      <c r="Q65" s="8"/>
      <c r="R65" s="8"/>
      <c r="S65" s="41"/>
      <c r="T65" s="8"/>
    </row>
    <row r="66" spans="1:20" ht="16.5" customHeight="1" thickBot="1">
      <c r="A66" s="150"/>
      <c r="B66" s="150"/>
      <c r="C66" s="201"/>
      <c r="D66" s="202"/>
      <c r="E66" s="60" t="s">
        <v>124</v>
      </c>
      <c r="F66" s="47"/>
      <c r="G66" s="48"/>
      <c r="H66" s="93"/>
      <c r="I66" s="48"/>
      <c r="J66" s="47"/>
      <c r="K66" s="25"/>
      <c r="L66" s="47"/>
      <c r="M66" s="40"/>
      <c r="N66" s="8"/>
      <c r="O66" s="8"/>
      <c r="P66" s="8"/>
      <c r="Q66" s="8"/>
      <c r="R66" s="8"/>
      <c r="S66" s="41"/>
      <c r="T66" s="8"/>
    </row>
    <row r="67" spans="1:13" ht="15.75" customHeight="1" thickBot="1">
      <c r="A67" s="37"/>
      <c r="B67" s="37"/>
      <c r="C67" s="37"/>
      <c r="D67" s="34"/>
      <c r="E67" s="34"/>
      <c r="F67" s="61"/>
      <c r="G67" s="61"/>
      <c r="H67" s="96"/>
      <c r="I67" s="61"/>
      <c r="J67" s="34"/>
      <c r="K67" s="61"/>
      <c r="L67" s="34"/>
      <c r="M67" s="34"/>
    </row>
    <row r="68" spans="1:20" ht="28.5" customHeight="1" thickBot="1">
      <c r="A68" s="49"/>
      <c r="B68" s="49"/>
      <c r="C68" s="49"/>
      <c r="D68" s="49"/>
      <c r="E68" s="51" t="s">
        <v>78</v>
      </c>
      <c r="F68" s="52">
        <f>SUM(F9:F66)</f>
        <v>201927.1</v>
      </c>
      <c r="G68" s="116">
        <f>SUM(G9:G66)-G10-G14-G12</f>
        <v>88650</v>
      </c>
      <c r="H68" s="92">
        <f>SUM(H9:H66)</f>
        <v>60000</v>
      </c>
      <c r="I68" s="116">
        <f>SUM(I9:I66)</f>
        <v>9350</v>
      </c>
      <c r="J68" s="52">
        <f>SUM(J9:J66)</f>
        <v>102520</v>
      </c>
      <c r="K68" s="52">
        <f>SUM(K9:K66)</f>
        <v>433234.1</v>
      </c>
      <c r="L68" s="35"/>
      <c r="M68" s="35"/>
      <c r="N68" s="32"/>
      <c r="O68" s="32"/>
      <c r="P68" s="32"/>
      <c r="Q68" s="32"/>
      <c r="R68" s="32"/>
      <c r="S68" s="32"/>
      <c r="T68" s="32"/>
    </row>
    <row r="69" spans="1:20" ht="27.75" customHeight="1">
      <c r="A69" s="49"/>
      <c r="B69" s="49"/>
      <c r="C69" s="49"/>
      <c r="D69" s="49"/>
      <c r="E69" s="49"/>
      <c r="F69" s="50"/>
      <c r="G69" s="137">
        <f>SUM(G68:I68)-H68</f>
        <v>98000</v>
      </c>
      <c r="H69" s="138"/>
      <c r="I69" s="139"/>
      <c r="J69" s="88" t="s">
        <v>130</v>
      </c>
      <c r="K69" s="53">
        <f>SUM(F68:J68)+G10+G12+G14-H68</f>
        <v>433234.1</v>
      </c>
      <c r="L69" s="37"/>
      <c r="M69" s="37"/>
      <c r="N69" s="9"/>
      <c r="O69" s="9"/>
      <c r="P69" s="9"/>
      <c r="Q69" s="9"/>
      <c r="R69" s="9"/>
      <c r="S69" s="9"/>
      <c r="T69" s="9"/>
    </row>
    <row r="70" spans="1:20" ht="15" customHeight="1">
      <c r="A70" s="147" t="s">
        <v>168</v>
      </c>
      <c r="B70" s="147"/>
      <c r="C70" s="147"/>
      <c r="D70" s="147"/>
      <c r="E70" s="147"/>
      <c r="F70" s="50"/>
      <c r="G70" s="50"/>
      <c r="H70" s="50"/>
      <c r="I70" s="50"/>
      <c r="J70" s="50"/>
      <c r="K70" s="50"/>
      <c r="L70" s="37"/>
      <c r="M70" s="37"/>
      <c r="N70" s="9"/>
      <c r="O70" s="9"/>
      <c r="P70" s="9"/>
      <c r="Q70" s="9"/>
      <c r="R70" s="9"/>
      <c r="S70" s="9"/>
      <c r="T70" s="9"/>
    </row>
    <row r="71" spans="1:20" ht="15" customHeight="1">
      <c r="A71" s="148" t="s">
        <v>59</v>
      </c>
      <c r="B71" s="148"/>
      <c r="C71" s="148"/>
      <c r="D71" s="148"/>
      <c r="E71" s="148"/>
      <c r="F71" s="50"/>
      <c r="G71" s="50"/>
      <c r="H71" s="50"/>
      <c r="I71" s="50"/>
      <c r="J71" s="50"/>
      <c r="K71" s="50"/>
      <c r="L71" s="37"/>
      <c r="M71" s="37"/>
      <c r="N71" s="9"/>
      <c r="O71" s="9"/>
      <c r="P71" s="9"/>
      <c r="Q71" s="9"/>
      <c r="R71" s="9"/>
      <c r="S71" s="9"/>
      <c r="T71" s="9"/>
    </row>
    <row r="72" spans="1:13" s="24" customFormat="1" ht="15" customHeight="1">
      <c r="A72" s="75"/>
      <c r="B72" s="75"/>
      <c r="C72" s="75"/>
      <c r="D72" s="75"/>
      <c r="E72" s="75"/>
      <c r="F72" s="50"/>
      <c r="G72" s="50"/>
      <c r="H72" s="50"/>
      <c r="I72" s="50"/>
      <c r="J72" s="50"/>
      <c r="K72" s="50"/>
      <c r="L72" s="36"/>
      <c r="M72" s="36"/>
    </row>
    <row r="73" spans="1:13" s="24" customFormat="1" ht="15.75" customHeight="1">
      <c r="A73" s="142"/>
      <c r="B73" s="142"/>
      <c r="C73" s="142"/>
      <c r="D73" s="142"/>
      <c r="E73" s="142"/>
      <c r="F73" s="50"/>
      <c r="G73" s="50"/>
      <c r="H73" s="50"/>
      <c r="I73" s="50"/>
      <c r="J73" s="50"/>
      <c r="K73" s="50"/>
      <c r="L73" s="36"/>
      <c r="M73" s="36"/>
    </row>
    <row r="74" spans="1:13" ht="15.75" customHeight="1">
      <c r="A74" s="142" t="s">
        <v>167</v>
      </c>
      <c r="B74" s="142"/>
      <c r="C74" s="142"/>
      <c r="D74" s="142"/>
      <c r="E74" s="142"/>
      <c r="F74" s="134">
        <f>G17+G25+I27+I29+G33+G37+G41+G43+G45+G47+G49+G51+I53+G55+I57+I59+G63+I63</f>
        <v>10760</v>
      </c>
      <c r="G74" s="198" t="s">
        <v>164</v>
      </c>
      <c r="H74" s="199"/>
      <c r="I74" s="199"/>
      <c r="J74" s="199"/>
      <c r="K74" s="199"/>
      <c r="L74" s="37"/>
      <c r="M74" s="9"/>
    </row>
    <row r="75" spans="6:11" ht="15.75" customHeight="1" thickBot="1">
      <c r="F75" s="135">
        <v>1800</v>
      </c>
      <c r="G75" s="16" t="s">
        <v>165</v>
      </c>
      <c r="H75" s="20"/>
      <c r="I75" s="20"/>
      <c r="J75" s="20"/>
      <c r="K75" s="20"/>
    </row>
    <row r="76" spans="6:11" ht="15.75" customHeight="1" thickBot="1">
      <c r="F76" s="136">
        <f>F74+F75</f>
        <v>12560</v>
      </c>
      <c r="G76" s="28" t="s">
        <v>166</v>
      </c>
      <c r="H76" s="20"/>
      <c r="I76" s="20"/>
      <c r="J76" s="20"/>
      <c r="K76" s="20"/>
    </row>
    <row r="77" spans="6:11" ht="15.75" customHeight="1">
      <c r="F77" s="28"/>
      <c r="G77" s="28"/>
      <c r="H77" s="20"/>
      <c r="I77" s="20"/>
      <c r="J77" s="20"/>
      <c r="K77" s="20"/>
    </row>
    <row r="78" spans="6:11" ht="15.75" customHeight="1">
      <c r="F78" s="17"/>
      <c r="G78" s="17"/>
      <c r="K78" s="17"/>
    </row>
    <row r="79" spans="1:13" ht="20.25" customHeight="1">
      <c r="A79" s="1"/>
      <c r="B79" s="1"/>
      <c r="C79" s="1"/>
      <c r="D79" s="1"/>
      <c r="E79" s="1"/>
      <c r="F79" s="16"/>
      <c r="G79" s="16"/>
      <c r="H79" s="5"/>
      <c r="I79" s="5"/>
      <c r="J79" s="6"/>
      <c r="K79" s="23"/>
      <c r="L79" s="7"/>
      <c r="M79" s="7"/>
    </row>
    <row r="80" spans="1:11" ht="15.75" customHeight="1">
      <c r="A80" s="2"/>
      <c r="F80" s="17"/>
      <c r="G80" s="17"/>
      <c r="H80" s="3"/>
      <c r="I80" s="3"/>
      <c r="K80" s="17"/>
    </row>
    <row r="81" spans="1:13" ht="15.75" customHeight="1">
      <c r="A81" s="11"/>
      <c r="B81" s="3"/>
      <c r="C81" s="3"/>
      <c r="D81" s="3"/>
      <c r="E81" s="3"/>
      <c r="F81" s="5"/>
      <c r="G81" s="5"/>
      <c r="H81" s="10"/>
      <c r="I81" s="10"/>
      <c r="J81" s="5"/>
      <c r="K81" s="16"/>
      <c r="L81" s="5"/>
      <c r="M81" s="5"/>
    </row>
    <row r="82" spans="1:13" ht="15.75" customHeight="1">
      <c r="A82" s="2"/>
      <c r="F82" s="10"/>
      <c r="G82" s="10"/>
      <c r="H82" s="5"/>
      <c r="I82" s="5"/>
      <c r="J82" s="5"/>
      <c r="K82" s="16"/>
      <c r="L82" s="5"/>
      <c r="M82" s="5"/>
    </row>
    <row r="83" spans="1:13" ht="15.75" customHeight="1">
      <c r="A83" s="19"/>
      <c r="B83" s="12"/>
      <c r="C83" s="12"/>
      <c r="D83" s="12"/>
      <c r="E83" s="12"/>
      <c r="F83" s="13"/>
      <c r="G83" s="13"/>
      <c r="H83" s="21"/>
      <c r="I83" s="21"/>
      <c r="J83" s="13"/>
      <c r="K83" s="18"/>
      <c r="L83" s="13"/>
      <c r="M83" s="13"/>
    </row>
    <row r="84" spans="1:13" ht="15.75" customHeight="1">
      <c r="A84" s="12"/>
      <c r="B84" s="12"/>
      <c r="C84" s="12"/>
      <c r="D84" s="12"/>
      <c r="E84" s="12"/>
      <c r="F84" s="13"/>
      <c r="G84" s="13"/>
      <c r="H84" s="18"/>
      <c r="I84" s="18"/>
      <c r="J84" s="13"/>
      <c r="K84" s="18"/>
      <c r="L84" s="13"/>
      <c r="M84" s="13"/>
    </row>
    <row r="85" spans="1:13" ht="15.75" customHeight="1">
      <c r="A85" s="12"/>
      <c r="B85" s="12"/>
      <c r="C85" s="12"/>
      <c r="D85" s="12"/>
      <c r="E85" s="12"/>
      <c r="F85" s="13"/>
      <c r="G85" s="13"/>
      <c r="H85" s="20"/>
      <c r="I85" s="20"/>
      <c r="J85" s="13"/>
      <c r="K85" s="18"/>
      <c r="L85" s="13"/>
      <c r="M85" s="13"/>
    </row>
    <row r="86" spans="1:13" ht="15.75" customHeight="1">
      <c r="A86" s="12"/>
      <c r="B86" s="12"/>
      <c r="C86" s="12"/>
      <c r="D86" s="12"/>
      <c r="E86" s="12"/>
      <c r="F86" s="13"/>
      <c r="G86" s="13"/>
      <c r="H86" s="13"/>
      <c r="I86" s="13"/>
      <c r="J86" s="13"/>
      <c r="K86" s="18"/>
      <c r="L86" s="13"/>
      <c r="M86" s="13"/>
    </row>
    <row r="87" spans="1:13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  <c r="L87" s="12"/>
      <c r="M87" s="12"/>
    </row>
    <row r="88" spans="1:13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4"/>
      <c r="L88" s="12"/>
      <c r="M88" s="12"/>
    </row>
    <row r="89" spans="1:13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4"/>
      <c r="L89" s="12"/>
      <c r="M89" s="12"/>
    </row>
    <row r="90" spans="1:13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4"/>
      <c r="L90" s="12"/>
      <c r="M90" s="12"/>
    </row>
    <row r="91" spans="1:13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</sheetData>
  <mergeCells count="141">
    <mergeCell ref="G74:K74"/>
    <mergeCell ref="A65:A66"/>
    <mergeCell ref="B55:B56"/>
    <mergeCell ref="D51:D52"/>
    <mergeCell ref="A63:A64"/>
    <mergeCell ref="A51:A52"/>
    <mergeCell ref="B65:B66"/>
    <mergeCell ref="C65:C66"/>
    <mergeCell ref="D65:D66"/>
    <mergeCell ref="C61:C62"/>
    <mergeCell ref="A59:A60"/>
    <mergeCell ref="A39:A40"/>
    <mergeCell ref="B39:B40"/>
    <mergeCell ref="B63:B64"/>
    <mergeCell ref="B51:B52"/>
    <mergeCell ref="B57:B58"/>
    <mergeCell ref="B59:B60"/>
    <mergeCell ref="B47:B48"/>
    <mergeCell ref="A61:A62"/>
    <mergeCell ref="B61:B62"/>
    <mergeCell ref="C47:C48"/>
    <mergeCell ref="D47:D48"/>
    <mergeCell ref="C39:C40"/>
    <mergeCell ref="D39:D40"/>
    <mergeCell ref="C63:C64"/>
    <mergeCell ref="D63:D64"/>
    <mergeCell ref="D25:D26"/>
    <mergeCell ref="C15:C16"/>
    <mergeCell ref="C51:C52"/>
    <mergeCell ref="D61:D62"/>
    <mergeCell ref="C59:C60"/>
    <mergeCell ref="D59:D60"/>
    <mergeCell ref="D33:D34"/>
    <mergeCell ref="C33:C34"/>
    <mergeCell ref="B41:B42"/>
    <mergeCell ref="D17:D18"/>
    <mergeCell ref="D21:D22"/>
    <mergeCell ref="D27:D28"/>
    <mergeCell ref="B27:B28"/>
    <mergeCell ref="C41:C42"/>
    <mergeCell ref="C55:C56"/>
    <mergeCell ref="C29:C30"/>
    <mergeCell ref="D49:D50"/>
    <mergeCell ref="C49:C50"/>
    <mergeCell ref="C35:C36"/>
    <mergeCell ref="C45:C46"/>
    <mergeCell ref="D45:D46"/>
    <mergeCell ref="D37:D38"/>
    <mergeCell ref="D43:D44"/>
    <mergeCell ref="C43:C44"/>
    <mergeCell ref="B17:B18"/>
    <mergeCell ref="C17:C18"/>
    <mergeCell ref="C11:C12"/>
    <mergeCell ref="B9:B10"/>
    <mergeCell ref="B15:B16"/>
    <mergeCell ref="B43:B44"/>
    <mergeCell ref="D41:D42"/>
    <mergeCell ref="H2:J2"/>
    <mergeCell ref="H3:J3"/>
    <mergeCell ref="B19:B20"/>
    <mergeCell ref="I7:I8"/>
    <mergeCell ref="H4:J4"/>
    <mergeCell ref="D9:D10"/>
    <mergeCell ref="D11:D12"/>
    <mergeCell ref="B11:B12"/>
    <mergeCell ref="H5:J5"/>
    <mergeCell ref="C19:C20"/>
    <mergeCell ref="S7:T7"/>
    <mergeCell ref="M7:N7"/>
    <mergeCell ref="O7:P7"/>
    <mergeCell ref="Q7:R7"/>
    <mergeCell ref="C9:C10"/>
    <mergeCell ref="B7:D7"/>
    <mergeCell ref="D15:D16"/>
    <mergeCell ref="D13:D14"/>
    <mergeCell ref="D29:D30"/>
    <mergeCell ref="D19:D20"/>
    <mergeCell ref="L7:L8"/>
    <mergeCell ref="F7:F8"/>
    <mergeCell ref="K7:K8"/>
    <mergeCell ref="J7:J8"/>
    <mergeCell ref="G7:H7"/>
    <mergeCell ref="B35:B36"/>
    <mergeCell ref="C37:C38"/>
    <mergeCell ref="B21:B22"/>
    <mergeCell ref="C21:C22"/>
    <mergeCell ref="C27:C28"/>
    <mergeCell ref="B29:B30"/>
    <mergeCell ref="C31:C32"/>
    <mergeCell ref="B13:B14"/>
    <mergeCell ref="A15:A16"/>
    <mergeCell ref="A11:A12"/>
    <mergeCell ref="C13:C14"/>
    <mergeCell ref="A4:D4"/>
    <mergeCell ref="A5:D5"/>
    <mergeCell ref="B6:E6"/>
    <mergeCell ref="A9:A10"/>
    <mergeCell ref="C53:C54"/>
    <mergeCell ref="D53:D54"/>
    <mergeCell ref="B53:B54"/>
    <mergeCell ref="A53:A54"/>
    <mergeCell ref="A57:A58"/>
    <mergeCell ref="A21:A22"/>
    <mergeCell ref="A19:A20"/>
    <mergeCell ref="A17:A18"/>
    <mergeCell ref="A35:A36"/>
    <mergeCell ref="A27:A28"/>
    <mergeCell ref="A29:A30"/>
    <mergeCell ref="A45:A46"/>
    <mergeCell ref="A37:A38"/>
    <mergeCell ref="A49:A50"/>
    <mergeCell ref="B49:B50"/>
    <mergeCell ref="A31:A32"/>
    <mergeCell ref="B31:B32"/>
    <mergeCell ref="B45:B46"/>
    <mergeCell ref="B37:B38"/>
    <mergeCell ref="A33:A34"/>
    <mergeCell ref="B33:B34"/>
    <mergeCell ref="A43:A44"/>
    <mergeCell ref="A47:A48"/>
    <mergeCell ref="A41:A42"/>
    <mergeCell ref="A13:A14"/>
    <mergeCell ref="D23:D24"/>
    <mergeCell ref="D35:D36"/>
    <mergeCell ref="A23:A24"/>
    <mergeCell ref="B23:B24"/>
    <mergeCell ref="A25:A26"/>
    <mergeCell ref="B25:B26"/>
    <mergeCell ref="C25:C26"/>
    <mergeCell ref="D31:D32"/>
    <mergeCell ref="C23:C24"/>
    <mergeCell ref="G69:I69"/>
    <mergeCell ref="L61:L62"/>
    <mergeCell ref="A74:E74"/>
    <mergeCell ref="D55:D56"/>
    <mergeCell ref="A55:A56"/>
    <mergeCell ref="C57:C58"/>
    <mergeCell ref="D57:D58"/>
    <mergeCell ref="A70:E70"/>
    <mergeCell ref="A71:E71"/>
    <mergeCell ref="A73:E73"/>
  </mergeCells>
  <printOptions horizontalCentered="1"/>
  <pageMargins left="0.1968503937007874" right="0.1968503937007874" top="0.65" bottom="0.66" header="0.3937007874015748" footer="0"/>
  <pageSetup fitToHeight="0" fitToWidth="1" horizontalDpi="600" verticalDpi="600" orientation="landscape" paperSize="9" scale="63" r:id="rId1"/>
  <headerFooter alignWithMargins="0">
    <oddFooter>&amp;Lodbor sociálních věcí a zdravotnictví, odvětví SV
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KH161</cp:lastModifiedBy>
  <cp:lastPrinted>2007-01-15T10:19:51Z</cp:lastPrinted>
  <dcterms:created xsi:type="dcterms:W3CDTF">2005-01-05T12:56:46Z</dcterms:created>
  <dcterms:modified xsi:type="dcterms:W3CDTF">2007-01-24T09:13:31Z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488897610</vt:i4>
  </property>
  <property fmtid="{D5CDD505-2E9C-101B-9397-08002B2CF9AE}" pid="3" name="_EmailSubject">
    <vt:lpwstr>Schválený rozpočet FRR 07-označ.akcí k odkladu-I-07.xls</vt:lpwstr>
  </property>
  <property fmtid="{D5CDD505-2E9C-101B-9397-08002B2CF9AE}" pid="4" name="_AuthorEmail">
    <vt:lpwstr>vkucerova@kr-kralovehradecky.cz</vt:lpwstr>
  </property>
  <property fmtid="{D5CDD505-2E9C-101B-9397-08002B2CF9AE}" pid="5" name="_AuthorEmailDisplayName">
    <vt:lpwstr>Kučerová Věra Ing.</vt:lpwstr>
  </property>
  <property fmtid="{D5CDD505-2E9C-101B-9397-08002B2CF9AE}" pid="6" name="_ReviewingToolsShownOnce">
    <vt:lpwstr/>
  </property>
</Properties>
</file>